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7950" activeTab="0"/>
  </bookViews>
  <sheets>
    <sheet name="celkový" sheetId="1" r:id="rId1"/>
  </sheets>
  <definedNames/>
  <calcPr fullCalcOnLoad="1"/>
</workbook>
</file>

<file path=xl/sharedStrings.xml><?xml version="1.0" encoding="utf-8"?>
<sst xmlns="http://schemas.openxmlformats.org/spreadsheetml/2006/main" count="128" uniqueCount="60">
  <si>
    <t>m2</t>
  </si>
  <si>
    <t>Specifikace</t>
  </si>
  <si>
    <t>l</t>
  </si>
  <si>
    <t>MJ</t>
  </si>
  <si>
    <t>množství</t>
  </si>
  <si>
    <t>Herbicid</t>
  </si>
  <si>
    <t>celkem bez DPH</t>
  </si>
  <si>
    <t>m3</t>
  </si>
  <si>
    <t>poř.č.</t>
  </si>
  <si>
    <t>jedn. Cena</t>
  </si>
  <si>
    <t>Celkem za dílo bez DPH</t>
  </si>
  <si>
    <t>Cenová hladina dle katalogu URS 2014</t>
  </si>
  <si>
    <t>Celkem za zemní práce bez DPH</t>
  </si>
  <si>
    <t>Zemní práce URS 800-1</t>
  </si>
  <si>
    <t>121 11 2011</t>
  </si>
  <si>
    <t>162 20 1211</t>
  </si>
  <si>
    <t>Vodorovné přemístění výkopku stavebním kolečkem s vyprázděním do dopravního prostředku</t>
  </si>
  <si>
    <t>162 60 1102</t>
  </si>
  <si>
    <t>Vodorovné přemístění výkopku dopravním prostředkem do 5000 m</t>
  </si>
  <si>
    <t>112 25 1212</t>
  </si>
  <si>
    <t>Odstranění pařezu frézováním do hloubky do 200 mm (Kořenové výmladky )</t>
  </si>
  <si>
    <t xml:space="preserve">184 80 2111 </t>
  </si>
  <si>
    <t>Chemické odplevelení půdy před založením postřikem rovina nebo svah sklon do 1:5</t>
  </si>
  <si>
    <t>181 30 1101</t>
  </si>
  <si>
    <t>182 00 1111</t>
  </si>
  <si>
    <t>ks</t>
  </si>
  <si>
    <t>Plošná úprava terénu v zemině 1-4 v rovině nebo svah do 1:5 - štěrkový záho pro výsadbu trvalek</t>
  </si>
  <si>
    <t>Rozprostření  ornice v rovnině nebo svahu do 1:5,  vrstva do 100 mm (= 50 mm kompost + substrát)</t>
  </si>
  <si>
    <t xml:space="preserve">183 10 1211 </t>
  </si>
  <si>
    <t>Jamky s 50% výměnou půdy v hornině 1 až 4 objemu do 0,010m3 v rovině nebo svah do 1:5</t>
  </si>
  <si>
    <t xml:space="preserve">184 10 2111 </t>
  </si>
  <si>
    <t>Výsadba dřeviny s balem v rovině nebo svahu do 1:5 při průměru do 0,2 m se zalitím</t>
  </si>
  <si>
    <t xml:space="preserve">zahradní substrát včetně dovozu </t>
  </si>
  <si>
    <t>919 72 6122</t>
  </si>
  <si>
    <t>Geotextilie dodávka a montáž ( překrytí kokosovou rohoží proti erozi )</t>
  </si>
  <si>
    <t>Výsadba keřů bez DPH</t>
  </si>
  <si>
    <t>Výsadba  keřů</t>
  </si>
  <si>
    <t>Následná péče po dobu 1 roku</t>
  </si>
  <si>
    <t>185 85 1121</t>
  </si>
  <si>
    <t>Dovoz vody pro zálivku na vzdálenost do 6 km</t>
  </si>
  <si>
    <t>185 80 2114</t>
  </si>
  <si>
    <t>Hnojení umělým hnojivem s rozd. k jednotl. rostlinám,  (2 x 10 g/m2)</t>
  </si>
  <si>
    <t>t</t>
  </si>
  <si>
    <t>specifikace</t>
  </si>
  <si>
    <t>Hnojivo NPK 12,12,12  (2 x 10g /m2)</t>
  </si>
  <si>
    <t>kg</t>
  </si>
  <si>
    <t>185 80 4252</t>
  </si>
  <si>
    <t>Odstranění odkvetlých a odumřelých částí rostlin, 2x</t>
  </si>
  <si>
    <t>185 80 4312</t>
  </si>
  <si>
    <t>Zalití rostlin přes 20 m2 (10x 20 l / m2 )</t>
  </si>
  <si>
    <t>Celkem následná péče v 1. roce bez DPH</t>
  </si>
  <si>
    <t>Následná péče po dobu 2. roku</t>
  </si>
  <si>
    <t>Celkem následná péče v 2. roce bez DPH</t>
  </si>
  <si>
    <t>Následná péče po dobu 3. roku</t>
  </si>
  <si>
    <t>Celkem následná péče v 3. roce bez DPH</t>
  </si>
  <si>
    <t xml:space="preserve">Keře, </t>
  </si>
  <si>
    <t>Kokosová rohož 600gr/m2 mulčovací</t>
  </si>
  <si>
    <t>Sejmutí ornice ručně tlouštky vrstvy do 150 mm ( na hloubku 100 mm )</t>
  </si>
  <si>
    <t>pokryvné růže 'Heide Traum'</t>
  </si>
  <si>
    <t>Sadové úpravy Záhon u věžáku - slepý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</si>
</sst>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  <numFmt numFmtId="169" formatCode="0.00000"/>
    <numFmt numFmtId="170" formatCode="0.000000"/>
    <numFmt numFmtId="171" formatCode="0.0000000"/>
    <numFmt numFmtId="172" formatCode="0.000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4" fontId="0" fillId="0" borderId="0" xfId="38" applyFont="1" applyFill="1" applyBorder="1" applyAlignment="1">
      <alignment/>
    </xf>
    <xf numFmtId="44" fontId="3" fillId="0" borderId="0" xfId="38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44" fontId="0" fillId="0" borderId="0" xfId="38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44" fontId="1" fillId="0" borderId="14" xfId="38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 vertical="top" wrapText="1"/>
    </xf>
    <xf numFmtId="44" fontId="1" fillId="0" borderId="15" xfId="38" applyFont="1" applyFill="1" applyBorder="1" applyAlignment="1">
      <alignment/>
    </xf>
    <xf numFmtId="44" fontId="1" fillId="0" borderId="16" xfId="38" applyFont="1" applyFill="1" applyBorder="1" applyAlignment="1">
      <alignment/>
    </xf>
    <xf numFmtId="44" fontId="0" fillId="0" borderId="15" xfId="38" applyFont="1" applyBorder="1" applyAlignment="1" quotePrefix="1">
      <alignment/>
    </xf>
    <xf numFmtId="0" fontId="5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" fillId="0" borderId="19" xfId="0" applyNumberFormat="1" applyFont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44" fontId="0" fillId="0" borderId="21" xfId="38" applyFont="1" applyBorder="1" applyAlignment="1" quotePrefix="1">
      <alignment/>
    </xf>
    <xf numFmtId="1" fontId="1" fillId="0" borderId="2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left"/>
    </xf>
    <xf numFmtId="44" fontId="0" fillId="0" borderId="15" xfId="38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4" fontId="0" fillId="0" borderId="23" xfId="38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/>
    </xf>
    <xf numFmtId="44" fontId="0" fillId="0" borderId="16" xfId="38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" fontId="0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right"/>
    </xf>
    <xf numFmtId="0" fontId="0" fillId="33" borderId="10" xfId="38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 horizontal="right"/>
    </xf>
    <xf numFmtId="44" fontId="3" fillId="34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1">
      <selection activeCell="G64" sqref="G64"/>
    </sheetView>
  </sheetViews>
  <sheetFormatPr defaultColWidth="9.140625" defaultRowHeight="12.75"/>
  <cols>
    <col min="1" max="1" width="4.8515625" style="7" customWidth="1"/>
    <col min="2" max="2" width="13.140625" style="12" customWidth="1"/>
    <col min="3" max="3" width="84.00390625" style="7" customWidth="1"/>
    <col min="4" max="4" width="3.57421875" style="12" bestFit="1" customWidth="1"/>
    <col min="5" max="5" width="9.140625" style="8" customWidth="1"/>
    <col min="6" max="6" width="10.57421875" style="14" bestFit="1" customWidth="1"/>
    <col min="7" max="7" width="15.7109375" style="9" customWidth="1"/>
    <col min="8" max="8" width="10.57421875" style="7" bestFit="1" customWidth="1"/>
    <col min="9" max="16384" width="9.140625" style="7" customWidth="1"/>
  </cols>
  <sheetData>
    <row r="2" ht="18">
      <c r="C2" s="37" t="s">
        <v>59</v>
      </c>
    </row>
    <row r="5" ht="12.75">
      <c r="B5" s="12" t="s">
        <v>11</v>
      </c>
    </row>
    <row r="6" spans="2:7" s="5" customFormat="1" ht="12.75">
      <c r="B6" s="17"/>
      <c r="D6" s="17"/>
      <c r="E6" s="20"/>
      <c r="F6" s="18"/>
      <c r="G6" s="19"/>
    </row>
    <row r="8" ht="12.75">
      <c r="A8" s="5"/>
    </row>
    <row r="9" spans="1:7" ht="12.75">
      <c r="A9" s="7" t="s">
        <v>8</v>
      </c>
      <c r="B9" s="13" t="s">
        <v>13</v>
      </c>
      <c r="D9" s="12" t="s">
        <v>3</v>
      </c>
      <c r="E9" s="8" t="s">
        <v>4</v>
      </c>
      <c r="F9" s="14" t="s">
        <v>9</v>
      </c>
      <c r="G9" s="9" t="s">
        <v>6</v>
      </c>
    </row>
    <row r="10" spans="1:7" ht="12.75">
      <c r="A10" s="28">
        <v>1</v>
      </c>
      <c r="B10" s="24" t="s">
        <v>14</v>
      </c>
      <c r="C10" s="4" t="s">
        <v>57</v>
      </c>
      <c r="D10" s="26" t="s">
        <v>7</v>
      </c>
      <c r="E10" s="22">
        <f>147*0.15</f>
        <v>22.05</v>
      </c>
      <c r="F10" s="79"/>
      <c r="G10" s="36">
        <f>F10*E10</f>
        <v>0</v>
      </c>
    </row>
    <row r="11" spans="1:7" ht="12.75">
      <c r="A11" s="41">
        <v>2</v>
      </c>
      <c r="B11" s="24" t="s">
        <v>15</v>
      </c>
      <c r="C11" s="4" t="s">
        <v>16</v>
      </c>
      <c r="D11" s="26" t="s">
        <v>7</v>
      </c>
      <c r="E11" s="22">
        <f>+E10</f>
        <v>22.05</v>
      </c>
      <c r="F11" s="79"/>
      <c r="G11" s="36">
        <f>F11*E11</f>
        <v>0</v>
      </c>
    </row>
    <row r="12" spans="1:7" ht="12.75">
      <c r="A12" s="41">
        <v>3</v>
      </c>
      <c r="B12" s="42" t="s">
        <v>17</v>
      </c>
      <c r="C12" s="53" t="s">
        <v>18</v>
      </c>
      <c r="D12" s="43" t="s">
        <v>7</v>
      </c>
      <c r="E12" s="44">
        <f>+E11</f>
        <v>22.05</v>
      </c>
      <c r="F12" s="80"/>
      <c r="G12" s="54">
        <f>F12*E12</f>
        <v>0</v>
      </c>
    </row>
    <row r="13" spans="1:8" s="1" customFormat="1" ht="13.5" customHeight="1" thickBot="1">
      <c r="A13" s="55"/>
      <c r="B13" s="56" t="s">
        <v>19</v>
      </c>
      <c r="C13" s="56" t="s">
        <v>20</v>
      </c>
      <c r="D13" s="56" t="s">
        <v>0</v>
      </c>
      <c r="E13" s="57">
        <v>4</v>
      </c>
      <c r="F13" s="81"/>
      <c r="G13" s="35">
        <f>F13*E13</f>
        <v>0</v>
      </c>
      <c r="H13" s="15"/>
    </row>
    <row r="14" spans="1:8" ht="12.75">
      <c r="A14" s="40"/>
      <c r="C14" s="23" t="s">
        <v>12</v>
      </c>
      <c r="D14" s="13"/>
      <c r="E14" s="21"/>
      <c r="F14" s="16"/>
      <c r="G14" s="10">
        <f>SUM(G10:G13)</f>
        <v>0</v>
      </c>
      <c r="H14" s="11"/>
    </row>
    <row r="15" ht="12.75">
      <c r="A15" s="40"/>
    </row>
    <row r="17" spans="1:7" ht="13.5" customHeight="1" thickBot="1">
      <c r="A17" s="7" t="s">
        <v>8</v>
      </c>
      <c r="B17" s="78" t="s">
        <v>36</v>
      </c>
      <c r="C17" s="78"/>
      <c r="D17" s="12" t="s">
        <v>3</v>
      </c>
      <c r="E17" s="8" t="s">
        <v>4</v>
      </c>
      <c r="F17" s="14" t="s">
        <v>9</v>
      </c>
      <c r="G17" s="9" t="s">
        <v>6</v>
      </c>
    </row>
    <row r="18" spans="1:7" s="1" customFormat="1" ht="13.5" customHeight="1">
      <c r="A18" s="30">
        <v>29</v>
      </c>
      <c r="B18" s="31" t="s">
        <v>21</v>
      </c>
      <c r="C18" s="2" t="s">
        <v>22</v>
      </c>
      <c r="D18" s="31" t="s">
        <v>0</v>
      </c>
      <c r="E18" s="39">
        <v>147</v>
      </c>
      <c r="F18" s="82"/>
      <c r="G18" s="32">
        <f aca="true" t="shared" si="0" ref="G18:G27">F18*E18</f>
        <v>0</v>
      </c>
    </row>
    <row r="19" spans="1:7" s="1" customFormat="1" ht="13.5" customHeight="1">
      <c r="A19" s="33"/>
      <c r="B19" s="45" t="s">
        <v>23</v>
      </c>
      <c r="C19" s="46" t="s">
        <v>27</v>
      </c>
      <c r="D19" s="46" t="s">
        <v>0</v>
      </c>
      <c r="E19" s="47">
        <v>147</v>
      </c>
      <c r="F19" s="83"/>
      <c r="G19" s="34">
        <f t="shared" si="0"/>
        <v>0</v>
      </c>
    </row>
    <row r="20" spans="1:7" s="1" customFormat="1" ht="13.5" customHeight="1">
      <c r="A20" s="33"/>
      <c r="B20" s="45" t="s">
        <v>24</v>
      </c>
      <c r="C20" s="46" t="s">
        <v>26</v>
      </c>
      <c r="D20" s="46" t="s">
        <v>0</v>
      </c>
      <c r="E20" s="47">
        <v>147</v>
      </c>
      <c r="F20" s="83"/>
      <c r="G20" s="34">
        <f t="shared" si="0"/>
        <v>0</v>
      </c>
    </row>
    <row r="21" spans="1:7" s="1" customFormat="1" ht="13.5" customHeight="1">
      <c r="A21" s="33">
        <v>31</v>
      </c>
      <c r="B21" s="3" t="s">
        <v>28</v>
      </c>
      <c r="C21" s="2" t="s">
        <v>29</v>
      </c>
      <c r="D21" s="3" t="s">
        <v>25</v>
      </c>
      <c r="E21" s="29">
        <f>147*3</f>
        <v>441</v>
      </c>
      <c r="F21" s="84"/>
      <c r="G21" s="34">
        <f t="shared" si="0"/>
        <v>0</v>
      </c>
    </row>
    <row r="22" spans="1:7" s="1" customFormat="1" ht="13.5" customHeight="1">
      <c r="A22" s="33">
        <v>37</v>
      </c>
      <c r="B22" s="3" t="s">
        <v>30</v>
      </c>
      <c r="C22" s="2" t="s">
        <v>31</v>
      </c>
      <c r="D22" s="3" t="s">
        <v>25</v>
      </c>
      <c r="E22" s="25">
        <f>+E21</f>
        <v>441</v>
      </c>
      <c r="F22" s="84"/>
      <c r="G22" s="34">
        <f t="shared" si="0"/>
        <v>0</v>
      </c>
    </row>
    <row r="23" spans="1:9" ht="12.75">
      <c r="A23" s="33">
        <v>46</v>
      </c>
      <c r="B23" s="3" t="s">
        <v>1</v>
      </c>
      <c r="C23" s="3" t="s">
        <v>5</v>
      </c>
      <c r="D23" s="3" t="s">
        <v>2</v>
      </c>
      <c r="E23" s="25">
        <f>10*E18/10000</f>
        <v>0.147</v>
      </c>
      <c r="F23" s="85"/>
      <c r="G23" s="34">
        <f t="shared" si="0"/>
        <v>0</v>
      </c>
      <c r="I23" s="7">
        <f>+E23*0.001</f>
        <v>0.000147</v>
      </c>
    </row>
    <row r="24" spans="1:7" ht="12.75">
      <c r="A24" s="33"/>
      <c r="B24" s="3" t="s">
        <v>1</v>
      </c>
      <c r="C24" s="3" t="s">
        <v>58</v>
      </c>
      <c r="D24" s="3" t="s">
        <v>25</v>
      </c>
      <c r="E24" s="25">
        <f>+E21</f>
        <v>441</v>
      </c>
      <c r="F24" s="85"/>
      <c r="G24" s="34">
        <f t="shared" si="0"/>
        <v>0</v>
      </c>
    </row>
    <row r="25" spans="1:9" ht="12.75">
      <c r="A25" s="28"/>
      <c r="B25" s="3" t="s">
        <v>1</v>
      </c>
      <c r="C25" s="27" t="s">
        <v>32</v>
      </c>
      <c r="D25" s="48" t="s">
        <v>7</v>
      </c>
      <c r="E25" s="49">
        <f>147*0.05</f>
        <v>7.3500000000000005</v>
      </c>
      <c r="F25" s="86"/>
      <c r="G25" s="34">
        <f t="shared" si="0"/>
        <v>0</v>
      </c>
      <c r="I25" s="7">
        <f>+E25*1.3</f>
        <v>9.555000000000001</v>
      </c>
    </row>
    <row r="26" spans="1:7" ht="12.75">
      <c r="A26" s="28"/>
      <c r="B26" s="3" t="s">
        <v>1</v>
      </c>
      <c r="C26" s="27" t="s">
        <v>56</v>
      </c>
      <c r="D26" s="48" t="s">
        <v>0</v>
      </c>
      <c r="E26" s="49">
        <v>147</v>
      </c>
      <c r="F26" s="86"/>
      <c r="G26" s="34">
        <f>F26*E26</f>
        <v>0</v>
      </c>
    </row>
    <row r="27" spans="1:8" s="1" customFormat="1" ht="13.5" customHeight="1">
      <c r="A27" s="33"/>
      <c r="B27" s="2" t="s">
        <v>33</v>
      </c>
      <c r="C27" s="3" t="s">
        <v>34</v>
      </c>
      <c r="D27" s="2" t="s">
        <v>0</v>
      </c>
      <c r="E27" s="58">
        <f>+E20</f>
        <v>147</v>
      </c>
      <c r="F27" s="84"/>
      <c r="G27" s="34">
        <f t="shared" si="0"/>
        <v>0</v>
      </c>
      <c r="H27" s="59"/>
    </row>
    <row r="28" spans="1:7" ht="12.75">
      <c r="A28" s="50"/>
      <c r="B28" s="51"/>
      <c r="C28" s="52" t="s">
        <v>35</v>
      </c>
      <c r="G28" s="10">
        <f>SUM(G18:G27)</f>
        <v>0</v>
      </c>
    </row>
    <row r="29" ht="12.75">
      <c r="C29" s="13"/>
    </row>
    <row r="30" spans="1:7" s="6" customFormat="1" ht="12.75">
      <c r="A30" s="7" t="s">
        <v>8</v>
      </c>
      <c r="B30" s="13" t="s">
        <v>37</v>
      </c>
      <c r="D30" s="12" t="s">
        <v>3</v>
      </c>
      <c r="E30" s="8" t="s">
        <v>4</v>
      </c>
      <c r="F30" s="14" t="s">
        <v>9</v>
      </c>
      <c r="G30" s="9" t="s">
        <v>6</v>
      </c>
    </row>
    <row r="31" spans="1:7" s="6" customFormat="1" ht="12.75">
      <c r="A31" s="50"/>
      <c r="B31" s="13" t="s">
        <v>55</v>
      </c>
      <c r="C31" s="7"/>
      <c r="D31" s="12"/>
      <c r="E31" s="8"/>
      <c r="F31" s="14"/>
      <c r="G31" s="66"/>
    </row>
    <row r="32" spans="1:7" s="6" customFormat="1" ht="12.75">
      <c r="A32" s="28">
        <v>122</v>
      </c>
      <c r="B32" s="67" t="s">
        <v>40</v>
      </c>
      <c r="C32" s="65" t="s">
        <v>41</v>
      </c>
      <c r="D32" s="68" t="s">
        <v>42</v>
      </c>
      <c r="E32" s="25">
        <f>147*2*0.01*0.001</f>
        <v>0.00294</v>
      </c>
      <c r="F32" s="85"/>
      <c r="G32" s="61">
        <f>F32*E32</f>
        <v>0</v>
      </c>
    </row>
    <row r="33" spans="1:7" s="6" customFormat="1" ht="12.75">
      <c r="A33" s="28">
        <v>123</v>
      </c>
      <c r="B33" s="27" t="s">
        <v>43</v>
      </c>
      <c r="C33" s="63" t="s">
        <v>44</v>
      </c>
      <c r="D33" s="68" t="s">
        <v>45</v>
      </c>
      <c r="E33" s="25">
        <f>147*2*0.01</f>
        <v>2.94</v>
      </c>
      <c r="F33" s="85"/>
      <c r="G33" s="61">
        <f>F33*E33</f>
        <v>0</v>
      </c>
    </row>
    <row r="34" spans="1:7" s="6" customFormat="1" ht="12.75">
      <c r="A34" s="28">
        <v>124</v>
      </c>
      <c r="B34" s="60" t="s">
        <v>46</v>
      </c>
      <c r="C34" s="69" t="s">
        <v>47</v>
      </c>
      <c r="D34" s="68" t="s">
        <v>0</v>
      </c>
      <c r="E34" s="25">
        <f>147*2</f>
        <v>294</v>
      </c>
      <c r="F34" s="85"/>
      <c r="G34" s="61">
        <f>F34*E34</f>
        <v>0</v>
      </c>
    </row>
    <row r="35" spans="1:7" s="6" customFormat="1" ht="12.75">
      <c r="A35" s="28">
        <v>126</v>
      </c>
      <c r="B35" s="62" t="s">
        <v>48</v>
      </c>
      <c r="C35" s="63" t="s">
        <v>49</v>
      </c>
      <c r="D35" s="64" t="s">
        <v>7</v>
      </c>
      <c r="E35" s="25">
        <f>147*0.02*10</f>
        <v>29.4</v>
      </c>
      <c r="F35" s="85"/>
      <c r="G35" s="61">
        <f>F35*E35</f>
        <v>0</v>
      </c>
    </row>
    <row r="36" spans="1:7" ht="13.5" thickBot="1">
      <c r="A36" s="70">
        <v>127</v>
      </c>
      <c r="B36" s="62" t="s">
        <v>38</v>
      </c>
      <c r="C36" s="71" t="s">
        <v>39</v>
      </c>
      <c r="D36" s="72" t="s">
        <v>7</v>
      </c>
      <c r="E36" s="73">
        <f>E35</f>
        <v>29.4</v>
      </c>
      <c r="F36" s="87"/>
      <c r="G36" s="74">
        <f>F36*E36</f>
        <v>0</v>
      </c>
    </row>
    <row r="37" spans="2:7" ht="12.75">
      <c r="B37" s="75"/>
      <c r="C37" s="76" t="s">
        <v>50</v>
      </c>
      <c r="G37" s="10">
        <f>SUM(G31:G36)</f>
        <v>0</v>
      </c>
    </row>
    <row r="38" spans="2:7" ht="12.75">
      <c r="B38" s="75"/>
      <c r="C38" s="76"/>
      <c r="G38" s="10"/>
    </row>
    <row r="39" spans="1:7" s="6" customFormat="1" ht="12.75">
      <c r="A39" s="7" t="s">
        <v>8</v>
      </c>
      <c r="B39" s="13" t="s">
        <v>51</v>
      </c>
      <c r="D39" s="12" t="s">
        <v>3</v>
      </c>
      <c r="E39" s="8" t="s">
        <v>4</v>
      </c>
      <c r="F39" s="14" t="s">
        <v>9</v>
      </c>
      <c r="G39" s="9" t="s">
        <v>6</v>
      </c>
    </row>
    <row r="40" spans="1:7" s="6" customFormat="1" ht="12.75">
      <c r="A40" s="50"/>
      <c r="B40" s="13" t="s">
        <v>55</v>
      </c>
      <c r="C40" s="7"/>
      <c r="D40" s="12"/>
      <c r="E40" s="8"/>
      <c r="F40" s="14"/>
      <c r="G40" s="66"/>
    </row>
    <row r="41" spans="1:7" s="6" customFormat="1" ht="12.75">
      <c r="A41" s="28">
        <v>122</v>
      </c>
      <c r="B41" s="67" t="s">
        <v>40</v>
      </c>
      <c r="C41" s="65" t="s">
        <v>41</v>
      </c>
      <c r="D41" s="68" t="s">
        <v>42</v>
      </c>
      <c r="E41" s="25">
        <f>+E32</f>
        <v>0.00294</v>
      </c>
      <c r="F41" s="85"/>
      <c r="G41" s="61">
        <f>F41*E41</f>
        <v>0</v>
      </c>
    </row>
    <row r="42" spans="1:7" s="6" customFormat="1" ht="12.75">
      <c r="A42" s="28">
        <v>123</v>
      </c>
      <c r="B42" s="27" t="s">
        <v>43</v>
      </c>
      <c r="C42" s="63" t="s">
        <v>44</v>
      </c>
      <c r="D42" s="68" t="s">
        <v>45</v>
      </c>
      <c r="E42" s="25">
        <f>+E33</f>
        <v>2.94</v>
      </c>
      <c r="F42" s="85"/>
      <c r="G42" s="61">
        <f>F42*E42</f>
        <v>0</v>
      </c>
    </row>
    <row r="43" spans="1:7" s="6" customFormat="1" ht="12.75">
      <c r="A43" s="28">
        <v>124</v>
      </c>
      <c r="B43" s="60" t="s">
        <v>46</v>
      </c>
      <c r="C43" s="69" t="s">
        <v>47</v>
      </c>
      <c r="D43" s="68" t="s">
        <v>0</v>
      </c>
      <c r="E43" s="25">
        <f>+E34</f>
        <v>294</v>
      </c>
      <c r="F43" s="85"/>
      <c r="G43" s="61">
        <f>F43*E43</f>
        <v>0</v>
      </c>
    </row>
    <row r="44" spans="1:7" s="6" customFormat="1" ht="12.75">
      <c r="A44" s="28">
        <v>126</v>
      </c>
      <c r="B44" s="62" t="s">
        <v>48</v>
      </c>
      <c r="C44" s="63" t="s">
        <v>49</v>
      </c>
      <c r="D44" s="64" t="s">
        <v>7</v>
      </c>
      <c r="E44" s="25">
        <f>+E35</f>
        <v>29.4</v>
      </c>
      <c r="F44" s="85"/>
      <c r="G44" s="61">
        <f>F44*E44</f>
        <v>0</v>
      </c>
    </row>
    <row r="45" spans="1:7" ht="13.5" thickBot="1">
      <c r="A45" s="70">
        <v>127</v>
      </c>
      <c r="B45" s="62" t="s">
        <v>38</v>
      </c>
      <c r="C45" s="71" t="s">
        <v>39</v>
      </c>
      <c r="D45" s="72" t="s">
        <v>7</v>
      </c>
      <c r="E45" s="73">
        <f>+E36</f>
        <v>29.4</v>
      </c>
      <c r="F45" s="87"/>
      <c r="G45" s="74">
        <f>F45*E45</f>
        <v>0</v>
      </c>
    </row>
    <row r="46" spans="2:7" ht="12.75">
      <c r="B46" s="75"/>
      <c r="C46" s="76" t="s">
        <v>52</v>
      </c>
      <c r="G46" s="10">
        <f>SUM(G40:G45)</f>
        <v>0</v>
      </c>
    </row>
    <row r="47" spans="2:7" ht="12.75">
      <c r="B47" s="75"/>
      <c r="C47" s="76"/>
      <c r="G47" s="10"/>
    </row>
    <row r="48" spans="1:7" s="6" customFormat="1" ht="12.75">
      <c r="A48" s="7" t="s">
        <v>8</v>
      </c>
      <c r="B48" s="13" t="s">
        <v>53</v>
      </c>
      <c r="D48" s="12" t="s">
        <v>3</v>
      </c>
      <c r="E48" s="8" t="s">
        <v>4</v>
      </c>
      <c r="F48" s="14" t="s">
        <v>9</v>
      </c>
      <c r="G48" s="9" t="s">
        <v>6</v>
      </c>
    </row>
    <row r="49" spans="1:7" s="6" customFormat="1" ht="12.75">
      <c r="A49" s="50"/>
      <c r="B49" s="13" t="s">
        <v>55</v>
      </c>
      <c r="C49" s="7"/>
      <c r="D49" s="12"/>
      <c r="E49" s="8"/>
      <c r="F49" s="14"/>
      <c r="G49" s="66"/>
    </row>
    <row r="50" spans="1:7" s="6" customFormat="1" ht="12.75">
      <c r="A50" s="28">
        <v>122</v>
      </c>
      <c r="B50" s="67" t="s">
        <v>40</v>
      </c>
      <c r="C50" s="65" t="s">
        <v>41</v>
      </c>
      <c r="D50" s="68" t="s">
        <v>42</v>
      </c>
      <c r="E50" s="25">
        <f>+E41</f>
        <v>0.00294</v>
      </c>
      <c r="F50" s="85"/>
      <c r="G50" s="61">
        <f>F50*E50</f>
        <v>0</v>
      </c>
    </row>
    <row r="51" spans="1:7" s="6" customFormat="1" ht="12.75">
      <c r="A51" s="28">
        <v>123</v>
      </c>
      <c r="B51" s="27" t="s">
        <v>43</v>
      </c>
      <c r="C51" s="63" t="s">
        <v>44</v>
      </c>
      <c r="D51" s="68" t="s">
        <v>45</v>
      </c>
      <c r="E51" s="25">
        <f>+E42</f>
        <v>2.94</v>
      </c>
      <c r="F51" s="85"/>
      <c r="G51" s="61">
        <f>F51*E51</f>
        <v>0</v>
      </c>
    </row>
    <row r="52" spans="1:7" s="6" customFormat="1" ht="12.75">
      <c r="A52" s="28">
        <v>124</v>
      </c>
      <c r="B52" s="60" t="s">
        <v>46</v>
      </c>
      <c r="C52" s="69" t="s">
        <v>47</v>
      </c>
      <c r="D52" s="68" t="s">
        <v>0</v>
      </c>
      <c r="E52" s="25">
        <f>+E43</f>
        <v>294</v>
      </c>
      <c r="F52" s="85"/>
      <c r="G52" s="61">
        <f>F52*E52</f>
        <v>0</v>
      </c>
    </row>
    <row r="53" spans="1:7" s="6" customFormat="1" ht="12.75">
      <c r="A53" s="28">
        <v>126</v>
      </c>
      <c r="B53" s="62" t="s">
        <v>48</v>
      </c>
      <c r="C53" s="63" t="s">
        <v>49</v>
      </c>
      <c r="D53" s="64" t="s">
        <v>7</v>
      </c>
      <c r="E53" s="25">
        <f>+E44</f>
        <v>29.4</v>
      </c>
      <c r="F53" s="85"/>
      <c r="G53" s="61">
        <f>F53*E53</f>
        <v>0</v>
      </c>
    </row>
    <row r="54" spans="1:7" ht="13.5" thickBot="1">
      <c r="A54" s="70">
        <v>127</v>
      </c>
      <c r="B54" s="62" t="s">
        <v>38</v>
      </c>
      <c r="C54" s="71" t="s">
        <v>39</v>
      </c>
      <c r="D54" s="72" t="s">
        <v>7</v>
      </c>
      <c r="E54" s="73">
        <f>+E45</f>
        <v>29.4</v>
      </c>
      <c r="F54" s="87"/>
      <c r="G54" s="74">
        <f>F54*E54</f>
        <v>0</v>
      </c>
    </row>
    <row r="55" spans="2:7" ht="12.75">
      <c r="B55" s="75"/>
      <c r="C55" s="76" t="s">
        <v>54</v>
      </c>
      <c r="G55" s="10">
        <f>SUM(G49:G54)</f>
        <v>0</v>
      </c>
    </row>
    <row r="56" ht="12.75">
      <c r="C56" s="77"/>
    </row>
    <row r="58" spans="3:7" ht="12.75">
      <c r="C58" s="6" t="str">
        <f>C14</f>
        <v>Celkem za zemní práce bez DPH</v>
      </c>
      <c r="D58" s="13"/>
      <c r="E58" s="21"/>
      <c r="F58" s="16"/>
      <c r="G58" s="38">
        <f>G14</f>
        <v>0</v>
      </c>
    </row>
    <row r="59" spans="3:7" ht="12.75">
      <c r="C59" s="6" t="str">
        <f>+C28</f>
        <v>Výsadba keřů bez DPH</v>
      </c>
      <c r="D59" s="13"/>
      <c r="E59" s="21"/>
      <c r="F59" s="16"/>
      <c r="G59" s="10">
        <f>+G28</f>
        <v>0</v>
      </c>
    </row>
    <row r="60" spans="3:7" ht="12.75">
      <c r="C60" s="6" t="str">
        <f>+C37</f>
        <v>Celkem následná péče v 1. roce bez DPH</v>
      </c>
      <c r="D60" s="13"/>
      <c r="E60" s="21"/>
      <c r="F60" s="16"/>
      <c r="G60" s="38">
        <f>+G37</f>
        <v>0</v>
      </c>
    </row>
    <row r="61" spans="3:7" ht="12.75">
      <c r="C61" s="6" t="str">
        <f>+C46</f>
        <v>Celkem následná péče v 2. roce bez DPH</v>
      </c>
      <c r="D61" s="13"/>
      <c r="E61" s="21"/>
      <c r="F61" s="16"/>
      <c r="G61" s="38">
        <f>+G46</f>
        <v>0</v>
      </c>
    </row>
    <row r="62" spans="3:7" ht="12.75">
      <c r="C62" s="6" t="str">
        <f>+C55</f>
        <v>Celkem následná péče v 3. roce bez DPH</v>
      </c>
      <c r="D62" s="13"/>
      <c r="E62" s="21"/>
      <c r="F62" s="16"/>
      <c r="G62" s="38">
        <f>+G55</f>
        <v>0</v>
      </c>
    </row>
    <row r="63" spans="3:7" ht="12.75">
      <c r="C63" s="6"/>
      <c r="D63" s="13"/>
      <c r="E63" s="21"/>
      <c r="F63" s="16"/>
      <c r="G63" s="21"/>
    </row>
    <row r="64" spans="3:7" ht="12.75">
      <c r="C64" s="6" t="s">
        <v>10</v>
      </c>
      <c r="D64" s="13"/>
      <c r="E64" s="21"/>
      <c r="F64" s="16"/>
      <c r="G64" s="88">
        <f>SUM(G58:G62)</f>
        <v>0</v>
      </c>
    </row>
  </sheetData>
  <sheetProtection selectLockedCells="1" selectUnlockedCells="1"/>
  <mergeCells count="1">
    <mergeCell ref="B17:C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Petr Kulich</cp:lastModifiedBy>
  <cp:lastPrinted>2015-08-14T03:53:09Z</cp:lastPrinted>
  <dcterms:created xsi:type="dcterms:W3CDTF">2011-04-19T19:51:16Z</dcterms:created>
  <dcterms:modified xsi:type="dcterms:W3CDTF">2016-06-02T07:23:25Z</dcterms:modified>
  <cp:category/>
  <cp:version/>
  <cp:contentType/>
  <cp:contentStatus/>
</cp:coreProperties>
</file>