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8735" windowHeight="117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Položky!$A$1:$G$139</definedName>
    <definedName name="_xlnm.Print_Area" localSheetId="1">Rekapitulace!$A$1:$I$27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D17" i="1" l="1"/>
  <c r="D16" i="1"/>
  <c r="D15" i="1"/>
  <c r="D14" i="1"/>
  <c r="BE136" i="3"/>
  <c r="BD136" i="3"/>
  <c r="BC136" i="3"/>
  <c r="BA136" i="3"/>
  <c r="G136" i="3"/>
  <c r="BB136" i="3" s="1"/>
  <c r="BE134" i="3"/>
  <c r="BD134" i="3"/>
  <c r="BC134" i="3"/>
  <c r="BA134" i="3"/>
  <c r="G134" i="3"/>
  <c r="BB134" i="3" s="1"/>
  <c r="BB139" i="3" s="1"/>
  <c r="F15" i="2" s="1"/>
  <c r="B15" i="2"/>
  <c r="A15" i="2"/>
  <c r="BE139" i="3"/>
  <c r="I15" i="2" s="1"/>
  <c r="BD139" i="3"/>
  <c r="H15" i="2" s="1"/>
  <c r="BC139" i="3"/>
  <c r="G15" i="2" s="1"/>
  <c r="BA139" i="3"/>
  <c r="E15" i="2" s="1"/>
  <c r="G139" i="3"/>
  <c r="C139" i="3"/>
  <c r="BE130" i="3"/>
  <c r="BD130" i="3"/>
  <c r="BC130" i="3"/>
  <c r="BA130" i="3"/>
  <c r="G130" i="3"/>
  <c r="BB130" i="3" s="1"/>
  <c r="BE127" i="3"/>
  <c r="BE132" i="3" s="1"/>
  <c r="I14" i="2" s="1"/>
  <c r="BD127" i="3"/>
  <c r="BC127" i="3"/>
  <c r="BC132" i="3" s="1"/>
  <c r="G14" i="2" s="1"/>
  <c r="BA127" i="3"/>
  <c r="G127" i="3"/>
  <c r="BB127" i="3" s="1"/>
  <c r="BB132" i="3" s="1"/>
  <c r="F14" i="2" s="1"/>
  <c r="B14" i="2"/>
  <c r="A14" i="2"/>
  <c r="BD132" i="3"/>
  <c r="H14" i="2" s="1"/>
  <c r="BA132" i="3"/>
  <c r="E14" i="2" s="1"/>
  <c r="C132" i="3"/>
  <c r="BE124" i="3"/>
  <c r="BD124" i="3"/>
  <c r="BC124" i="3"/>
  <c r="BB124" i="3"/>
  <c r="G124" i="3"/>
  <c r="BA124" i="3" s="1"/>
  <c r="BE122" i="3"/>
  <c r="BE125" i="3" s="1"/>
  <c r="I13" i="2" s="1"/>
  <c r="BD122" i="3"/>
  <c r="BC122" i="3"/>
  <c r="BC125" i="3" s="1"/>
  <c r="G13" i="2" s="1"/>
  <c r="BB122" i="3"/>
  <c r="G122" i="3"/>
  <c r="BA122" i="3" s="1"/>
  <c r="BA125" i="3" s="1"/>
  <c r="E13" i="2" s="1"/>
  <c r="B13" i="2"/>
  <c r="A13" i="2"/>
  <c r="BD125" i="3"/>
  <c r="H13" i="2" s="1"/>
  <c r="BB125" i="3"/>
  <c r="F13" i="2" s="1"/>
  <c r="C125" i="3"/>
  <c r="BE119" i="3"/>
  <c r="BD119" i="3"/>
  <c r="BC119" i="3"/>
  <c r="BB119" i="3"/>
  <c r="G119" i="3"/>
  <c r="BA119" i="3" s="1"/>
  <c r="BE116" i="3"/>
  <c r="BD116" i="3"/>
  <c r="BC116" i="3"/>
  <c r="BB116" i="3"/>
  <c r="G116" i="3"/>
  <c r="BA116" i="3" s="1"/>
  <c r="BE115" i="3"/>
  <c r="BD115" i="3"/>
  <c r="BC115" i="3"/>
  <c r="BB115" i="3"/>
  <c r="G115" i="3"/>
  <c r="BA115" i="3" s="1"/>
  <c r="BE114" i="3"/>
  <c r="BE120" i="3" s="1"/>
  <c r="I12" i="2" s="1"/>
  <c r="BD114" i="3"/>
  <c r="BC114" i="3"/>
  <c r="BC120" i="3" s="1"/>
  <c r="G12" i="2" s="1"/>
  <c r="BB114" i="3"/>
  <c r="G114" i="3"/>
  <c r="BA114" i="3" s="1"/>
  <c r="BA120" i="3" s="1"/>
  <c r="E12" i="2" s="1"/>
  <c r="B12" i="2"/>
  <c r="A12" i="2"/>
  <c r="BD120" i="3"/>
  <c r="H12" i="2" s="1"/>
  <c r="BB120" i="3"/>
  <c r="F12" i="2" s="1"/>
  <c r="C120" i="3"/>
  <c r="BE110" i="3"/>
  <c r="BD110" i="3"/>
  <c r="BD112" i="3" s="1"/>
  <c r="H11" i="2" s="1"/>
  <c r="BC110" i="3"/>
  <c r="BB110" i="3"/>
  <c r="BB112" i="3" s="1"/>
  <c r="F11" i="2" s="1"/>
  <c r="G110" i="3"/>
  <c r="BA110" i="3" s="1"/>
  <c r="BA112" i="3" s="1"/>
  <c r="E11" i="2" s="1"/>
  <c r="B11" i="2"/>
  <c r="A11" i="2"/>
  <c r="BE112" i="3"/>
  <c r="I11" i="2" s="1"/>
  <c r="BC112" i="3"/>
  <c r="G11" i="2" s="1"/>
  <c r="G112" i="3"/>
  <c r="C112" i="3"/>
  <c r="BE107" i="3"/>
  <c r="BD107" i="3"/>
  <c r="BC107" i="3"/>
  <c r="BB107" i="3"/>
  <c r="G107" i="3"/>
  <c r="BA107" i="3" s="1"/>
  <c r="BE104" i="3"/>
  <c r="BD104" i="3"/>
  <c r="BC104" i="3"/>
  <c r="BB104" i="3"/>
  <c r="G104" i="3"/>
  <c r="BA104" i="3" s="1"/>
  <c r="BE101" i="3"/>
  <c r="BD101" i="3"/>
  <c r="BC101" i="3"/>
  <c r="BB101" i="3"/>
  <c r="G101" i="3"/>
  <c r="BA101" i="3" s="1"/>
  <c r="BE100" i="3"/>
  <c r="BD100" i="3"/>
  <c r="BC100" i="3"/>
  <c r="BB100" i="3"/>
  <c r="G100" i="3"/>
  <c r="BA100" i="3" s="1"/>
  <c r="BE99" i="3"/>
  <c r="BE108" i="3" s="1"/>
  <c r="I10" i="2" s="1"/>
  <c r="BD99" i="3"/>
  <c r="BC99" i="3"/>
  <c r="BC108" i="3" s="1"/>
  <c r="G10" i="2" s="1"/>
  <c r="BB99" i="3"/>
  <c r="G99" i="3"/>
  <c r="BA99" i="3" s="1"/>
  <c r="BA108" i="3" s="1"/>
  <c r="E10" i="2" s="1"/>
  <c r="B10" i="2"/>
  <c r="A10" i="2"/>
  <c r="BD108" i="3"/>
  <c r="H10" i="2" s="1"/>
  <c r="BB108" i="3"/>
  <c r="F10" i="2" s="1"/>
  <c r="C108" i="3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4" i="3"/>
  <c r="BD84" i="3"/>
  <c r="BC84" i="3"/>
  <c r="BB84" i="3"/>
  <c r="G84" i="3"/>
  <c r="BA84" i="3" s="1"/>
  <c r="BE81" i="3"/>
  <c r="BD81" i="3"/>
  <c r="BC81" i="3"/>
  <c r="BB81" i="3"/>
  <c r="G81" i="3"/>
  <c r="BA81" i="3" s="1"/>
  <c r="BE77" i="3"/>
  <c r="BD77" i="3"/>
  <c r="BC77" i="3"/>
  <c r="BB77" i="3"/>
  <c r="G77" i="3"/>
  <c r="BA77" i="3" s="1"/>
  <c r="BE68" i="3"/>
  <c r="BD68" i="3"/>
  <c r="BC68" i="3"/>
  <c r="BB68" i="3"/>
  <c r="G68" i="3"/>
  <c r="BA68" i="3" s="1"/>
  <c r="BE55" i="3"/>
  <c r="BE97" i="3" s="1"/>
  <c r="I9" i="2" s="1"/>
  <c r="BD55" i="3"/>
  <c r="BC55" i="3"/>
  <c r="BC97" i="3" s="1"/>
  <c r="G9" i="2" s="1"/>
  <c r="BB55" i="3"/>
  <c r="G55" i="3"/>
  <c r="BA55" i="3" s="1"/>
  <c r="BA97" i="3" s="1"/>
  <c r="E9" i="2" s="1"/>
  <c r="B9" i="2"/>
  <c r="A9" i="2"/>
  <c r="BD97" i="3"/>
  <c r="H9" i="2" s="1"/>
  <c r="BB97" i="3"/>
  <c r="F9" i="2" s="1"/>
  <c r="C97" i="3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8" i="3"/>
  <c r="BD48" i="3"/>
  <c r="BC48" i="3"/>
  <c r="BB48" i="3"/>
  <c r="G48" i="3"/>
  <c r="BA48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7" i="3"/>
  <c r="BE53" i="3" s="1"/>
  <c r="I8" i="2" s="1"/>
  <c r="BD37" i="3"/>
  <c r="BC37" i="3"/>
  <c r="BC53" i="3" s="1"/>
  <c r="G8" i="2" s="1"/>
  <c r="BB37" i="3"/>
  <c r="G37" i="3"/>
  <c r="BA37" i="3" s="1"/>
  <c r="BA53" i="3" s="1"/>
  <c r="E8" i="2" s="1"/>
  <c r="B8" i="2"/>
  <c r="A8" i="2"/>
  <c r="BD53" i="3"/>
  <c r="H8" i="2" s="1"/>
  <c r="BB53" i="3"/>
  <c r="F8" i="2" s="1"/>
  <c r="C53" i="3"/>
  <c r="BE34" i="3"/>
  <c r="BD34" i="3"/>
  <c r="BC34" i="3"/>
  <c r="BB34" i="3"/>
  <c r="G34" i="3"/>
  <c r="BA34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8" i="3"/>
  <c r="BE35" i="3" s="1"/>
  <c r="I7" i="2" s="1"/>
  <c r="I16" i="2" s="1"/>
  <c r="C20" i="1" s="1"/>
  <c r="BD8" i="3"/>
  <c r="BC8" i="3"/>
  <c r="BC35" i="3" s="1"/>
  <c r="G7" i="2" s="1"/>
  <c r="G16" i="2" s="1"/>
  <c r="C14" i="1" s="1"/>
  <c r="BB8" i="3"/>
  <c r="G8" i="3"/>
  <c r="BA8" i="3" s="1"/>
  <c r="BA35" i="3" s="1"/>
  <c r="E7" i="2" s="1"/>
  <c r="E16" i="2" s="1"/>
  <c r="B7" i="2"/>
  <c r="A7" i="2"/>
  <c r="BD35" i="3"/>
  <c r="H7" i="2" s="1"/>
  <c r="BB35" i="3"/>
  <c r="F7" i="2" s="1"/>
  <c r="C35" i="3"/>
  <c r="C4" i="3"/>
  <c r="F3" i="3"/>
  <c r="C3" i="3"/>
  <c r="C2" i="2"/>
  <c r="C1" i="2"/>
  <c r="F33" i="1"/>
  <c r="F31" i="1"/>
  <c r="G8" i="1"/>
  <c r="F34" i="1" l="1"/>
  <c r="G35" i="3"/>
  <c r="G53" i="3"/>
  <c r="G97" i="3"/>
  <c r="G108" i="3"/>
  <c r="G120" i="3"/>
  <c r="G125" i="3"/>
  <c r="G132" i="3"/>
  <c r="F16" i="2"/>
  <c r="C17" i="1" s="1"/>
  <c r="H16" i="2"/>
  <c r="C15" i="1" s="1"/>
  <c r="G25" i="2"/>
  <c r="I25" i="2" s="1"/>
  <c r="G18" i="1" s="1"/>
  <c r="G23" i="2"/>
  <c r="I23" i="2" s="1"/>
  <c r="G16" i="1" s="1"/>
  <c r="G21" i="2"/>
  <c r="I21" i="2" s="1"/>
  <c r="C16" i="1"/>
  <c r="C18" i="1"/>
  <c r="C21" i="1" s="1"/>
  <c r="G22" i="2" l="1"/>
  <c r="I22" i="2" s="1"/>
  <c r="G15" i="1" s="1"/>
  <c r="G24" i="2"/>
  <c r="I24" i="2" s="1"/>
  <c r="G17" i="1" s="1"/>
  <c r="G14" i="1"/>
  <c r="H26" i="2" l="1"/>
  <c r="G22" i="1" s="1"/>
  <c r="C22" i="1" s="1"/>
  <c r="G21" i="1" l="1"/>
</calcChain>
</file>

<file path=xl/sharedStrings.xml><?xml version="1.0" encoding="utf-8"?>
<sst xmlns="http://schemas.openxmlformats.org/spreadsheetml/2006/main" count="383" uniqueCount="238">
  <si>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</si>
  <si>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</si>
  <si>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</si>
  <si>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</si>
  <si>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</si>
  <si>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</si>
  <si>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</si>
  <si>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</si>
  <si>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</si>
  <si>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</si>
  <si>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</si>
  <si>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</si>
  <si>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</si>
  <si>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</si>
  <si>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</si>
  <si>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</si>
  <si>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</si>
  <si>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</si>
  <si>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</si>
  <si>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</si>
  <si>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</si>
  <si>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</si>
  <si>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</si>
  <si>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</si>
  <si>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</si>
  <si>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</si>
  <si>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</si>
  <si>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</si>
  <si>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</si>
  <si>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</si>
  <si>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</si>
  <si>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</si>
  <si>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</si>
  <si>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</si>
  <si>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</si>
  <si>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</si>
  <si>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</si>
  <si>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</si>
  <si>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</si>
  <si>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</si>
  <si>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</si>
  <si>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</si>
  <si>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</si>
  <si>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</si>
  <si>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</si>
  <si>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</si>
  <si>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</si>
  <si>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</si>
  <si>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</si>
  <si>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</si>
  <si>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</si>
  <si>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</si>
  <si>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</si>
  <si>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</si>
  <si>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</si>
  <si>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</si>
  <si>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</si>
  <si>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</si>
  <si>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</si>
  <si>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</si>
  <si>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</si>
  <si>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</si>
  <si>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</si>
  <si>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</si>
  <si>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</si>
  <si>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</si>
  <si>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</si>
  <si>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Rekonstrukce venkovní rampy a zpevněné plochy</t>
  </si>
  <si>
    <t>Domov Sosna, Habrová 302, 739 61 Třinec</t>
  </si>
  <si>
    <t>11</t>
  </si>
  <si>
    <t>Přípravné a přidružené práce</t>
  </si>
  <si>
    <t>113 10-6121.R00</t>
  </si>
  <si>
    <t xml:space="preserve">Rozebrání dlažeb z betonových dlaždic na sucho </t>
  </si>
  <si>
    <t>m2</t>
  </si>
  <si>
    <t>Rampa 1NP,</t>
  </si>
  <si>
    <t>Zpevněná plocha před rampou</t>
  </si>
  <si>
    <t>57,55</t>
  </si>
  <si>
    <t>53,5</t>
  </si>
  <si>
    <t>460 62-0031.R00</t>
  </si>
  <si>
    <t>Vyčištění štěrkového lože pod betonovou dlažbou do hl. 70 mm</t>
  </si>
  <si>
    <t>Vyčištění štěrkového lože do hl. 350 mm</t>
  </si>
  <si>
    <t>113 20-2111.R00</t>
  </si>
  <si>
    <t xml:space="preserve">Vytrhání obrub z krajníků nebo obrubníků stojatých </t>
  </si>
  <si>
    <t>m</t>
  </si>
  <si>
    <t>9,74+4,7+6,75+0,8</t>
  </si>
  <si>
    <t>171 20-1201.R00</t>
  </si>
  <si>
    <t xml:space="preserve">Uložení sypaniny na skládku </t>
  </si>
  <si>
    <t>m3</t>
  </si>
  <si>
    <t>57,55*0,070</t>
  </si>
  <si>
    <t>53,5*0,35</t>
  </si>
  <si>
    <t>715 10-1811.R00</t>
  </si>
  <si>
    <t xml:space="preserve">Odstranění izolace nad 1 m2, tmel asfalt.za horka </t>
  </si>
  <si>
    <t>113 10-7131.R00</t>
  </si>
  <si>
    <t xml:space="preserve">Odstranění bet.prostý do tl.15 cm </t>
  </si>
  <si>
    <t>- betonový práh u vstupu do 1PP</t>
  </si>
  <si>
    <t>- srovnání betonu pro bezbariérové napojení na stávající zámkovou dlažbu na konci rampy 1PP</t>
  </si>
  <si>
    <t>1,8*0,23</t>
  </si>
  <si>
    <t>1,77*0,4</t>
  </si>
  <si>
    <t>979 09-3111.R00</t>
  </si>
  <si>
    <t xml:space="preserve">Uložení suti na skládku bez zhutnění </t>
  </si>
  <si>
    <t>t</t>
  </si>
  <si>
    <t>0,145+0,172+0,252</t>
  </si>
  <si>
    <t>614 47-1712.R00</t>
  </si>
  <si>
    <t>Vyspravení beton. konstrukcí cem. maltou tl. 20 mm vč. vysekání drážky pro vyspravení, penetrace</t>
  </si>
  <si>
    <t>Prasklina na podlaze rampy 1PP</t>
  </si>
  <si>
    <t>2,05*0,05</t>
  </si>
  <si>
    <t>229 87-0163.R00</t>
  </si>
  <si>
    <t xml:space="preserve">Demontáž světelné buňky, nefunkční osvětelení </t>
  </si>
  <si>
    <t>kus</t>
  </si>
  <si>
    <t>46</t>
  </si>
  <si>
    <t>Zpevněné plochy</t>
  </si>
  <si>
    <t>215 90-1101.R00</t>
  </si>
  <si>
    <t xml:space="preserve">Zhutnění podkladu po odstranění stávajících vrstev </t>
  </si>
  <si>
    <t>918 10-1111.R00</t>
  </si>
  <si>
    <t xml:space="preserve">Lože pod obrubníky nebo obruby dlažeb z B 12,5 </t>
  </si>
  <si>
    <t>(0,8+6,75+4,7+9,78+2,4)*0,1*0,1</t>
  </si>
  <si>
    <t>592-17310</t>
  </si>
  <si>
    <t xml:space="preserve">Obrubník přechodový dl. 500 mm </t>
  </si>
  <si>
    <t>916 53-1111.R00</t>
  </si>
  <si>
    <t xml:space="preserve">Osazení záhon.obrubníků do lože z B 12,5 bez opěry </t>
  </si>
  <si>
    <t>0,8+6,75+4,7+9,79</t>
  </si>
  <si>
    <t>457 53-1112.RK6</t>
  </si>
  <si>
    <t>kamenná drť 32-63 mm 100 mm</t>
  </si>
  <si>
    <t>53,5*0,100</t>
  </si>
  <si>
    <t>451 97-1112.R00</t>
  </si>
  <si>
    <t xml:space="preserve">Položení vrstvy z geotextilie, uchycení sponami </t>
  </si>
  <si>
    <t>631 57-1003.R00</t>
  </si>
  <si>
    <t>Násyp štěrkodrť 8 - 32,  zpevňující 150 mm; vč. rozpostření a dopravy</t>
  </si>
  <si>
    <t>53,5*0,15</t>
  </si>
  <si>
    <t>631 57-1002.R00</t>
  </si>
  <si>
    <t>štěrk 4-8 40 mm</t>
  </si>
  <si>
    <t>53,5*0,04</t>
  </si>
  <si>
    <t>592-48000</t>
  </si>
  <si>
    <t>Dlažba zámková tl. 60 mm šedá</t>
  </si>
  <si>
    <t>Dlažba zámková tl. 60 mm barevná</t>
  </si>
  <si>
    <t>53,5-50,28</t>
  </si>
  <si>
    <t>62</t>
  </si>
  <si>
    <t>Upravy povrchů vnější</t>
  </si>
  <si>
    <t>622 20-0010.RAA</t>
  </si>
  <si>
    <t>Očištění omítek očištění tlakovou vodou a ruční dočištění kartáči</t>
  </si>
  <si>
    <t>Rampa 1NP</t>
  </si>
  <si>
    <t>(16,32+5,93+7,41+0,22+7,19+5,49+16,1)*1,0</t>
  </si>
  <si>
    <t>0,58 * 58,66</t>
  </si>
  <si>
    <t>(6,58+7,59+0,69+13,7)*1,0</t>
  </si>
  <si>
    <t>0,58*28,56</t>
  </si>
  <si>
    <t>8,91*1,3</t>
  </si>
  <si>
    <t>4,57*0,6</t>
  </si>
  <si>
    <t>1,92+1,72*2*2,2+0,75*2,4</t>
  </si>
  <si>
    <t>25,22</t>
  </si>
  <si>
    <t>Mezisoučet</t>
  </si>
  <si>
    <t>18,86</t>
  </si>
  <si>
    <t>Očištění omítek a betonové podlahy očištění tlakovou vodou a ruční dočištění kartáči</t>
  </si>
  <si>
    <t>Rampa 1PP</t>
  </si>
  <si>
    <t>5,07+14,66+5,07+5,07</t>
  </si>
  <si>
    <t>2,4+(1,8*1,42)+(2,95*0,55)+(0,510*0,75*2)+(2,4*0,75)</t>
  </si>
  <si>
    <t>3,2</t>
  </si>
  <si>
    <t>3,75*1+3,8*0,75</t>
  </si>
  <si>
    <t>4,88</t>
  </si>
  <si>
    <t>Očištění betonové podlahy očištění tlakovou vodou a ruční dočištění kartáči</t>
  </si>
  <si>
    <t>20,05+2,34</t>
  </si>
  <si>
    <t>3,8*1,3</t>
  </si>
  <si>
    <t>622 45-4121.R00</t>
  </si>
  <si>
    <t>Oprava vnějších omítek do 10 % (vyspravení trhlin)</t>
  </si>
  <si>
    <t>Oprava vnějších omítek  do 10 % (vyspravení trhlin)</t>
  </si>
  <si>
    <t>622 42-1494.R00</t>
  </si>
  <si>
    <t xml:space="preserve">Doplňky zatepl. systémů, okapová lišta </t>
  </si>
  <si>
    <t>2*9</t>
  </si>
  <si>
    <t>622 42-1491.R00</t>
  </si>
  <si>
    <t xml:space="preserve">Doplňky zatepl. systémů, rohová lišta </t>
  </si>
  <si>
    <t>6*1</t>
  </si>
  <si>
    <t>622 40-1971.RZ1</t>
  </si>
  <si>
    <t xml:space="preserve">Nátěr penetrační akrylátový </t>
  </si>
  <si>
    <t>207,5+53,69</t>
  </si>
  <si>
    <t>622 48-1211.R00</t>
  </si>
  <si>
    <t>Montáž výztužné sítě do stěrkového tmelu vč. materiálu</t>
  </si>
  <si>
    <t>622 47-2162.R00</t>
  </si>
  <si>
    <t>Omítka stěn vnější z MS silikonová stupeň složitosti 2, barvená</t>
  </si>
  <si>
    <t>63</t>
  </si>
  <si>
    <t>Podlahy a podlahové konstrukce</t>
  </si>
  <si>
    <t>632 45-0026.RA0</t>
  </si>
  <si>
    <t xml:space="preserve">Vyrovnávací potěr          tl. 50mm </t>
  </si>
  <si>
    <t>632 45-0024.RA0</t>
  </si>
  <si>
    <t xml:space="preserve">Vyrovnávací potěr  tl. 25 - 35 mm </t>
  </si>
  <si>
    <t>628-52254</t>
  </si>
  <si>
    <t xml:space="preserve">hydroizolačni pás z SBS modifikovaného asfaltu </t>
  </si>
  <si>
    <t>57,55+27,33</t>
  </si>
  <si>
    <t>72,2*0,1</t>
  </si>
  <si>
    <t>622 43-2112.R00</t>
  </si>
  <si>
    <t>Tekutá dlažba, pojízdná, protiskluzná střednězrnná</t>
  </si>
  <si>
    <t>(14+11,2+27,8+19,2)*0,1</t>
  </si>
  <si>
    <t>553-40362</t>
  </si>
  <si>
    <t>Poklop kanálové vpusti DN 250 rampa 1NP</t>
  </si>
  <si>
    <t>95</t>
  </si>
  <si>
    <t>Dokončovací kce na pozem.stav.</t>
  </si>
  <si>
    <t>953 94-1210.R00</t>
  </si>
  <si>
    <t>Osazení kovových poklopů s rámy plochy do 1 m2 vč. úpravy betonového uložení</t>
  </si>
  <si>
    <t>Kanalizační mříž na rampě 1.PP, osazení do úrovně nové podlahy</t>
  </si>
  <si>
    <t>96</t>
  </si>
  <si>
    <t>Bourání konstrukcí</t>
  </si>
  <si>
    <t>764 43-0850.R00</t>
  </si>
  <si>
    <t xml:space="preserve">Demontáž oplechování stříšky rš. 800 </t>
  </si>
  <si>
    <t>767 90-0090.RAA</t>
  </si>
  <si>
    <t>Demontáž atypických ocelových konstrukcí do 50 kg/kus (kanalizační kryt)</t>
  </si>
  <si>
    <t>kg</t>
  </si>
  <si>
    <t>978 30-0010.RAA</t>
  </si>
  <si>
    <t>Otlučení vnějších omítek, nesoudržných předpoklad 15 % plochy</t>
  </si>
  <si>
    <t>169,45*0,15</t>
  </si>
  <si>
    <t>46,77*0,15</t>
  </si>
  <si>
    <t>99</t>
  </si>
  <si>
    <t>Staveništní přesun hmot</t>
  </si>
  <si>
    <t>979 08-2111.R00</t>
  </si>
  <si>
    <t xml:space="preserve">Vnitrostaveništní doprava suti do 100 m </t>
  </si>
  <si>
    <t>0,56+1,92</t>
  </si>
  <si>
    <t>979 08-1111.R00</t>
  </si>
  <si>
    <t xml:space="preserve">Odvoz suti a vybour. hmot na skládku do 15 km </t>
  </si>
  <si>
    <t>764</t>
  </si>
  <si>
    <t>Konstrukce klempířské</t>
  </si>
  <si>
    <t>764 43-0240.R00</t>
  </si>
  <si>
    <t>Oplechování zdí z Pz plechu, rš 500 mm vč. uchycení</t>
  </si>
  <si>
    <t>3,8+3,4+7,36</t>
  </si>
  <si>
    <t>7,36+7,59+0,69+13,7+7,41+5,93+16,1</t>
  </si>
  <si>
    <t>764 31-1201.RT1</t>
  </si>
  <si>
    <t>Krytina hladká z Pz, tabule 2 x 1 m, do 30° z plechu tl. 0,55 mm, plocha do 10 m2</t>
  </si>
  <si>
    <t>0,75*2,84</t>
  </si>
  <si>
    <t>783</t>
  </si>
  <si>
    <t>Nátěry</t>
  </si>
  <si>
    <t>783 40-1813.R00</t>
  </si>
  <si>
    <t xml:space="preserve">Odstranění nátěru z  kanalizačního poklopu </t>
  </si>
  <si>
    <t>Kanalizační mříž na rampě 1.PP</t>
  </si>
  <si>
    <t>783 27-1001.R00</t>
  </si>
  <si>
    <t xml:space="preserve">Nátěr polyuretanový kovových konstr. 1+ 2x email </t>
  </si>
  <si>
    <t>0,5</t>
  </si>
  <si>
    <t>Individuální mimostaveništní doprava</t>
  </si>
  <si>
    <t>Kompletační činnost zhotovitele</t>
  </si>
  <si>
    <t>Provozní vlivy</t>
  </si>
  <si>
    <t>Zařízení staveniště</t>
  </si>
  <si>
    <t>Rekonstrukce venkovní rampy (evakuační rampy) 1NP a 1PP, rekonstrukce přilehlé zpevněné plochy  Domova Sosna</t>
  </si>
  <si>
    <t>Sociální služby města Třinec, p.o.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</si>
</sst>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20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1" fillId="0" borderId="0" xfId="1" applyFont="1" applyAlignment="1"/>
    <xf numFmtId="0" fontId="9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9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18" sqref="D1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 t="s">
        <v>237</v>
      </c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/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Rekapitulace!A21</f>
        <v>Individuální mimostaveništní doprava</v>
      </c>
      <c r="E14" s="44"/>
      <c r="F14" s="45"/>
      <c r="G14" s="42">
        <f>Rekapitulace!I21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Rekapitulace!A22</f>
        <v>Kompletační činnost zhotovitele</v>
      </c>
      <c r="E15" s="46"/>
      <c r="F15" s="47"/>
      <c r="G15" s="42">
        <f>Rekapitulace!I22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Rekapitulace!A23</f>
        <v>Provozní vlivy</v>
      </c>
      <c r="E16" s="46"/>
      <c r="F16" s="47"/>
      <c r="G16" s="42">
        <f>Rekapitulace!I23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Rekapitulace!A24</f>
        <v>Zařízení staveniště</v>
      </c>
      <c r="E17" s="46"/>
      <c r="F17" s="47"/>
      <c r="G17" s="42">
        <f>Rekapitulace!I24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>
        <f>Rekapitulace!I25</f>
        <v>0</v>
      </c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CEILING(SUM(F29:F33),1)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 t="s">
        <v>236</v>
      </c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A25" sqref="A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8" t="s">
        <v>5</v>
      </c>
      <c r="B1" s="189"/>
      <c r="C1" s="69" t="str">
        <f>CONCATENATE(cislostavby," ",nazevstavby)</f>
        <v xml:space="preserve"> Rekonstrukce venkovní rampy a zpevněné plochy</v>
      </c>
      <c r="D1" s="70"/>
      <c r="E1" s="71"/>
      <c r="F1" s="70"/>
      <c r="G1" s="72"/>
      <c r="H1" s="73"/>
      <c r="I1" s="74"/>
    </row>
    <row r="2" spans="1:9" ht="13.5" thickBot="1" x14ac:dyDescent="0.25">
      <c r="A2" s="190" t="s">
        <v>1</v>
      </c>
      <c r="B2" s="191"/>
      <c r="C2" s="75" t="str">
        <f>CONCATENATE(cisloobjektu," ",nazevobjektu)</f>
        <v xml:space="preserve"> Domov Sosna, Habrová 302, 739 61 Třinec</v>
      </c>
      <c r="D2" s="76"/>
      <c r="E2" s="77"/>
      <c r="F2" s="76"/>
      <c r="G2" s="192"/>
      <c r="H2" s="192"/>
      <c r="I2" s="193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7" t="str">
        <f>Položky!B7</f>
        <v>11</v>
      </c>
      <c r="B7" s="86" t="str">
        <f>Položky!C7</f>
        <v>Přípravné a přidružené práce</v>
      </c>
      <c r="C7" s="87"/>
      <c r="D7" s="88"/>
      <c r="E7" s="178">
        <f>Položky!BA35</f>
        <v>0</v>
      </c>
      <c r="F7" s="179">
        <f>Položky!BB35</f>
        <v>0</v>
      </c>
      <c r="G7" s="179">
        <f>Položky!BC35</f>
        <v>0</v>
      </c>
      <c r="H7" s="179">
        <f>Položky!BD35</f>
        <v>0</v>
      </c>
      <c r="I7" s="180">
        <f>Položky!BE35</f>
        <v>0</v>
      </c>
    </row>
    <row r="8" spans="1:9" s="11" customFormat="1" x14ac:dyDescent="0.2">
      <c r="A8" s="177" t="str">
        <f>Položky!B36</f>
        <v>46</v>
      </c>
      <c r="B8" s="86" t="str">
        <f>Položky!C36</f>
        <v>Zpevněné plochy</v>
      </c>
      <c r="C8" s="87"/>
      <c r="D8" s="88"/>
      <c r="E8" s="178">
        <f>Položky!BA53</f>
        <v>0</v>
      </c>
      <c r="F8" s="179">
        <f>Položky!BB53</f>
        <v>0</v>
      </c>
      <c r="G8" s="179">
        <f>Položky!BC53</f>
        <v>0</v>
      </c>
      <c r="H8" s="179">
        <f>Položky!BD53</f>
        <v>0</v>
      </c>
      <c r="I8" s="180">
        <f>Položky!BE53</f>
        <v>0</v>
      </c>
    </row>
    <row r="9" spans="1:9" s="11" customFormat="1" x14ac:dyDescent="0.2">
      <c r="A9" s="177" t="str">
        <f>Položky!B54</f>
        <v>62</v>
      </c>
      <c r="B9" s="86" t="str">
        <f>Položky!C54</f>
        <v>Upravy povrchů vnější</v>
      </c>
      <c r="C9" s="87"/>
      <c r="D9" s="88"/>
      <c r="E9" s="178">
        <f>Položky!BA97</f>
        <v>0</v>
      </c>
      <c r="F9" s="179">
        <f>Položky!BB97</f>
        <v>0</v>
      </c>
      <c r="G9" s="179">
        <f>Položky!BC97</f>
        <v>0</v>
      </c>
      <c r="H9" s="179">
        <f>Položky!BD97</f>
        <v>0</v>
      </c>
      <c r="I9" s="180">
        <f>Položky!BE97</f>
        <v>0</v>
      </c>
    </row>
    <row r="10" spans="1:9" s="11" customFormat="1" x14ac:dyDescent="0.2">
      <c r="A10" s="177" t="str">
        <f>Položky!B98</f>
        <v>63</v>
      </c>
      <c r="B10" s="86" t="str">
        <f>Položky!C98</f>
        <v>Podlahy a podlahové konstrukce</v>
      </c>
      <c r="C10" s="87"/>
      <c r="D10" s="88"/>
      <c r="E10" s="178">
        <f>Položky!BA108</f>
        <v>0</v>
      </c>
      <c r="F10" s="179">
        <f>Položky!BB108</f>
        <v>0</v>
      </c>
      <c r="G10" s="179">
        <f>Položky!BC108</f>
        <v>0</v>
      </c>
      <c r="H10" s="179">
        <f>Položky!BD108</f>
        <v>0</v>
      </c>
      <c r="I10" s="180">
        <f>Položky!BE108</f>
        <v>0</v>
      </c>
    </row>
    <row r="11" spans="1:9" s="11" customFormat="1" x14ac:dyDescent="0.2">
      <c r="A11" s="177" t="str">
        <f>Položky!B109</f>
        <v>95</v>
      </c>
      <c r="B11" s="86" t="str">
        <f>Položky!C109</f>
        <v>Dokončovací kce na pozem.stav.</v>
      </c>
      <c r="C11" s="87"/>
      <c r="D11" s="88"/>
      <c r="E11" s="178">
        <f>Položky!BA112</f>
        <v>0</v>
      </c>
      <c r="F11" s="179">
        <f>Položky!BB112</f>
        <v>0</v>
      </c>
      <c r="G11" s="179">
        <f>Položky!BC112</f>
        <v>0</v>
      </c>
      <c r="H11" s="179">
        <f>Položky!BD112</f>
        <v>0</v>
      </c>
      <c r="I11" s="180">
        <f>Položky!BE112</f>
        <v>0</v>
      </c>
    </row>
    <row r="12" spans="1:9" s="11" customFormat="1" x14ac:dyDescent="0.2">
      <c r="A12" s="177" t="str">
        <f>Položky!B113</f>
        <v>96</v>
      </c>
      <c r="B12" s="86" t="str">
        <f>Položky!C113</f>
        <v>Bourání konstrukcí</v>
      </c>
      <c r="C12" s="87"/>
      <c r="D12" s="88"/>
      <c r="E12" s="178">
        <f>Položky!BA120</f>
        <v>0</v>
      </c>
      <c r="F12" s="179">
        <f>Položky!BB120</f>
        <v>0</v>
      </c>
      <c r="G12" s="179">
        <f>Položky!BC120</f>
        <v>0</v>
      </c>
      <c r="H12" s="179">
        <f>Položky!BD120</f>
        <v>0</v>
      </c>
      <c r="I12" s="180">
        <f>Položky!BE120</f>
        <v>0</v>
      </c>
    </row>
    <row r="13" spans="1:9" s="11" customFormat="1" x14ac:dyDescent="0.2">
      <c r="A13" s="177" t="str">
        <f>Položky!B121</f>
        <v>99</v>
      </c>
      <c r="B13" s="86" t="str">
        <f>Položky!C121</f>
        <v>Staveništní přesun hmot</v>
      </c>
      <c r="C13" s="87"/>
      <c r="D13" s="88"/>
      <c r="E13" s="178">
        <f>Položky!BA125</f>
        <v>0</v>
      </c>
      <c r="F13" s="179">
        <f>Položky!BB125</f>
        <v>0</v>
      </c>
      <c r="G13" s="179">
        <f>Položky!BC125</f>
        <v>0</v>
      </c>
      <c r="H13" s="179">
        <f>Položky!BD125</f>
        <v>0</v>
      </c>
      <c r="I13" s="180">
        <f>Položky!BE125</f>
        <v>0</v>
      </c>
    </row>
    <row r="14" spans="1:9" s="11" customFormat="1" x14ac:dyDescent="0.2">
      <c r="A14" s="177" t="str">
        <f>Položky!B126</f>
        <v>764</v>
      </c>
      <c r="B14" s="86" t="str">
        <f>Položky!C126</f>
        <v>Konstrukce klempířské</v>
      </c>
      <c r="C14" s="87"/>
      <c r="D14" s="88"/>
      <c r="E14" s="178">
        <f>Položky!BA132</f>
        <v>0</v>
      </c>
      <c r="F14" s="179">
        <f>Položky!BB132</f>
        <v>0</v>
      </c>
      <c r="G14" s="179">
        <f>Položky!BC132</f>
        <v>0</v>
      </c>
      <c r="H14" s="179">
        <f>Položky!BD132</f>
        <v>0</v>
      </c>
      <c r="I14" s="180">
        <f>Položky!BE132</f>
        <v>0</v>
      </c>
    </row>
    <row r="15" spans="1:9" s="11" customFormat="1" ht="13.5" thickBot="1" x14ac:dyDescent="0.25">
      <c r="A15" s="177" t="str">
        <f>Položky!B133</f>
        <v>783</v>
      </c>
      <c r="B15" s="86" t="str">
        <f>Položky!C133</f>
        <v>Nátěry</v>
      </c>
      <c r="C15" s="87"/>
      <c r="D15" s="88"/>
      <c r="E15" s="178">
        <f>Položky!BA139</f>
        <v>0</v>
      </c>
      <c r="F15" s="179">
        <f>Položky!BB139</f>
        <v>0</v>
      </c>
      <c r="G15" s="179">
        <f>Položky!BC139</f>
        <v>0</v>
      </c>
      <c r="H15" s="179">
        <f>Položky!BD139</f>
        <v>0</v>
      </c>
      <c r="I15" s="180">
        <f>Položky!BE139</f>
        <v>0</v>
      </c>
    </row>
    <row r="16" spans="1:9" s="94" customFormat="1" ht="13.5" thickBot="1" x14ac:dyDescent="0.25">
      <c r="A16" s="89"/>
      <c r="B16" s="81" t="s">
        <v>50</v>
      </c>
      <c r="C16" s="81"/>
      <c r="D16" s="90"/>
      <c r="E16" s="91">
        <f>SUM(E7:E15)</f>
        <v>0</v>
      </c>
      <c r="F16" s="92">
        <f>SUM(F7:F15)</f>
        <v>0</v>
      </c>
      <c r="G16" s="92">
        <f>SUM(G7:G15)</f>
        <v>0</v>
      </c>
      <c r="H16" s="92">
        <f>SUM(H7:H15)</f>
        <v>0</v>
      </c>
      <c r="I16" s="93">
        <f>SUM(I7:I15)</f>
        <v>0</v>
      </c>
    </row>
    <row r="17" spans="1:57" x14ac:dyDescent="0.2">
      <c r="A17" s="87"/>
      <c r="B17" s="87"/>
      <c r="C17" s="87"/>
      <c r="D17" s="87"/>
      <c r="E17" s="87"/>
      <c r="F17" s="87"/>
      <c r="G17" s="87"/>
      <c r="H17" s="87"/>
      <c r="I17" s="87"/>
    </row>
    <row r="18" spans="1:57" ht="19.5" customHeight="1" x14ac:dyDescent="0.25">
      <c r="A18" s="95" t="s">
        <v>51</v>
      </c>
      <c r="B18" s="95"/>
      <c r="C18" s="95"/>
      <c r="D18" s="95"/>
      <c r="E18" s="95"/>
      <c r="F18" s="95"/>
      <c r="G18" s="96"/>
      <c r="H18" s="95"/>
      <c r="I18" s="95"/>
      <c r="BA18" s="30"/>
      <c r="BB18" s="30"/>
      <c r="BC18" s="30"/>
      <c r="BD18" s="30"/>
      <c r="BE18" s="30"/>
    </row>
    <row r="19" spans="1:57" ht="13.5" thickBot="1" x14ac:dyDescent="0.25">
      <c r="A19" s="97"/>
      <c r="B19" s="97"/>
      <c r="C19" s="97"/>
      <c r="D19" s="97"/>
      <c r="E19" s="97"/>
      <c r="F19" s="97"/>
      <c r="G19" s="97"/>
      <c r="H19" s="97"/>
      <c r="I19" s="97"/>
    </row>
    <row r="20" spans="1:57" x14ac:dyDescent="0.2">
      <c r="A20" s="98" t="s">
        <v>52</v>
      </c>
      <c r="B20" s="99"/>
      <c r="C20" s="99"/>
      <c r="D20" s="100"/>
      <c r="E20" s="101" t="s">
        <v>53</v>
      </c>
      <c r="F20" s="102" t="s">
        <v>54</v>
      </c>
      <c r="G20" s="103" t="s">
        <v>55</v>
      </c>
      <c r="H20" s="104"/>
      <c r="I20" s="105" t="s">
        <v>53</v>
      </c>
    </row>
    <row r="21" spans="1:57" x14ac:dyDescent="0.2">
      <c r="A21" s="106" t="s">
        <v>232</v>
      </c>
      <c r="B21" s="107"/>
      <c r="C21" s="107"/>
      <c r="D21" s="108"/>
      <c r="E21" s="109"/>
      <c r="F21" s="110">
        <v>0</v>
      </c>
      <c r="G21" s="111">
        <f>CHOOSE(BA21+1,HSV+PSV,HSV+PSV+Mont,HSV+PSV+Dodavka+Mont,HSV,PSV,Mont,Dodavka,Mont+Dodavka,0)</f>
        <v>0</v>
      </c>
      <c r="H21" s="112"/>
      <c r="I21" s="113">
        <f>E21+F21*G21/100</f>
        <v>0</v>
      </c>
      <c r="BA21">
        <v>0</v>
      </c>
    </row>
    <row r="22" spans="1:57" x14ac:dyDescent="0.2">
      <c r="A22" s="106" t="s">
        <v>233</v>
      </c>
      <c r="B22" s="107"/>
      <c r="C22" s="107"/>
      <c r="D22" s="108"/>
      <c r="E22" s="109"/>
      <c r="F22" s="110">
        <v>0</v>
      </c>
      <c r="G22" s="111">
        <f>CHOOSE(BA22+1,HSV+PSV,HSV+PSV+Mont,HSV+PSV+Dodavka+Mont,HSV,PSV,Mont,Dodavka,Mont+Dodavka,0)</f>
        <v>0</v>
      </c>
      <c r="H22" s="112"/>
      <c r="I22" s="113">
        <f>E22+F22*G22/100</f>
        <v>0</v>
      </c>
      <c r="BA22">
        <v>0</v>
      </c>
    </row>
    <row r="23" spans="1:57" x14ac:dyDescent="0.2">
      <c r="A23" s="106" t="s">
        <v>234</v>
      </c>
      <c r="B23" s="107"/>
      <c r="C23" s="107"/>
      <c r="D23" s="108"/>
      <c r="E23" s="109"/>
      <c r="F23" s="110">
        <v>0</v>
      </c>
      <c r="G23" s="111">
        <f>CHOOSE(BA23+1,HSV+PSV,HSV+PSV+Mont,HSV+PSV+Dodavka+Mont,HSV,PSV,Mont,Dodavka,Mont+Dodavka,0)</f>
        <v>0</v>
      </c>
      <c r="H23" s="112"/>
      <c r="I23" s="113">
        <f>E23+F23*G23/100</f>
        <v>0</v>
      </c>
      <c r="BA23">
        <v>0</v>
      </c>
    </row>
    <row r="24" spans="1:57" x14ac:dyDescent="0.2">
      <c r="A24" s="106" t="s">
        <v>235</v>
      </c>
      <c r="B24" s="107"/>
      <c r="C24" s="107"/>
      <c r="D24" s="108"/>
      <c r="E24" s="109"/>
      <c r="F24" s="110">
        <v>0</v>
      </c>
      <c r="G24" s="111">
        <f>CHOOSE(BA24+1,HSV+PSV,HSV+PSV+Mont,HSV+PSV+Dodavka+Mont,HSV,PSV,Mont,Dodavka,Mont+Dodavka,0)</f>
        <v>0</v>
      </c>
      <c r="H24" s="112"/>
      <c r="I24" s="113">
        <f>E24+F24*G24/100</f>
        <v>0</v>
      </c>
      <c r="BA24">
        <v>0</v>
      </c>
    </row>
    <row r="25" spans="1:57" x14ac:dyDescent="0.2">
      <c r="A25" s="106"/>
      <c r="B25" s="107"/>
      <c r="C25" s="107"/>
      <c r="D25" s="108"/>
      <c r="E25" s="109"/>
      <c r="F25" s="110">
        <v>0</v>
      </c>
      <c r="G25" s="111">
        <f>CHOOSE(BA25+1,HSV+PSV,HSV+PSV+Mont,HSV+PSV+Dodavka+Mont,HSV,PSV,Mont,Dodavka,Mont+Dodavka,0)</f>
        <v>0</v>
      </c>
      <c r="H25" s="112"/>
      <c r="I25" s="113">
        <f>E25+F25*G25/100</f>
        <v>0</v>
      </c>
      <c r="BA25">
        <v>0</v>
      </c>
    </row>
    <row r="26" spans="1:57" ht="13.5" thickBot="1" x14ac:dyDescent="0.25">
      <c r="A26" s="114"/>
      <c r="B26" s="115" t="s">
        <v>56</v>
      </c>
      <c r="C26" s="116"/>
      <c r="D26" s="117"/>
      <c r="E26" s="118"/>
      <c r="F26" s="119"/>
      <c r="G26" s="119"/>
      <c r="H26" s="194">
        <f>SUM(I21:I25)</f>
        <v>0</v>
      </c>
      <c r="I26" s="195"/>
    </row>
    <row r="27" spans="1:57" x14ac:dyDescent="0.2">
      <c r="A27" s="97"/>
      <c r="B27" s="97"/>
      <c r="C27" s="97"/>
      <c r="D27" s="97"/>
      <c r="E27" s="97"/>
      <c r="F27" s="97"/>
      <c r="G27" s="97"/>
      <c r="H27" s="97"/>
      <c r="I27" s="97"/>
    </row>
    <row r="28" spans="1:57" x14ac:dyDescent="0.2">
      <c r="B28" s="94"/>
      <c r="F28" s="120"/>
      <c r="G28" s="121"/>
      <c r="H28" s="121"/>
      <c r="I28" s="122"/>
    </row>
    <row r="29" spans="1:57" x14ac:dyDescent="0.2">
      <c r="F29" s="120"/>
      <c r="G29" s="121"/>
      <c r="H29" s="121"/>
      <c r="I29" s="122"/>
    </row>
    <row r="30" spans="1:57" x14ac:dyDescent="0.2"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</sheetData>
  <mergeCells count="4">
    <mergeCell ref="A1:B1"/>
    <mergeCell ref="A2:B2"/>
    <mergeCell ref="G2:I2"/>
    <mergeCell ref="H26:I2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12"/>
  <sheetViews>
    <sheetView showGridLines="0" showZeros="0" topLeftCell="A58" workbookViewId="0">
      <selection activeCell="I21" sqref="I21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2" t="s">
        <v>5</v>
      </c>
      <c r="B3" s="203"/>
      <c r="C3" s="128" t="str">
        <f>CONCATENATE(cislostavby," ",nazevstavby)</f>
        <v xml:space="preserve"> Rekonstrukce venkovní rampy a zpevněné plochy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4" t="s">
        <v>1</v>
      </c>
      <c r="B4" s="205"/>
      <c r="C4" s="133" t="str">
        <f>CONCATENATE(cisloobjektu," ",nazevobjektu)</f>
        <v xml:space="preserve"> Domov Sosna, Habrová 302, 739 61 Třinec</v>
      </c>
      <c r="D4" s="134"/>
      <c r="E4" s="206"/>
      <c r="F4" s="206"/>
      <c r="G4" s="207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111.05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6" t="s">
        <v>74</v>
      </c>
      <c r="D9" s="197"/>
      <c r="E9" s="197"/>
      <c r="F9" s="197"/>
      <c r="G9" s="198"/>
      <c r="O9" s="150">
        <v>3</v>
      </c>
    </row>
    <row r="10" spans="1:104" x14ac:dyDescent="0.2">
      <c r="A10" s="157"/>
      <c r="B10" s="158"/>
      <c r="C10" s="196" t="s">
        <v>75</v>
      </c>
      <c r="D10" s="197"/>
      <c r="E10" s="197"/>
      <c r="F10" s="197"/>
      <c r="G10" s="198"/>
      <c r="O10" s="150">
        <v>3</v>
      </c>
    </row>
    <row r="11" spans="1:104" x14ac:dyDescent="0.2">
      <c r="A11" s="157"/>
      <c r="B11" s="158"/>
      <c r="C11" s="199" t="s">
        <v>76</v>
      </c>
      <c r="D11" s="200"/>
      <c r="E11" s="159">
        <v>57.55</v>
      </c>
      <c r="F11" s="160"/>
      <c r="G11" s="161"/>
      <c r="M11" s="162" t="s">
        <v>76</v>
      </c>
      <c r="O11" s="150"/>
    </row>
    <row r="12" spans="1:104" x14ac:dyDescent="0.2">
      <c r="A12" s="157"/>
      <c r="B12" s="158"/>
      <c r="C12" s="199" t="s">
        <v>77</v>
      </c>
      <c r="D12" s="200"/>
      <c r="E12" s="159">
        <v>53.5</v>
      </c>
      <c r="F12" s="160"/>
      <c r="G12" s="161"/>
      <c r="M12" s="162" t="s">
        <v>77</v>
      </c>
      <c r="O12" s="150"/>
    </row>
    <row r="13" spans="1:104" ht="22.5" x14ac:dyDescent="0.2">
      <c r="A13" s="151">
        <v>2</v>
      </c>
      <c r="B13" s="152" t="s">
        <v>78</v>
      </c>
      <c r="C13" s="153" t="s">
        <v>79</v>
      </c>
      <c r="D13" s="154" t="s">
        <v>73</v>
      </c>
      <c r="E13" s="155">
        <v>57.55</v>
      </c>
      <c r="F13" s="155">
        <v>0</v>
      </c>
      <c r="G13" s="156">
        <f>E13*F13</f>
        <v>0</v>
      </c>
      <c r="O13" s="150">
        <v>2</v>
      </c>
      <c r="AA13" s="123">
        <v>12</v>
      </c>
      <c r="AB13" s="123">
        <v>0</v>
      </c>
      <c r="AC13" s="123">
        <v>2</v>
      </c>
      <c r="AZ13" s="123">
        <v>1</v>
      </c>
      <c r="BA13" s="123">
        <f>IF(AZ13=1,G13,0)</f>
        <v>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0</v>
      </c>
    </row>
    <row r="14" spans="1:104" x14ac:dyDescent="0.2">
      <c r="A14" s="151">
        <v>3</v>
      </c>
      <c r="B14" s="152" t="s">
        <v>78</v>
      </c>
      <c r="C14" s="153" t="s">
        <v>80</v>
      </c>
      <c r="D14" s="154" t="s">
        <v>73</v>
      </c>
      <c r="E14" s="155">
        <v>53.5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1">
        <v>4</v>
      </c>
      <c r="B15" s="152" t="s">
        <v>81</v>
      </c>
      <c r="C15" s="153" t="s">
        <v>82</v>
      </c>
      <c r="D15" s="154" t="s">
        <v>83</v>
      </c>
      <c r="E15" s="155">
        <v>21.99</v>
      </c>
      <c r="F15" s="155">
        <v>0</v>
      </c>
      <c r="G15" s="156">
        <f>E15*F15</f>
        <v>0</v>
      </c>
      <c r="O15" s="150">
        <v>2</v>
      </c>
      <c r="AA15" s="123">
        <v>12</v>
      </c>
      <c r="AB15" s="123">
        <v>0</v>
      </c>
      <c r="AC15" s="123">
        <v>4</v>
      </c>
      <c r="AZ15" s="123">
        <v>1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 x14ac:dyDescent="0.2">
      <c r="A16" s="157"/>
      <c r="B16" s="158"/>
      <c r="C16" s="199" t="s">
        <v>84</v>
      </c>
      <c r="D16" s="200"/>
      <c r="E16" s="159">
        <v>21.99</v>
      </c>
      <c r="F16" s="160"/>
      <c r="G16" s="161"/>
      <c r="M16" s="162" t="s">
        <v>84</v>
      </c>
      <c r="O16" s="150"/>
    </row>
    <row r="17" spans="1:104" x14ac:dyDescent="0.2">
      <c r="A17" s="151">
        <v>5</v>
      </c>
      <c r="B17" s="152" t="s">
        <v>85</v>
      </c>
      <c r="C17" s="153" t="s">
        <v>86</v>
      </c>
      <c r="D17" s="154" t="s">
        <v>87</v>
      </c>
      <c r="E17" s="155">
        <v>22.753499999999999</v>
      </c>
      <c r="F17" s="155">
        <v>0</v>
      </c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5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 x14ac:dyDescent="0.2">
      <c r="A18" s="157"/>
      <c r="B18" s="158"/>
      <c r="C18" s="199" t="s">
        <v>88</v>
      </c>
      <c r="D18" s="200"/>
      <c r="E18" s="159">
        <v>4.0285000000000002</v>
      </c>
      <c r="F18" s="160"/>
      <c r="G18" s="161"/>
      <c r="M18" s="162" t="s">
        <v>88</v>
      </c>
      <c r="O18" s="150"/>
    </row>
    <row r="19" spans="1:104" x14ac:dyDescent="0.2">
      <c r="A19" s="157"/>
      <c r="B19" s="158"/>
      <c r="C19" s="199" t="s">
        <v>89</v>
      </c>
      <c r="D19" s="200"/>
      <c r="E19" s="159">
        <v>18.725000000000001</v>
      </c>
      <c r="F19" s="160"/>
      <c r="G19" s="161"/>
      <c r="M19" s="162" t="s">
        <v>89</v>
      </c>
      <c r="O19" s="150"/>
    </row>
    <row r="20" spans="1:104" x14ac:dyDescent="0.2">
      <c r="A20" s="151">
        <v>6</v>
      </c>
      <c r="B20" s="152" t="s">
        <v>90</v>
      </c>
      <c r="C20" s="153" t="s">
        <v>91</v>
      </c>
      <c r="D20" s="154" t="s">
        <v>73</v>
      </c>
      <c r="E20" s="155">
        <v>57.55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6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2.6199999999999999E-3</v>
      </c>
    </row>
    <row r="21" spans="1:104" x14ac:dyDescent="0.2">
      <c r="A21" s="151">
        <v>7</v>
      </c>
      <c r="B21" s="152" t="s">
        <v>92</v>
      </c>
      <c r="C21" s="153" t="s">
        <v>93</v>
      </c>
      <c r="D21" s="154" t="s">
        <v>73</v>
      </c>
      <c r="E21" s="155">
        <v>1.1220000000000001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7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7"/>
      <c r="B22" s="158"/>
      <c r="C22" s="196" t="s">
        <v>94</v>
      </c>
      <c r="D22" s="197"/>
      <c r="E22" s="197"/>
      <c r="F22" s="197"/>
      <c r="G22" s="198"/>
      <c r="O22" s="150">
        <v>3</v>
      </c>
    </row>
    <row r="23" spans="1:104" x14ac:dyDescent="0.2">
      <c r="A23" s="157"/>
      <c r="B23" s="158"/>
      <c r="C23" s="196" t="s">
        <v>95</v>
      </c>
      <c r="D23" s="197"/>
      <c r="E23" s="197"/>
      <c r="F23" s="197"/>
      <c r="G23" s="198"/>
      <c r="O23" s="150">
        <v>3</v>
      </c>
    </row>
    <row r="24" spans="1:104" x14ac:dyDescent="0.2">
      <c r="A24" s="157"/>
      <c r="B24" s="158"/>
      <c r="C24" s="196"/>
      <c r="D24" s="197"/>
      <c r="E24" s="197"/>
      <c r="F24" s="197"/>
      <c r="G24" s="198"/>
      <c r="O24" s="150">
        <v>3</v>
      </c>
    </row>
    <row r="25" spans="1:104" x14ac:dyDescent="0.2">
      <c r="A25" s="157"/>
      <c r="B25" s="158"/>
      <c r="C25" s="196"/>
      <c r="D25" s="197"/>
      <c r="E25" s="197"/>
      <c r="F25" s="197"/>
      <c r="G25" s="198"/>
      <c r="O25" s="150">
        <v>3</v>
      </c>
    </row>
    <row r="26" spans="1:104" x14ac:dyDescent="0.2">
      <c r="A26" s="157"/>
      <c r="B26" s="158"/>
      <c r="C26" s="196"/>
      <c r="D26" s="197"/>
      <c r="E26" s="197"/>
      <c r="F26" s="197"/>
      <c r="G26" s="198"/>
      <c r="O26" s="150">
        <v>3</v>
      </c>
    </row>
    <row r="27" spans="1:104" x14ac:dyDescent="0.2">
      <c r="A27" s="157"/>
      <c r="B27" s="158"/>
      <c r="C27" s="199" t="s">
        <v>96</v>
      </c>
      <c r="D27" s="200"/>
      <c r="E27" s="159">
        <v>0.41399999999999998</v>
      </c>
      <c r="F27" s="160"/>
      <c r="G27" s="161"/>
      <c r="M27" s="162" t="s">
        <v>96</v>
      </c>
      <c r="O27" s="150"/>
    </row>
    <row r="28" spans="1:104" x14ac:dyDescent="0.2">
      <c r="A28" s="157"/>
      <c r="B28" s="158"/>
      <c r="C28" s="199" t="s">
        <v>97</v>
      </c>
      <c r="D28" s="200"/>
      <c r="E28" s="159">
        <v>0.70799999999999996</v>
      </c>
      <c r="F28" s="160"/>
      <c r="G28" s="161"/>
      <c r="M28" s="162" t="s">
        <v>97</v>
      </c>
      <c r="O28" s="150"/>
    </row>
    <row r="29" spans="1:104" x14ac:dyDescent="0.2">
      <c r="A29" s="151">
        <v>8</v>
      </c>
      <c r="B29" s="152" t="s">
        <v>98</v>
      </c>
      <c r="C29" s="153" t="s">
        <v>99</v>
      </c>
      <c r="D29" s="154" t="s">
        <v>100</v>
      </c>
      <c r="E29" s="155">
        <v>0.56899999999999995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1</v>
      </c>
      <c r="AC29" s="123">
        <v>8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57"/>
      <c r="B30" s="158"/>
      <c r="C30" s="199" t="s">
        <v>101</v>
      </c>
      <c r="D30" s="200"/>
      <c r="E30" s="159">
        <v>0.56899999999999995</v>
      </c>
      <c r="F30" s="160"/>
      <c r="G30" s="161"/>
      <c r="M30" s="162" t="s">
        <v>101</v>
      </c>
      <c r="O30" s="150"/>
    </row>
    <row r="31" spans="1:104" ht="22.5" x14ac:dyDescent="0.2">
      <c r="A31" s="151">
        <v>9</v>
      </c>
      <c r="B31" s="152" t="s">
        <v>102</v>
      </c>
      <c r="C31" s="153" t="s">
        <v>103</v>
      </c>
      <c r="D31" s="154" t="s">
        <v>73</v>
      </c>
      <c r="E31" s="155">
        <v>0.10249999999999999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9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3.3300000000000003E-2</v>
      </c>
    </row>
    <row r="32" spans="1:104" x14ac:dyDescent="0.2">
      <c r="A32" s="157"/>
      <c r="B32" s="158"/>
      <c r="C32" s="196" t="s">
        <v>104</v>
      </c>
      <c r="D32" s="197"/>
      <c r="E32" s="197"/>
      <c r="F32" s="197"/>
      <c r="G32" s="198"/>
      <c r="O32" s="150">
        <v>3</v>
      </c>
    </row>
    <row r="33" spans="1:104" x14ac:dyDescent="0.2">
      <c r="A33" s="157"/>
      <c r="B33" s="158"/>
      <c r="C33" s="199" t="s">
        <v>105</v>
      </c>
      <c r="D33" s="200"/>
      <c r="E33" s="159">
        <v>0.10249999999999999</v>
      </c>
      <c r="F33" s="160"/>
      <c r="G33" s="161"/>
      <c r="M33" s="162" t="s">
        <v>105</v>
      </c>
      <c r="O33" s="150"/>
    </row>
    <row r="34" spans="1:104" x14ac:dyDescent="0.2">
      <c r="A34" s="151">
        <v>10</v>
      </c>
      <c r="B34" s="152" t="s">
        <v>106</v>
      </c>
      <c r="C34" s="153" t="s">
        <v>107</v>
      </c>
      <c r="D34" s="154" t="s">
        <v>108</v>
      </c>
      <c r="E34" s="155">
        <v>2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10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63"/>
      <c r="B35" s="164" t="s">
        <v>66</v>
      </c>
      <c r="C35" s="165" t="str">
        <f>CONCATENATE(B7," ",C7)</f>
        <v>11 Přípravné a přidružené práce</v>
      </c>
      <c r="D35" s="163"/>
      <c r="E35" s="166"/>
      <c r="F35" s="166"/>
      <c r="G35" s="167">
        <f>SUM(G7:G34)</f>
        <v>0</v>
      </c>
      <c r="O35" s="150">
        <v>4</v>
      </c>
      <c r="BA35" s="168">
        <f>SUM(BA7:BA34)</f>
        <v>0</v>
      </c>
      <c r="BB35" s="168">
        <f>SUM(BB7:BB34)</f>
        <v>0</v>
      </c>
      <c r="BC35" s="168">
        <f>SUM(BC7:BC34)</f>
        <v>0</v>
      </c>
      <c r="BD35" s="168">
        <f>SUM(BD7:BD34)</f>
        <v>0</v>
      </c>
      <c r="BE35" s="168">
        <f>SUM(BE7:BE34)</f>
        <v>0</v>
      </c>
    </row>
    <row r="36" spans="1:104" x14ac:dyDescent="0.2">
      <c r="A36" s="143" t="s">
        <v>65</v>
      </c>
      <c r="B36" s="144" t="s">
        <v>109</v>
      </c>
      <c r="C36" s="145" t="s">
        <v>110</v>
      </c>
      <c r="D36" s="146"/>
      <c r="E36" s="147"/>
      <c r="F36" s="147"/>
      <c r="G36" s="148"/>
      <c r="H36" s="149"/>
      <c r="I36" s="149"/>
      <c r="O36" s="150">
        <v>1</v>
      </c>
    </row>
    <row r="37" spans="1:104" x14ac:dyDescent="0.2">
      <c r="A37" s="151">
        <v>11</v>
      </c>
      <c r="B37" s="152" t="s">
        <v>111</v>
      </c>
      <c r="C37" s="153" t="s">
        <v>112</v>
      </c>
      <c r="D37" s="154" t="s">
        <v>73</v>
      </c>
      <c r="E37" s="155">
        <v>53.5</v>
      </c>
      <c r="F37" s="155">
        <v>0</v>
      </c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11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0</v>
      </c>
    </row>
    <row r="38" spans="1:104" x14ac:dyDescent="0.2">
      <c r="A38" s="151">
        <v>12</v>
      </c>
      <c r="B38" s="152" t="s">
        <v>113</v>
      </c>
      <c r="C38" s="153" t="s">
        <v>114</v>
      </c>
      <c r="D38" s="154" t="s">
        <v>87</v>
      </c>
      <c r="E38" s="155">
        <v>0.24429999999999999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12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2.3785500000000002</v>
      </c>
    </row>
    <row r="39" spans="1:104" x14ac:dyDescent="0.2">
      <c r="A39" s="157"/>
      <c r="B39" s="158"/>
      <c r="C39" s="199" t="s">
        <v>115</v>
      </c>
      <c r="D39" s="200"/>
      <c r="E39" s="159">
        <v>0.24429999999999999</v>
      </c>
      <c r="F39" s="160"/>
      <c r="G39" s="161"/>
      <c r="M39" s="162" t="s">
        <v>115</v>
      </c>
      <c r="O39" s="150"/>
    </row>
    <row r="40" spans="1:104" x14ac:dyDescent="0.2">
      <c r="A40" s="151">
        <v>13</v>
      </c>
      <c r="B40" s="152" t="s">
        <v>116</v>
      </c>
      <c r="C40" s="153" t="s">
        <v>117</v>
      </c>
      <c r="D40" s="154" t="s">
        <v>108</v>
      </c>
      <c r="E40" s="155">
        <v>5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1</v>
      </c>
      <c r="AC40" s="123">
        <v>13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1.4E-2</v>
      </c>
    </row>
    <row r="41" spans="1:104" x14ac:dyDescent="0.2">
      <c r="A41" s="151">
        <v>14</v>
      </c>
      <c r="B41" s="152" t="s">
        <v>118</v>
      </c>
      <c r="C41" s="153" t="s">
        <v>119</v>
      </c>
      <c r="D41" s="154" t="s">
        <v>83</v>
      </c>
      <c r="E41" s="155">
        <v>22.04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14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8.949E-2</v>
      </c>
    </row>
    <row r="42" spans="1:104" x14ac:dyDescent="0.2">
      <c r="A42" s="157"/>
      <c r="B42" s="158"/>
      <c r="C42" s="199" t="s">
        <v>120</v>
      </c>
      <c r="D42" s="200"/>
      <c r="E42" s="159">
        <v>22.04</v>
      </c>
      <c r="F42" s="160"/>
      <c r="G42" s="161"/>
      <c r="M42" s="162" t="s">
        <v>120</v>
      </c>
      <c r="O42" s="150"/>
    </row>
    <row r="43" spans="1:104" x14ac:dyDescent="0.2">
      <c r="A43" s="151">
        <v>15</v>
      </c>
      <c r="B43" s="152" t="s">
        <v>121</v>
      </c>
      <c r="C43" s="153" t="s">
        <v>122</v>
      </c>
      <c r="D43" s="154" t="s">
        <v>87</v>
      </c>
      <c r="E43" s="155">
        <v>5.35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15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1.89</v>
      </c>
    </row>
    <row r="44" spans="1:104" x14ac:dyDescent="0.2">
      <c r="A44" s="157"/>
      <c r="B44" s="158"/>
      <c r="C44" s="199" t="s">
        <v>123</v>
      </c>
      <c r="D44" s="200"/>
      <c r="E44" s="159">
        <v>5.35</v>
      </c>
      <c r="F44" s="160"/>
      <c r="G44" s="161"/>
      <c r="M44" s="162" t="s">
        <v>123</v>
      </c>
      <c r="O44" s="150"/>
    </row>
    <row r="45" spans="1:104" x14ac:dyDescent="0.2">
      <c r="A45" s="151">
        <v>16</v>
      </c>
      <c r="B45" s="152" t="s">
        <v>124</v>
      </c>
      <c r="C45" s="153" t="s">
        <v>125</v>
      </c>
      <c r="D45" s="154" t="s">
        <v>73</v>
      </c>
      <c r="E45" s="155">
        <v>53.5</v>
      </c>
      <c r="F45" s="155">
        <v>0</v>
      </c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16</v>
      </c>
      <c r="AZ45" s="123">
        <v>1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2E-3</v>
      </c>
    </row>
    <row r="46" spans="1:104" ht="22.5" x14ac:dyDescent="0.2">
      <c r="A46" s="151">
        <v>17</v>
      </c>
      <c r="B46" s="152" t="s">
        <v>126</v>
      </c>
      <c r="C46" s="153" t="s">
        <v>127</v>
      </c>
      <c r="D46" s="154" t="s">
        <v>87</v>
      </c>
      <c r="E46" s="155">
        <v>8.0250000000000004</v>
      </c>
      <c r="F46" s="155">
        <v>0</v>
      </c>
      <c r="G46" s="156">
        <f>E46*F46</f>
        <v>0</v>
      </c>
      <c r="O46" s="150">
        <v>2</v>
      </c>
      <c r="AA46" s="123">
        <v>12</v>
      </c>
      <c r="AB46" s="123">
        <v>0</v>
      </c>
      <c r="AC46" s="123">
        <v>17</v>
      </c>
      <c r="AZ46" s="123">
        <v>1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Z46" s="123">
        <v>1.837</v>
      </c>
    </row>
    <row r="47" spans="1:104" x14ac:dyDescent="0.2">
      <c r="A47" s="157"/>
      <c r="B47" s="158"/>
      <c r="C47" s="199" t="s">
        <v>128</v>
      </c>
      <c r="D47" s="200"/>
      <c r="E47" s="159">
        <v>8.0250000000000004</v>
      </c>
      <c r="F47" s="160"/>
      <c r="G47" s="161"/>
      <c r="M47" s="162" t="s">
        <v>128</v>
      </c>
      <c r="O47" s="150"/>
    </row>
    <row r="48" spans="1:104" x14ac:dyDescent="0.2">
      <c r="A48" s="151">
        <v>18</v>
      </c>
      <c r="B48" s="152" t="s">
        <v>129</v>
      </c>
      <c r="C48" s="153" t="s">
        <v>130</v>
      </c>
      <c r="D48" s="154" t="s">
        <v>87</v>
      </c>
      <c r="E48" s="155">
        <v>2.14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18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1.837</v>
      </c>
    </row>
    <row r="49" spans="1:104" x14ac:dyDescent="0.2">
      <c r="A49" s="157"/>
      <c r="B49" s="158"/>
      <c r="C49" s="199" t="s">
        <v>131</v>
      </c>
      <c r="D49" s="200"/>
      <c r="E49" s="159">
        <v>2.14</v>
      </c>
      <c r="F49" s="160"/>
      <c r="G49" s="161"/>
      <c r="M49" s="162" t="s">
        <v>131</v>
      </c>
      <c r="O49" s="150"/>
    </row>
    <row r="50" spans="1:104" x14ac:dyDescent="0.2">
      <c r="A50" s="151">
        <v>19</v>
      </c>
      <c r="B50" s="152" t="s">
        <v>132</v>
      </c>
      <c r="C50" s="153" t="s">
        <v>133</v>
      </c>
      <c r="D50" s="154" t="s">
        <v>73</v>
      </c>
      <c r="E50" s="155">
        <v>50.28</v>
      </c>
      <c r="F50" s="155">
        <v>0</v>
      </c>
      <c r="G50" s="156">
        <f>E50*F50</f>
        <v>0</v>
      </c>
      <c r="O50" s="150">
        <v>2</v>
      </c>
      <c r="AA50" s="123">
        <v>12</v>
      </c>
      <c r="AB50" s="123">
        <v>1</v>
      </c>
      <c r="AC50" s="123">
        <v>19</v>
      </c>
      <c r="AZ50" s="123">
        <v>1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0.184</v>
      </c>
    </row>
    <row r="51" spans="1:104" x14ac:dyDescent="0.2">
      <c r="A51" s="151">
        <v>20</v>
      </c>
      <c r="B51" s="152" t="s">
        <v>132</v>
      </c>
      <c r="C51" s="153" t="s">
        <v>134</v>
      </c>
      <c r="D51" s="154" t="s">
        <v>73</v>
      </c>
      <c r="E51" s="155">
        <v>3.22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1</v>
      </c>
      <c r="AC51" s="123">
        <v>20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0.184</v>
      </c>
    </row>
    <row r="52" spans="1:104" x14ac:dyDescent="0.2">
      <c r="A52" s="157"/>
      <c r="B52" s="158"/>
      <c r="C52" s="199" t="s">
        <v>135</v>
      </c>
      <c r="D52" s="200"/>
      <c r="E52" s="159">
        <v>3.22</v>
      </c>
      <c r="F52" s="160"/>
      <c r="G52" s="161"/>
      <c r="M52" s="162" t="s">
        <v>135</v>
      </c>
      <c r="O52" s="150"/>
    </row>
    <row r="53" spans="1:104" x14ac:dyDescent="0.2">
      <c r="A53" s="163"/>
      <c r="B53" s="164" t="s">
        <v>66</v>
      </c>
      <c r="C53" s="165" t="str">
        <f>CONCATENATE(B36," ",C36)</f>
        <v>46 Zpevněné plochy</v>
      </c>
      <c r="D53" s="163"/>
      <c r="E53" s="166"/>
      <c r="F53" s="166"/>
      <c r="G53" s="167">
        <f>SUM(G36:G52)</f>
        <v>0</v>
      </c>
      <c r="O53" s="150">
        <v>4</v>
      </c>
      <c r="BA53" s="168">
        <f>SUM(BA36:BA52)</f>
        <v>0</v>
      </c>
      <c r="BB53" s="168">
        <f>SUM(BB36:BB52)</f>
        <v>0</v>
      </c>
      <c r="BC53" s="168">
        <f>SUM(BC36:BC52)</f>
        <v>0</v>
      </c>
      <c r="BD53" s="168">
        <f>SUM(BD36:BD52)</f>
        <v>0</v>
      </c>
      <c r="BE53" s="168">
        <f>SUM(BE36:BE52)</f>
        <v>0</v>
      </c>
    </row>
    <row r="54" spans="1:104" x14ac:dyDescent="0.2">
      <c r="A54" s="143" t="s">
        <v>65</v>
      </c>
      <c r="B54" s="144" t="s">
        <v>136</v>
      </c>
      <c r="C54" s="145" t="s">
        <v>137</v>
      </c>
      <c r="D54" s="146"/>
      <c r="E54" s="147"/>
      <c r="F54" s="147"/>
      <c r="G54" s="148"/>
      <c r="H54" s="149"/>
      <c r="I54" s="149"/>
      <c r="O54" s="150">
        <v>1</v>
      </c>
    </row>
    <row r="55" spans="1:104" ht="22.5" x14ac:dyDescent="0.2">
      <c r="A55" s="151">
        <v>21</v>
      </c>
      <c r="B55" s="152" t="s">
        <v>138</v>
      </c>
      <c r="C55" s="153" t="s">
        <v>139</v>
      </c>
      <c r="D55" s="154" t="s">
        <v>73</v>
      </c>
      <c r="E55" s="155">
        <v>207.50059999999999</v>
      </c>
      <c r="F55" s="155">
        <v>0</v>
      </c>
      <c r="G55" s="156">
        <f>E55*F55</f>
        <v>0</v>
      </c>
      <c r="O55" s="150">
        <v>2</v>
      </c>
      <c r="AA55" s="123">
        <v>12</v>
      </c>
      <c r="AB55" s="123">
        <v>0</v>
      </c>
      <c r="AC55" s="123">
        <v>21</v>
      </c>
      <c r="AZ55" s="123">
        <v>1</v>
      </c>
      <c r="BA55" s="123">
        <f>IF(AZ55=1,G55,0)</f>
        <v>0</v>
      </c>
      <c r="BB55" s="123">
        <f>IF(AZ55=2,G55,0)</f>
        <v>0</v>
      </c>
      <c r="BC55" s="123">
        <f>IF(AZ55=3,G55,0)</f>
        <v>0</v>
      </c>
      <c r="BD55" s="123">
        <f>IF(AZ55=4,G55,0)</f>
        <v>0</v>
      </c>
      <c r="BE55" s="123">
        <f>IF(AZ55=5,G55,0)</f>
        <v>0</v>
      </c>
      <c r="CZ55" s="123">
        <v>4.8329999999999998E-2</v>
      </c>
    </row>
    <row r="56" spans="1:104" x14ac:dyDescent="0.2">
      <c r="A56" s="157"/>
      <c r="B56" s="158"/>
      <c r="C56" s="196" t="s">
        <v>140</v>
      </c>
      <c r="D56" s="197"/>
      <c r="E56" s="197"/>
      <c r="F56" s="197"/>
      <c r="G56" s="198"/>
      <c r="O56" s="150">
        <v>3</v>
      </c>
    </row>
    <row r="57" spans="1:104" x14ac:dyDescent="0.2">
      <c r="A57" s="157"/>
      <c r="B57" s="158"/>
      <c r="C57" s="196"/>
      <c r="D57" s="197"/>
      <c r="E57" s="197"/>
      <c r="F57" s="197"/>
      <c r="G57" s="198"/>
      <c r="O57" s="150">
        <v>3</v>
      </c>
    </row>
    <row r="58" spans="1:104" x14ac:dyDescent="0.2">
      <c r="A58" s="157"/>
      <c r="B58" s="158"/>
      <c r="C58" s="199" t="s">
        <v>141</v>
      </c>
      <c r="D58" s="200"/>
      <c r="E58" s="159">
        <v>58.66</v>
      </c>
      <c r="F58" s="160"/>
      <c r="G58" s="161"/>
      <c r="M58" s="162" t="s">
        <v>141</v>
      </c>
      <c r="O58" s="150"/>
    </row>
    <row r="59" spans="1:104" x14ac:dyDescent="0.2">
      <c r="A59" s="157"/>
      <c r="B59" s="158"/>
      <c r="C59" s="199" t="s">
        <v>142</v>
      </c>
      <c r="D59" s="200"/>
      <c r="E59" s="159">
        <v>34.022799999999997</v>
      </c>
      <c r="F59" s="160"/>
      <c r="G59" s="161"/>
      <c r="M59" s="162" t="s">
        <v>142</v>
      </c>
      <c r="O59" s="150"/>
    </row>
    <row r="60" spans="1:104" x14ac:dyDescent="0.2">
      <c r="A60" s="157"/>
      <c r="B60" s="158"/>
      <c r="C60" s="199" t="s">
        <v>143</v>
      </c>
      <c r="D60" s="200"/>
      <c r="E60" s="159">
        <v>28.56</v>
      </c>
      <c r="F60" s="160"/>
      <c r="G60" s="161"/>
      <c r="M60" s="162" t="s">
        <v>143</v>
      </c>
      <c r="O60" s="150"/>
    </row>
    <row r="61" spans="1:104" x14ac:dyDescent="0.2">
      <c r="A61" s="157"/>
      <c r="B61" s="158"/>
      <c r="C61" s="199" t="s">
        <v>144</v>
      </c>
      <c r="D61" s="200"/>
      <c r="E61" s="159">
        <v>16.564800000000002</v>
      </c>
      <c r="F61" s="160"/>
      <c r="G61" s="161"/>
      <c r="M61" s="162" t="s">
        <v>144</v>
      </c>
      <c r="O61" s="150"/>
    </row>
    <row r="62" spans="1:104" x14ac:dyDescent="0.2">
      <c r="A62" s="157"/>
      <c r="B62" s="158"/>
      <c r="C62" s="199" t="s">
        <v>145</v>
      </c>
      <c r="D62" s="200"/>
      <c r="E62" s="159">
        <v>11.583</v>
      </c>
      <c r="F62" s="160"/>
      <c r="G62" s="161"/>
      <c r="M62" s="162" t="s">
        <v>145</v>
      </c>
      <c r="O62" s="150"/>
    </row>
    <row r="63" spans="1:104" x14ac:dyDescent="0.2">
      <c r="A63" s="157"/>
      <c r="B63" s="158"/>
      <c r="C63" s="199" t="s">
        <v>146</v>
      </c>
      <c r="D63" s="200"/>
      <c r="E63" s="159">
        <v>2.742</v>
      </c>
      <c r="F63" s="160"/>
      <c r="G63" s="161"/>
      <c r="M63" s="162" t="s">
        <v>146</v>
      </c>
      <c r="O63" s="150"/>
    </row>
    <row r="64" spans="1:104" x14ac:dyDescent="0.2">
      <c r="A64" s="157"/>
      <c r="B64" s="158"/>
      <c r="C64" s="199" t="s">
        <v>147</v>
      </c>
      <c r="D64" s="200"/>
      <c r="E64" s="159">
        <v>11.288</v>
      </c>
      <c r="F64" s="160"/>
      <c r="G64" s="161"/>
      <c r="M64" s="162" t="s">
        <v>147</v>
      </c>
      <c r="O64" s="150"/>
    </row>
    <row r="65" spans="1:104" x14ac:dyDescent="0.2">
      <c r="A65" s="157"/>
      <c r="B65" s="158"/>
      <c r="C65" s="199" t="s">
        <v>148</v>
      </c>
      <c r="D65" s="200"/>
      <c r="E65" s="159">
        <v>25.22</v>
      </c>
      <c r="F65" s="160"/>
      <c r="G65" s="161"/>
      <c r="M65" s="162" t="s">
        <v>148</v>
      </c>
      <c r="O65" s="150"/>
    </row>
    <row r="66" spans="1:104" x14ac:dyDescent="0.2">
      <c r="A66" s="157"/>
      <c r="B66" s="158"/>
      <c r="C66" s="199" t="s">
        <v>149</v>
      </c>
      <c r="D66" s="200"/>
      <c r="E66" s="159">
        <v>188.64060000000001</v>
      </c>
      <c r="F66" s="160"/>
      <c r="G66" s="161"/>
      <c r="M66" s="162" t="s">
        <v>149</v>
      </c>
      <c r="O66" s="150"/>
    </row>
    <row r="67" spans="1:104" x14ac:dyDescent="0.2">
      <c r="A67" s="157"/>
      <c r="B67" s="158"/>
      <c r="C67" s="199" t="s">
        <v>150</v>
      </c>
      <c r="D67" s="200"/>
      <c r="E67" s="159">
        <v>18.86</v>
      </c>
      <c r="F67" s="160"/>
      <c r="G67" s="161"/>
      <c r="M67" s="162" t="s">
        <v>150</v>
      </c>
      <c r="O67" s="150"/>
    </row>
    <row r="68" spans="1:104" ht="22.5" x14ac:dyDescent="0.2">
      <c r="A68" s="151">
        <v>22</v>
      </c>
      <c r="B68" s="152" t="s">
        <v>138</v>
      </c>
      <c r="C68" s="153" t="s">
        <v>151</v>
      </c>
      <c r="D68" s="154" t="s">
        <v>73</v>
      </c>
      <c r="E68" s="155">
        <v>53.6935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22</v>
      </c>
      <c r="AZ68" s="123">
        <v>1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4.8329999999999998E-2</v>
      </c>
    </row>
    <row r="69" spans="1:104" x14ac:dyDescent="0.2">
      <c r="A69" s="157"/>
      <c r="B69" s="158"/>
      <c r="C69" s="196" t="s">
        <v>152</v>
      </c>
      <c r="D69" s="197"/>
      <c r="E69" s="197"/>
      <c r="F69" s="197"/>
      <c r="G69" s="198"/>
      <c r="O69" s="150">
        <v>3</v>
      </c>
    </row>
    <row r="70" spans="1:104" x14ac:dyDescent="0.2">
      <c r="A70" s="157"/>
      <c r="B70" s="158"/>
      <c r="C70" s="199" t="s">
        <v>153</v>
      </c>
      <c r="D70" s="200"/>
      <c r="E70" s="159">
        <v>29.87</v>
      </c>
      <c r="F70" s="160"/>
      <c r="G70" s="161"/>
      <c r="M70" s="162" t="s">
        <v>153</v>
      </c>
      <c r="O70" s="150"/>
    </row>
    <row r="71" spans="1:104" x14ac:dyDescent="0.2">
      <c r="A71" s="157"/>
      <c r="B71" s="158"/>
      <c r="C71" s="199" t="s">
        <v>154</v>
      </c>
      <c r="D71" s="200"/>
      <c r="E71" s="159">
        <v>9.1434999999999995</v>
      </c>
      <c r="F71" s="160"/>
      <c r="G71" s="161"/>
      <c r="M71" s="162" t="s">
        <v>154</v>
      </c>
      <c r="O71" s="150"/>
    </row>
    <row r="72" spans="1:104" x14ac:dyDescent="0.2">
      <c r="A72" s="157"/>
      <c r="B72" s="158"/>
      <c r="C72" s="199" t="s">
        <v>155</v>
      </c>
      <c r="D72" s="200"/>
      <c r="E72" s="159">
        <v>3.2</v>
      </c>
      <c r="F72" s="160"/>
      <c r="G72" s="161"/>
      <c r="M72" s="162" t="s">
        <v>155</v>
      </c>
      <c r="O72" s="150"/>
    </row>
    <row r="73" spans="1:104" x14ac:dyDescent="0.2">
      <c r="A73" s="157"/>
      <c r="B73" s="158"/>
      <c r="C73" s="199" t="s">
        <v>156</v>
      </c>
      <c r="D73" s="200"/>
      <c r="E73" s="159">
        <v>6.6</v>
      </c>
      <c r="F73" s="160"/>
      <c r="G73" s="161"/>
      <c r="M73" s="162" t="s">
        <v>156</v>
      </c>
      <c r="O73" s="150"/>
    </row>
    <row r="74" spans="1:104" x14ac:dyDescent="0.2">
      <c r="A74" s="157"/>
      <c r="B74" s="158"/>
      <c r="C74" s="199" t="s">
        <v>149</v>
      </c>
      <c r="D74" s="200"/>
      <c r="E74" s="159">
        <v>48.813499999999998</v>
      </c>
      <c r="F74" s="160"/>
      <c r="G74" s="161"/>
      <c r="M74" s="162" t="s">
        <v>149</v>
      </c>
      <c r="O74" s="150"/>
    </row>
    <row r="75" spans="1:104" x14ac:dyDescent="0.2">
      <c r="A75" s="157"/>
      <c r="B75" s="158"/>
      <c r="C75" s="199" t="s">
        <v>157</v>
      </c>
      <c r="D75" s="200"/>
      <c r="E75" s="159">
        <v>4.88</v>
      </c>
      <c r="F75" s="160"/>
      <c r="G75" s="161"/>
      <c r="M75" s="162" t="s">
        <v>157</v>
      </c>
      <c r="O75" s="150"/>
    </row>
    <row r="76" spans="1:104" x14ac:dyDescent="0.2">
      <c r="A76" s="157"/>
      <c r="B76" s="158"/>
      <c r="C76" s="199"/>
      <c r="D76" s="200"/>
      <c r="E76" s="159">
        <v>0</v>
      </c>
      <c r="F76" s="160"/>
      <c r="G76" s="161"/>
      <c r="M76" s="162"/>
      <c r="O76" s="150"/>
    </row>
    <row r="77" spans="1:104" ht="22.5" x14ac:dyDescent="0.2">
      <c r="A77" s="151">
        <v>23</v>
      </c>
      <c r="B77" s="152" t="s">
        <v>138</v>
      </c>
      <c r="C77" s="153" t="s">
        <v>158</v>
      </c>
      <c r="D77" s="154" t="s">
        <v>73</v>
      </c>
      <c r="E77" s="155">
        <v>27.33</v>
      </c>
      <c r="F77" s="155">
        <v>0</v>
      </c>
      <c r="G77" s="156">
        <f>E77*F77</f>
        <v>0</v>
      </c>
      <c r="O77" s="150">
        <v>2</v>
      </c>
      <c r="AA77" s="123">
        <v>12</v>
      </c>
      <c r="AB77" s="123">
        <v>0</v>
      </c>
      <c r="AC77" s="123">
        <v>23</v>
      </c>
      <c r="AZ77" s="123">
        <v>1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Z77" s="123">
        <v>4.8329999999999998E-2</v>
      </c>
    </row>
    <row r="78" spans="1:104" x14ac:dyDescent="0.2">
      <c r="A78" s="157"/>
      <c r="B78" s="158"/>
      <c r="C78" s="196" t="s">
        <v>152</v>
      </c>
      <c r="D78" s="197"/>
      <c r="E78" s="197"/>
      <c r="F78" s="197"/>
      <c r="G78" s="198"/>
      <c r="O78" s="150">
        <v>3</v>
      </c>
    </row>
    <row r="79" spans="1:104" x14ac:dyDescent="0.2">
      <c r="A79" s="157"/>
      <c r="B79" s="158"/>
      <c r="C79" s="199" t="s">
        <v>159</v>
      </c>
      <c r="D79" s="200"/>
      <c r="E79" s="159">
        <v>22.39</v>
      </c>
      <c r="F79" s="160"/>
      <c r="G79" s="161"/>
      <c r="M79" s="162" t="s">
        <v>159</v>
      </c>
      <c r="O79" s="150"/>
    </row>
    <row r="80" spans="1:104" x14ac:dyDescent="0.2">
      <c r="A80" s="157"/>
      <c r="B80" s="158"/>
      <c r="C80" s="199" t="s">
        <v>160</v>
      </c>
      <c r="D80" s="200"/>
      <c r="E80" s="159">
        <v>4.9400000000000004</v>
      </c>
      <c r="F80" s="160"/>
      <c r="G80" s="161"/>
      <c r="M80" s="162" t="s">
        <v>160</v>
      </c>
      <c r="O80" s="150"/>
    </row>
    <row r="81" spans="1:104" x14ac:dyDescent="0.2">
      <c r="A81" s="151">
        <v>24</v>
      </c>
      <c r="B81" s="152" t="s">
        <v>161</v>
      </c>
      <c r="C81" s="153" t="s">
        <v>162</v>
      </c>
      <c r="D81" s="154" t="s">
        <v>73</v>
      </c>
      <c r="E81" s="155">
        <v>17.899999999999999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24</v>
      </c>
      <c r="AZ81" s="123">
        <v>1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2.1999999999999999E-2</v>
      </c>
    </row>
    <row r="82" spans="1:104" x14ac:dyDescent="0.2">
      <c r="A82" s="157"/>
      <c r="B82" s="158"/>
      <c r="C82" s="196" t="s">
        <v>140</v>
      </c>
      <c r="D82" s="197"/>
      <c r="E82" s="197"/>
      <c r="F82" s="197"/>
      <c r="G82" s="198"/>
      <c r="O82" s="150">
        <v>3</v>
      </c>
    </row>
    <row r="83" spans="1:104" x14ac:dyDescent="0.2">
      <c r="A83" s="157"/>
      <c r="B83" s="158"/>
      <c r="C83" s="196"/>
      <c r="D83" s="197"/>
      <c r="E83" s="197"/>
      <c r="F83" s="197"/>
      <c r="G83" s="198"/>
      <c r="O83" s="150">
        <v>3</v>
      </c>
    </row>
    <row r="84" spans="1:104" x14ac:dyDescent="0.2">
      <c r="A84" s="151">
        <v>25</v>
      </c>
      <c r="B84" s="152" t="s">
        <v>161</v>
      </c>
      <c r="C84" s="153" t="s">
        <v>163</v>
      </c>
      <c r="D84" s="154" t="s">
        <v>73</v>
      </c>
      <c r="E84" s="155">
        <v>5.37</v>
      </c>
      <c r="F84" s="155">
        <v>0</v>
      </c>
      <c r="G84" s="156">
        <f>E84*F84</f>
        <v>0</v>
      </c>
      <c r="O84" s="150">
        <v>2</v>
      </c>
      <c r="AA84" s="123">
        <v>12</v>
      </c>
      <c r="AB84" s="123">
        <v>0</v>
      </c>
      <c r="AC84" s="123">
        <v>25</v>
      </c>
      <c r="AZ84" s="123">
        <v>1</v>
      </c>
      <c r="BA84" s="123">
        <f>IF(AZ84=1,G84,0)</f>
        <v>0</v>
      </c>
      <c r="BB84" s="123">
        <f>IF(AZ84=2,G84,0)</f>
        <v>0</v>
      </c>
      <c r="BC84" s="123">
        <f>IF(AZ84=3,G84,0)</f>
        <v>0</v>
      </c>
      <c r="BD84" s="123">
        <f>IF(AZ84=4,G84,0)</f>
        <v>0</v>
      </c>
      <c r="BE84" s="123">
        <f>IF(AZ84=5,G84,0)</f>
        <v>0</v>
      </c>
      <c r="CZ84" s="123">
        <v>2.1999999999999999E-2</v>
      </c>
    </row>
    <row r="85" spans="1:104" x14ac:dyDescent="0.2">
      <c r="A85" s="157"/>
      <c r="B85" s="158"/>
      <c r="C85" s="196" t="s">
        <v>152</v>
      </c>
      <c r="D85" s="197"/>
      <c r="E85" s="197"/>
      <c r="F85" s="197"/>
      <c r="G85" s="198"/>
      <c r="O85" s="150">
        <v>3</v>
      </c>
    </row>
    <row r="86" spans="1:104" x14ac:dyDescent="0.2">
      <c r="A86" s="157"/>
      <c r="B86" s="158"/>
      <c r="C86" s="196"/>
      <c r="D86" s="197"/>
      <c r="E86" s="197"/>
      <c r="F86" s="197"/>
      <c r="G86" s="198"/>
      <c r="O86" s="150">
        <v>3</v>
      </c>
    </row>
    <row r="87" spans="1:104" x14ac:dyDescent="0.2">
      <c r="A87" s="151">
        <v>26</v>
      </c>
      <c r="B87" s="152" t="s">
        <v>164</v>
      </c>
      <c r="C87" s="153" t="s">
        <v>165</v>
      </c>
      <c r="D87" s="154" t="s">
        <v>83</v>
      </c>
      <c r="E87" s="155">
        <v>18</v>
      </c>
      <c r="F87" s="155">
        <v>0</v>
      </c>
      <c r="G87" s="156">
        <f>E87*F87</f>
        <v>0</v>
      </c>
      <c r="O87" s="150">
        <v>2</v>
      </c>
      <c r="AA87" s="123">
        <v>12</v>
      </c>
      <c r="AB87" s="123">
        <v>0</v>
      </c>
      <c r="AC87" s="123">
        <v>26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0</v>
      </c>
    </row>
    <row r="88" spans="1:104" x14ac:dyDescent="0.2">
      <c r="A88" s="157"/>
      <c r="B88" s="158"/>
      <c r="C88" s="199" t="s">
        <v>166</v>
      </c>
      <c r="D88" s="200"/>
      <c r="E88" s="159">
        <v>18</v>
      </c>
      <c r="F88" s="160"/>
      <c r="G88" s="161"/>
      <c r="M88" s="162" t="s">
        <v>166</v>
      </c>
      <c r="O88" s="150"/>
    </row>
    <row r="89" spans="1:104" x14ac:dyDescent="0.2">
      <c r="A89" s="151">
        <v>27</v>
      </c>
      <c r="B89" s="152" t="s">
        <v>167</v>
      </c>
      <c r="C89" s="153" t="s">
        <v>168</v>
      </c>
      <c r="D89" s="154" t="s">
        <v>83</v>
      </c>
      <c r="E89" s="155">
        <v>6</v>
      </c>
      <c r="F89" s="155">
        <v>0</v>
      </c>
      <c r="G89" s="156">
        <f>E89*F89</f>
        <v>0</v>
      </c>
      <c r="O89" s="150">
        <v>2</v>
      </c>
      <c r="AA89" s="123">
        <v>12</v>
      </c>
      <c r="AB89" s="123">
        <v>0</v>
      </c>
      <c r="AC89" s="123">
        <v>27</v>
      </c>
      <c r="AZ89" s="123">
        <v>1</v>
      </c>
      <c r="BA89" s="123">
        <f>IF(AZ89=1,G89,0)</f>
        <v>0</v>
      </c>
      <c r="BB89" s="123">
        <f>IF(AZ89=2,G89,0)</f>
        <v>0</v>
      </c>
      <c r="BC89" s="123">
        <f>IF(AZ89=3,G89,0)</f>
        <v>0</v>
      </c>
      <c r="BD89" s="123">
        <f>IF(AZ89=4,G89,0)</f>
        <v>0</v>
      </c>
      <c r="BE89" s="123">
        <f>IF(AZ89=5,G89,0)</f>
        <v>0</v>
      </c>
      <c r="CZ89" s="123">
        <v>1.1E-4</v>
      </c>
    </row>
    <row r="90" spans="1:104" x14ac:dyDescent="0.2">
      <c r="A90" s="157"/>
      <c r="B90" s="158"/>
      <c r="C90" s="199" t="s">
        <v>169</v>
      </c>
      <c r="D90" s="200"/>
      <c r="E90" s="159">
        <v>6</v>
      </c>
      <c r="F90" s="160"/>
      <c r="G90" s="161"/>
      <c r="M90" s="162" t="s">
        <v>169</v>
      </c>
      <c r="O90" s="150"/>
    </row>
    <row r="91" spans="1:104" x14ac:dyDescent="0.2">
      <c r="A91" s="151">
        <v>28</v>
      </c>
      <c r="B91" s="152" t="s">
        <v>170</v>
      </c>
      <c r="C91" s="153" t="s">
        <v>171</v>
      </c>
      <c r="D91" s="154" t="s">
        <v>73</v>
      </c>
      <c r="E91" s="155">
        <v>261.19</v>
      </c>
      <c r="F91" s="155">
        <v>0</v>
      </c>
      <c r="G91" s="156">
        <f>E91*F91</f>
        <v>0</v>
      </c>
      <c r="O91" s="150">
        <v>2</v>
      </c>
      <c r="AA91" s="123">
        <v>12</v>
      </c>
      <c r="AB91" s="123">
        <v>0</v>
      </c>
      <c r="AC91" s="123">
        <v>28</v>
      </c>
      <c r="AZ91" s="123">
        <v>1</v>
      </c>
      <c r="BA91" s="123">
        <f>IF(AZ91=1,G91,0)</f>
        <v>0</v>
      </c>
      <c r="BB91" s="123">
        <f>IF(AZ91=2,G91,0)</f>
        <v>0</v>
      </c>
      <c r="BC91" s="123">
        <f>IF(AZ91=3,G91,0)</f>
        <v>0</v>
      </c>
      <c r="BD91" s="123">
        <f>IF(AZ91=4,G91,0)</f>
        <v>0</v>
      </c>
      <c r="BE91" s="123">
        <f>IF(AZ91=5,G91,0)</f>
        <v>0</v>
      </c>
      <c r="CZ91" s="123">
        <v>0</v>
      </c>
    </row>
    <row r="92" spans="1:104" x14ac:dyDescent="0.2">
      <c r="A92" s="157"/>
      <c r="B92" s="158"/>
      <c r="C92" s="199" t="s">
        <v>172</v>
      </c>
      <c r="D92" s="200"/>
      <c r="E92" s="159">
        <v>261.19</v>
      </c>
      <c r="F92" s="160"/>
      <c r="G92" s="161"/>
      <c r="M92" s="162" t="s">
        <v>172</v>
      </c>
      <c r="O92" s="150"/>
    </row>
    <row r="93" spans="1:104" x14ac:dyDescent="0.2">
      <c r="A93" s="151">
        <v>29</v>
      </c>
      <c r="B93" s="152" t="s">
        <v>173</v>
      </c>
      <c r="C93" s="153" t="s">
        <v>174</v>
      </c>
      <c r="D93" s="154" t="s">
        <v>73</v>
      </c>
      <c r="E93" s="155">
        <v>261.19</v>
      </c>
      <c r="F93" s="155">
        <v>0</v>
      </c>
      <c r="G93" s="156">
        <f>E93*F93</f>
        <v>0</v>
      </c>
      <c r="O93" s="150">
        <v>2</v>
      </c>
      <c r="AA93" s="123">
        <v>12</v>
      </c>
      <c r="AB93" s="123">
        <v>0</v>
      </c>
      <c r="AC93" s="123">
        <v>29</v>
      </c>
      <c r="AZ93" s="123">
        <v>1</v>
      </c>
      <c r="BA93" s="123">
        <f>IF(AZ93=1,G93,0)</f>
        <v>0</v>
      </c>
      <c r="BB93" s="123">
        <f>IF(AZ93=2,G93,0)</f>
        <v>0</v>
      </c>
      <c r="BC93" s="123">
        <f>IF(AZ93=3,G93,0)</f>
        <v>0</v>
      </c>
      <c r="BD93" s="123">
        <f>IF(AZ93=4,G93,0)</f>
        <v>0</v>
      </c>
      <c r="BE93" s="123">
        <f>IF(AZ93=5,G93,0)</f>
        <v>0</v>
      </c>
      <c r="CZ93" s="123">
        <v>0</v>
      </c>
    </row>
    <row r="94" spans="1:104" x14ac:dyDescent="0.2">
      <c r="A94" s="157"/>
      <c r="B94" s="158"/>
      <c r="C94" s="199" t="s">
        <v>172</v>
      </c>
      <c r="D94" s="200"/>
      <c r="E94" s="159">
        <v>261.19</v>
      </c>
      <c r="F94" s="160"/>
      <c r="G94" s="161"/>
      <c r="M94" s="162" t="s">
        <v>172</v>
      </c>
      <c r="O94" s="150"/>
    </row>
    <row r="95" spans="1:104" ht="22.5" x14ac:dyDescent="0.2">
      <c r="A95" s="151">
        <v>30</v>
      </c>
      <c r="B95" s="152" t="s">
        <v>175</v>
      </c>
      <c r="C95" s="153" t="s">
        <v>176</v>
      </c>
      <c r="D95" s="154" t="s">
        <v>73</v>
      </c>
      <c r="E95" s="155">
        <v>261.19</v>
      </c>
      <c r="F95" s="155">
        <v>0</v>
      </c>
      <c r="G95" s="156">
        <f>E95*F95</f>
        <v>0</v>
      </c>
      <c r="O95" s="150">
        <v>2</v>
      </c>
      <c r="AA95" s="123">
        <v>12</v>
      </c>
      <c r="AB95" s="123">
        <v>0</v>
      </c>
      <c r="AC95" s="123">
        <v>30</v>
      </c>
      <c r="AZ95" s="123">
        <v>1</v>
      </c>
      <c r="BA95" s="123">
        <f>IF(AZ95=1,G95,0)</f>
        <v>0</v>
      </c>
      <c r="BB95" s="123">
        <f>IF(AZ95=2,G95,0)</f>
        <v>0</v>
      </c>
      <c r="BC95" s="123">
        <f>IF(AZ95=3,G95,0)</f>
        <v>0</v>
      </c>
      <c r="BD95" s="123">
        <f>IF(AZ95=4,G95,0)</f>
        <v>0</v>
      </c>
      <c r="BE95" s="123">
        <f>IF(AZ95=5,G95,0)</f>
        <v>0</v>
      </c>
      <c r="CZ95" s="123">
        <v>5.7790000000000001E-2</v>
      </c>
    </row>
    <row r="96" spans="1:104" x14ac:dyDescent="0.2">
      <c r="A96" s="157"/>
      <c r="B96" s="158"/>
      <c r="C96" s="199" t="s">
        <v>172</v>
      </c>
      <c r="D96" s="200"/>
      <c r="E96" s="159">
        <v>261.19</v>
      </c>
      <c r="F96" s="160"/>
      <c r="G96" s="161"/>
      <c r="M96" s="162" t="s">
        <v>172</v>
      </c>
      <c r="O96" s="150"/>
    </row>
    <row r="97" spans="1:104" x14ac:dyDescent="0.2">
      <c r="A97" s="163"/>
      <c r="B97" s="164" t="s">
        <v>66</v>
      </c>
      <c r="C97" s="165" t="str">
        <f>CONCATENATE(B54," ",C54)</f>
        <v>62 Upravy povrchů vnější</v>
      </c>
      <c r="D97" s="163"/>
      <c r="E97" s="166"/>
      <c r="F97" s="166"/>
      <c r="G97" s="167">
        <f>SUM(G54:G96)</f>
        <v>0</v>
      </c>
      <c r="O97" s="150">
        <v>4</v>
      </c>
      <c r="BA97" s="168">
        <f>SUM(BA54:BA96)</f>
        <v>0</v>
      </c>
      <c r="BB97" s="168">
        <f>SUM(BB54:BB96)</f>
        <v>0</v>
      </c>
      <c r="BC97" s="168">
        <f>SUM(BC54:BC96)</f>
        <v>0</v>
      </c>
      <c r="BD97" s="168">
        <f>SUM(BD54:BD96)</f>
        <v>0</v>
      </c>
      <c r="BE97" s="168">
        <f>SUM(BE54:BE96)</f>
        <v>0</v>
      </c>
    </row>
    <row r="98" spans="1:104" x14ac:dyDescent="0.2">
      <c r="A98" s="143" t="s">
        <v>65</v>
      </c>
      <c r="B98" s="144" t="s">
        <v>177</v>
      </c>
      <c r="C98" s="145" t="s">
        <v>178</v>
      </c>
      <c r="D98" s="146"/>
      <c r="E98" s="147"/>
      <c r="F98" s="147"/>
      <c r="G98" s="148"/>
      <c r="H98" s="149"/>
      <c r="I98" s="149"/>
      <c r="O98" s="150">
        <v>1</v>
      </c>
    </row>
    <row r="99" spans="1:104" x14ac:dyDescent="0.2">
      <c r="A99" s="151">
        <v>31</v>
      </c>
      <c r="B99" s="152" t="s">
        <v>179</v>
      </c>
      <c r="C99" s="153" t="s">
        <v>180</v>
      </c>
      <c r="D99" s="154" t="s">
        <v>73</v>
      </c>
      <c r="E99" s="155">
        <v>57.55</v>
      </c>
      <c r="F99" s="155">
        <v>0</v>
      </c>
      <c r="G99" s="156">
        <f>E99*F99</f>
        <v>0</v>
      </c>
      <c r="O99" s="150">
        <v>2</v>
      </c>
      <c r="AA99" s="123">
        <v>12</v>
      </c>
      <c r="AB99" s="123">
        <v>0</v>
      </c>
      <c r="AC99" s="123">
        <v>31</v>
      </c>
      <c r="AZ99" s="123">
        <v>1</v>
      </c>
      <c r="BA99" s="123">
        <f>IF(AZ99=1,G99,0)</f>
        <v>0</v>
      </c>
      <c r="BB99" s="123">
        <f>IF(AZ99=2,G99,0)</f>
        <v>0</v>
      </c>
      <c r="BC99" s="123">
        <f>IF(AZ99=3,G99,0)</f>
        <v>0</v>
      </c>
      <c r="BD99" s="123">
        <f>IF(AZ99=4,G99,0)</f>
        <v>0</v>
      </c>
      <c r="BE99" s="123">
        <f>IF(AZ99=5,G99,0)</f>
        <v>0</v>
      </c>
      <c r="CZ99" s="123">
        <v>0.123</v>
      </c>
    </row>
    <row r="100" spans="1:104" x14ac:dyDescent="0.2">
      <c r="A100" s="151">
        <v>32</v>
      </c>
      <c r="B100" s="152" t="s">
        <v>181</v>
      </c>
      <c r="C100" s="153" t="s">
        <v>182</v>
      </c>
      <c r="D100" s="154" t="s">
        <v>73</v>
      </c>
      <c r="E100" s="155">
        <v>2.34</v>
      </c>
      <c r="F100" s="155">
        <v>0</v>
      </c>
      <c r="G100" s="156">
        <f>E100*F100</f>
        <v>0</v>
      </c>
      <c r="O100" s="150">
        <v>2</v>
      </c>
      <c r="AA100" s="123">
        <v>12</v>
      </c>
      <c r="AB100" s="123">
        <v>0</v>
      </c>
      <c r="AC100" s="123">
        <v>32</v>
      </c>
      <c r="AZ100" s="123">
        <v>1</v>
      </c>
      <c r="BA100" s="123">
        <f>IF(AZ100=1,G100,0)</f>
        <v>0</v>
      </c>
      <c r="BB100" s="123">
        <f>IF(AZ100=2,G100,0)</f>
        <v>0</v>
      </c>
      <c r="BC100" s="123">
        <f>IF(AZ100=3,G100,0)</f>
        <v>0</v>
      </c>
      <c r="BD100" s="123">
        <f>IF(AZ100=4,G100,0)</f>
        <v>0</v>
      </c>
      <c r="BE100" s="123">
        <f>IF(AZ100=5,G100,0)</f>
        <v>0</v>
      </c>
      <c r="CZ100" s="123">
        <v>9.9000000000000005E-2</v>
      </c>
    </row>
    <row r="101" spans="1:104" x14ac:dyDescent="0.2">
      <c r="A101" s="151">
        <v>33</v>
      </c>
      <c r="B101" s="152" t="s">
        <v>183</v>
      </c>
      <c r="C101" s="153" t="s">
        <v>184</v>
      </c>
      <c r="D101" s="154" t="s">
        <v>73</v>
      </c>
      <c r="E101" s="155">
        <v>92.1</v>
      </c>
      <c r="F101" s="155">
        <v>0</v>
      </c>
      <c r="G101" s="156">
        <f>E101*F101</f>
        <v>0</v>
      </c>
      <c r="O101" s="150">
        <v>2</v>
      </c>
      <c r="AA101" s="123">
        <v>12</v>
      </c>
      <c r="AB101" s="123">
        <v>1</v>
      </c>
      <c r="AC101" s="123">
        <v>33</v>
      </c>
      <c r="AZ101" s="123">
        <v>1</v>
      </c>
      <c r="BA101" s="123">
        <f>IF(AZ101=1,G101,0)</f>
        <v>0</v>
      </c>
      <c r="BB101" s="123">
        <f>IF(AZ101=2,G101,0)</f>
        <v>0</v>
      </c>
      <c r="BC101" s="123">
        <f>IF(AZ101=3,G101,0)</f>
        <v>0</v>
      </c>
      <c r="BD101" s="123">
        <f>IF(AZ101=4,G101,0)</f>
        <v>0</v>
      </c>
      <c r="BE101" s="123">
        <f>IF(AZ101=5,G101,0)</f>
        <v>0</v>
      </c>
      <c r="CZ101" s="123">
        <v>4.3E-3</v>
      </c>
    </row>
    <row r="102" spans="1:104" x14ac:dyDescent="0.2">
      <c r="A102" s="157"/>
      <c r="B102" s="158"/>
      <c r="C102" s="199" t="s">
        <v>185</v>
      </c>
      <c r="D102" s="200"/>
      <c r="E102" s="159">
        <v>84.88</v>
      </c>
      <c r="F102" s="160"/>
      <c r="G102" s="161"/>
      <c r="M102" s="162" t="s">
        <v>185</v>
      </c>
      <c r="O102" s="150"/>
    </row>
    <row r="103" spans="1:104" x14ac:dyDescent="0.2">
      <c r="A103" s="157"/>
      <c r="B103" s="158"/>
      <c r="C103" s="199" t="s">
        <v>186</v>
      </c>
      <c r="D103" s="200"/>
      <c r="E103" s="159">
        <v>7.22</v>
      </c>
      <c r="F103" s="160"/>
      <c r="G103" s="161"/>
      <c r="M103" s="162" t="s">
        <v>186</v>
      </c>
      <c r="O103" s="150"/>
    </row>
    <row r="104" spans="1:104" x14ac:dyDescent="0.2">
      <c r="A104" s="151">
        <v>34</v>
      </c>
      <c r="B104" s="152" t="s">
        <v>187</v>
      </c>
      <c r="C104" s="153" t="s">
        <v>188</v>
      </c>
      <c r="D104" s="154" t="s">
        <v>73</v>
      </c>
      <c r="E104" s="155">
        <v>92.1</v>
      </c>
      <c r="F104" s="155">
        <v>0</v>
      </c>
      <c r="G104" s="156">
        <f>E104*F104</f>
        <v>0</v>
      </c>
      <c r="O104" s="150">
        <v>2</v>
      </c>
      <c r="AA104" s="123">
        <v>12</v>
      </c>
      <c r="AB104" s="123">
        <v>0</v>
      </c>
      <c r="AC104" s="123">
        <v>34</v>
      </c>
      <c r="AZ104" s="123">
        <v>1</v>
      </c>
      <c r="BA104" s="123">
        <f>IF(AZ104=1,G104,0)</f>
        <v>0</v>
      </c>
      <c r="BB104" s="123">
        <f>IF(AZ104=2,G104,0)</f>
        <v>0</v>
      </c>
      <c r="BC104" s="123">
        <f>IF(AZ104=3,G104,0)</f>
        <v>0</v>
      </c>
      <c r="BD104" s="123">
        <f>IF(AZ104=4,G104,0)</f>
        <v>0</v>
      </c>
      <c r="BE104" s="123">
        <f>IF(AZ104=5,G104,0)</f>
        <v>0</v>
      </c>
      <c r="CZ104" s="123">
        <v>6.1799999999999997E-3</v>
      </c>
    </row>
    <row r="105" spans="1:104" x14ac:dyDescent="0.2">
      <c r="A105" s="157"/>
      <c r="B105" s="158"/>
      <c r="C105" s="199" t="s">
        <v>185</v>
      </c>
      <c r="D105" s="200"/>
      <c r="E105" s="159">
        <v>84.88</v>
      </c>
      <c r="F105" s="160"/>
      <c r="G105" s="161"/>
      <c r="M105" s="162" t="s">
        <v>185</v>
      </c>
      <c r="O105" s="150"/>
    </row>
    <row r="106" spans="1:104" x14ac:dyDescent="0.2">
      <c r="A106" s="157"/>
      <c r="B106" s="158"/>
      <c r="C106" s="199" t="s">
        <v>189</v>
      </c>
      <c r="D106" s="200"/>
      <c r="E106" s="159">
        <v>7.22</v>
      </c>
      <c r="F106" s="160"/>
      <c r="G106" s="161"/>
      <c r="M106" s="162" t="s">
        <v>189</v>
      </c>
      <c r="O106" s="150"/>
    </row>
    <row r="107" spans="1:104" x14ac:dyDescent="0.2">
      <c r="A107" s="151">
        <v>35</v>
      </c>
      <c r="B107" s="152" t="s">
        <v>190</v>
      </c>
      <c r="C107" s="153" t="s">
        <v>191</v>
      </c>
      <c r="D107" s="154" t="s">
        <v>108</v>
      </c>
      <c r="E107" s="155">
        <v>1</v>
      </c>
      <c r="F107" s="155">
        <v>0</v>
      </c>
      <c r="G107" s="156">
        <f>E107*F107</f>
        <v>0</v>
      </c>
      <c r="O107" s="150">
        <v>2</v>
      </c>
      <c r="AA107" s="123">
        <v>12</v>
      </c>
      <c r="AB107" s="123">
        <v>1</v>
      </c>
      <c r="AC107" s="123">
        <v>35</v>
      </c>
      <c r="AZ107" s="123">
        <v>1</v>
      </c>
      <c r="BA107" s="123">
        <f>IF(AZ107=1,G107,0)</f>
        <v>0</v>
      </c>
      <c r="BB107" s="123">
        <f>IF(AZ107=2,G107,0)</f>
        <v>0</v>
      </c>
      <c r="BC107" s="123">
        <f>IF(AZ107=3,G107,0)</f>
        <v>0</v>
      </c>
      <c r="BD107" s="123">
        <f>IF(AZ107=4,G107,0)</f>
        <v>0</v>
      </c>
      <c r="BE107" s="123">
        <f>IF(AZ107=5,G107,0)</f>
        <v>0</v>
      </c>
      <c r="CZ107" s="123">
        <v>0.02</v>
      </c>
    </row>
    <row r="108" spans="1:104" x14ac:dyDescent="0.2">
      <c r="A108" s="163"/>
      <c r="B108" s="164" t="s">
        <v>66</v>
      </c>
      <c r="C108" s="165" t="str">
        <f>CONCATENATE(B98," ",C98)</f>
        <v>63 Podlahy a podlahové konstrukce</v>
      </c>
      <c r="D108" s="163"/>
      <c r="E108" s="166"/>
      <c r="F108" s="166"/>
      <c r="G108" s="167">
        <f>SUM(G98:G107)</f>
        <v>0</v>
      </c>
      <c r="O108" s="150">
        <v>4</v>
      </c>
      <c r="BA108" s="168">
        <f>SUM(BA98:BA107)</f>
        <v>0</v>
      </c>
      <c r="BB108" s="168">
        <f>SUM(BB98:BB107)</f>
        <v>0</v>
      </c>
      <c r="BC108" s="168">
        <f>SUM(BC98:BC107)</f>
        <v>0</v>
      </c>
      <c r="BD108" s="168">
        <f>SUM(BD98:BD107)</f>
        <v>0</v>
      </c>
      <c r="BE108" s="168">
        <f>SUM(BE98:BE107)</f>
        <v>0</v>
      </c>
    </row>
    <row r="109" spans="1:104" x14ac:dyDescent="0.2">
      <c r="A109" s="143" t="s">
        <v>65</v>
      </c>
      <c r="B109" s="144" t="s">
        <v>192</v>
      </c>
      <c r="C109" s="145" t="s">
        <v>193</v>
      </c>
      <c r="D109" s="146"/>
      <c r="E109" s="147"/>
      <c r="F109" s="147"/>
      <c r="G109" s="148"/>
      <c r="H109" s="149"/>
      <c r="I109" s="149"/>
      <c r="O109" s="150">
        <v>1</v>
      </c>
    </row>
    <row r="110" spans="1:104" ht="22.5" x14ac:dyDescent="0.2">
      <c r="A110" s="151">
        <v>36</v>
      </c>
      <c r="B110" s="152" t="s">
        <v>194</v>
      </c>
      <c r="C110" s="153" t="s">
        <v>195</v>
      </c>
      <c r="D110" s="154" t="s">
        <v>108</v>
      </c>
      <c r="E110" s="155">
        <v>1</v>
      </c>
      <c r="F110" s="155">
        <v>0</v>
      </c>
      <c r="G110" s="156">
        <f>E110*F110</f>
        <v>0</v>
      </c>
      <c r="O110" s="150">
        <v>2</v>
      </c>
      <c r="AA110" s="123">
        <v>12</v>
      </c>
      <c r="AB110" s="123">
        <v>0</v>
      </c>
      <c r="AC110" s="123">
        <v>36</v>
      </c>
      <c r="AZ110" s="123">
        <v>1</v>
      </c>
      <c r="BA110" s="123">
        <f>IF(AZ110=1,G110,0)</f>
        <v>0</v>
      </c>
      <c r="BB110" s="123">
        <f>IF(AZ110=2,G110,0)</f>
        <v>0</v>
      </c>
      <c r="BC110" s="123">
        <f>IF(AZ110=3,G110,0)</f>
        <v>0</v>
      </c>
      <c r="BD110" s="123">
        <f>IF(AZ110=4,G110,0)</f>
        <v>0</v>
      </c>
      <c r="BE110" s="123">
        <f>IF(AZ110=5,G110,0)</f>
        <v>0</v>
      </c>
      <c r="CZ110" s="123">
        <v>4.5999999999999999E-2</v>
      </c>
    </row>
    <row r="111" spans="1:104" x14ac:dyDescent="0.2">
      <c r="A111" s="157"/>
      <c r="B111" s="158"/>
      <c r="C111" s="196" t="s">
        <v>196</v>
      </c>
      <c r="D111" s="197"/>
      <c r="E111" s="197"/>
      <c r="F111" s="197"/>
      <c r="G111" s="198"/>
      <c r="O111" s="150">
        <v>3</v>
      </c>
    </row>
    <row r="112" spans="1:104" x14ac:dyDescent="0.2">
      <c r="A112" s="163"/>
      <c r="B112" s="164" t="s">
        <v>66</v>
      </c>
      <c r="C112" s="165" t="str">
        <f>CONCATENATE(B109," ",C109)</f>
        <v>95 Dokončovací kce na pozem.stav.</v>
      </c>
      <c r="D112" s="163"/>
      <c r="E112" s="166"/>
      <c r="F112" s="166"/>
      <c r="G112" s="167">
        <f>SUM(G109:G111)</f>
        <v>0</v>
      </c>
      <c r="O112" s="150">
        <v>4</v>
      </c>
      <c r="BA112" s="168">
        <f>SUM(BA109:BA111)</f>
        <v>0</v>
      </c>
      <c r="BB112" s="168">
        <f>SUM(BB109:BB111)</f>
        <v>0</v>
      </c>
      <c r="BC112" s="168">
        <f>SUM(BC109:BC111)</f>
        <v>0</v>
      </c>
      <c r="BD112" s="168">
        <f>SUM(BD109:BD111)</f>
        <v>0</v>
      </c>
      <c r="BE112" s="168">
        <f>SUM(BE109:BE111)</f>
        <v>0</v>
      </c>
    </row>
    <row r="113" spans="1:104" x14ac:dyDescent="0.2">
      <c r="A113" s="143" t="s">
        <v>65</v>
      </c>
      <c r="B113" s="144" t="s">
        <v>197</v>
      </c>
      <c r="C113" s="145" t="s">
        <v>198</v>
      </c>
      <c r="D113" s="146"/>
      <c r="E113" s="147"/>
      <c r="F113" s="147"/>
      <c r="G113" s="148"/>
      <c r="H113" s="149"/>
      <c r="I113" s="149"/>
      <c r="O113" s="150">
        <v>1</v>
      </c>
    </row>
    <row r="114" spans="1:104" x14ac:dyDescent="0.2">
      <c r="A114" s="151">
        <v>37</v>
      </c>
      <c r="B114" s="152" t="s">
        <v>199</v>
      </c>
      <c r="C114" s="153" t="s">
        <v>200</v>
      </c>
      <c r="D114" s="154" t="s">
        <v>83</v>
      </c>
      <c r="E114" s="155">
        <v>2.84</v>
      </c>
      <c r="F114" s="155">
        <v>0</v>
      </c>
      <c r="G114" s="156">
        <f>E114*F114</f>
        <v>0</v>
      </c>
      <c r="O114" s="150">
        <v>2</v>
      </c>
      <c r="AA114" s="123">
        <v>12</v>
      </c>
      <c r="AB114" s="123">
        <v>0</v>
      </c>
      <c r="AC114" s="123">
        <v>37</v>
      </c>
      <c r="AZ114" s="123">
        <v>1</v>
      </c>
      <c r="BA114" s="123">
        <f>IF(AZ114=1,G114,0)</f>
        <v>0</v>
      </c>
      <c r="BB114" s="123">
        <f>IF(AZ114=2,G114,0)</f>
        <v>0</v>
      </c>
      <c r="BC114" s="123">
        <f>IF(AZ114=3,G114,0)</f>
        <v>0</v>
      </c>
      <c r="BD114" s="123">
        <f>IF(AZ114=4,G114,0)</f>
        <v>0</v>
      </c>
      <c r="BE114" s="123">
        <f>IF(AZ114=5,G114,0)</f>
        <v>0</v>
      </c>
      <c r="CZ114" s="123">
        <v>0</v>
      </c>
    </row>
    <row r="115" spans="1:104" ht="22.5" x14ac:dyDescent="0.2">
      <c r="A115" s="151">
        <v>38</v>
      </c>
      <c r="B115" s="152" t="s">
        <v>201</v>
      </c>
      <c r="C115" s="153" t="s">
        <v>202</v>
      </c>
      <c r="D115" s="154" t="s">
        <v>203</v>
      </c>
      <c r="E115" s="155">
        <v>1</v>
      </c>
      <c r="F115" s="155">
        <v>0</v>
      </c>
      <c r="G115" s="156">
        <f>E115*F115</f>
        <v>0</v>
      </c>
      <c r="O115" s="150">
        <v>2</v>
      </c>
      <c r="AA115" s="123">
        <v>12</v>
      </c>
      <c r="AB115" s="123">
        <v>0</v>
      </c>
      <c r="AC115" s="123">
        <v>38</v>
      </c>
      <c r="AZ115" s="123">
        <v>1</v>
      </c>
      <c r="BA115" s="123">
        <f>IF(AZ115=1,G115,0)</f>
        <v>0</v>
      </c>
      <c r="BB115" s="123">
        <f>IF(AZ115=2,G115,0)</f>
        <v>0</v>
      </c>
      <c r="BC115" s="123">
        <f>IF(AZ115=3,G115,0)</f>
        <v>0</v>
      </c>
      <c r="BD115" s="123">
        <f>IF(AZ115=4,G115,0)</f>
        <v>0</v>
      </c>
      <c r="BE115" s="123">
        <f>IF(AZ115=5,G115,0)</f>
        <v>0</v>
      </c>
      <c r="CZ115" s="123">
        <v>0</v>
      </c>
    </row>
    <row r="116" spans="1:104" ht="22.5" x14ac:dyDescent="0.2">
      <c r="A116" s="151">
        <v>39</v>
      </c>
      <c r="B116" s="152" t="s">
        <v>204</v>
      </c>
      <c r="C116" s="153" t="s">
        <v>205</v>
      </c>
      <c r="D116" s="154" t="s">
        <v>73</v>
      </c>
      <c r="E116" s="155">
        <v>32.433</v>
      </c>
      <c r="F116" s="155">
        <v>0</v>
      </c>
      <c r="G116" s="156">
        <f>E116*F116</f>
        <v>0</v>
      </c>
      <c r="O116" s="150">
        <v>2</v>
      </c>
      <c r="AA116" s="123">
        <v>12</v>
      </c>
      <c r="AB116" s="123">
        <v>0</v>
      </c>
      <c r="AC116" s="123">
        <v>39</v>
      </c>
      <c r="AZ116" s="123">
        <v>1</v>
      </c>
      <c r="BA116" s="123">
        <f>IF(AZ116=1,G116,0)</f>
        <v>0</v>
      </c>
      <c r="BB116" s="123">
        <f>IF(AZ116=2,G116,0)</f>
        <v>0</v>
      </c>
      <c r="BC116" s="123">
        <f>IF(AZ116=3,G116,0)</f>
        <v>0</v>
      </c>
      <c r="BD116" s="123">
        <f>IF(AZ116=4,G116,0)</f>
        <v>0</v>
      </c>
      <c r="BE116" s="123">
        <f>IF(AZ116=5,G116,0)</f>
        <v>0</v>
      </c>
      <c r="CZ116" s="123">
        <v>0</v>
      </c>
    </row>
    <row r="117" spans="1:104" x14ac:dyDescent="0.2">
      <c r="A117" s="157"/>
      <c r="B117" s="158"/>
      <c r="C117" s="199" t="s">
        <v>206</v>
      </c>
      <c r="D117" s="200"/>
      <c r="E117" s="159">
        <v>25.4175</v>
      </c>
      <c r="F117" s="160"/>
      <c r="G117" s="161"/>
      <c r="M117" s="162" t="s">
        <v>206</v>
      </c>
      <c r="O117" s="150"/>
    </row>
    <row r="118" spans="1:104" x14ac:dyDescent="0.2">
      <c r="A118" s="157"/>
      <c r="B118" s="158"/>
      <c r="C118" s="199" t="s">
        <v>207</v>
      </c>
      <c r="D118" s="200"/>
      <c r="E118" s="159">
        <v>7.0155000000000003</v>
      </c>
      <c r="F118" s="160"/>
      <c r="G118" s="161"/>
      <c r="M118" s="162" t="s">
        <v>207</v>
      </c>
      <c r="O118" s="150"/>
    </row>
    <row r="119" spans="1:104" x14ac:dyDescent="0.2">
      <c r="A119" s="151">
        <v>40</v>
      </c>
      <c r="B119" s="152" t="s">
        <v>98</v>
      </c>
      <c r="C119" s="153" t="s">
        <v>99</v>
      </c>
      <c r="D119" s="154" t="s">
        <v>100</v>
      </c>
      <c r="E119" s="155">
        <v>1.9239999999999999</v>
      </c>
      <c r="F119" s="155">
        <v>0</v>
      </c>
      <c r="G119" s="156">
        <f>E119*F119</f>
        <v>0</v>
      </c>
      <c r="O119" s="150">
        <v>2</v>
      </c>
      <c r="AA119" s="123">
        <v>12</v>
      </c>
      <c r="AB119" s="123">
        <v>1</v>
      </c>
      <c r="AC119" s="123">
        <v>40</v>
      </c>
      <c r="AZ119" s="123">
        <v>1</v>
      </c>
      <c r="BA119" s="123">
        <f>IF(AZ119=1,G119,0)</f>
        <v>0</v>
      </c>
      <c r="BB119" s="123">
        <f>IF(AZ119=2,G119,0)</f>
        <v>0</v>
      </c>
      <c r="BC119" s="123">
        <f>IF(AZ119=3,G119,0)</f>
        <v>0</v>
      </c>
      <c r="BD119" s="123">
        <f>IF(AZ119=4,G119,0)</f>
        <v>0</v>
      </c>
      <c r="BE119" s="123">
        <f>IF(AZ119=5,G119,0)</f>
        <v>0</v>
      </c>
      <c r="CZ119" s="123">
        <v>0</v>
      </c>
    </row>
    <row r="120" spans="1:104" x14ac:dyDescent="0.2">
      <c r="A120" s="163"/>
      <c r="B120" s="164" t="s">
        <v>66</v>
      </c>
      <c r="C120" s="165" t="str">
        <f>CONCATENATE(B113," ",C113)</f>
        <v>96 Bourání konstrukcí</v>
      </c>
      <c r="D120" s="163"/>
      <c r="E120" s="166"/>
      <c r="F120" s="166"/>
      <c r="G120" s="167">
        <f>SUM(G113:G119)</f>
        <v>0</v>
      </c>
      <c r="O120" s="150">
        <v>4</v>
      </c>
      <c r="BA120" s="168">
        <f>SUM(BA113:BA119)</f>
        <v>0</v>
      </c>
      <c r="BB120" s="168">
        <f>SUM(BB113:BB119)</f>
        <v>0</v>
      </c>
      <c r="BC120" s="168">
        <f>SUM(BC113:BC119)</f>
        <v>0</v>
      </c>
      <c r="BD120" s="168">
        <f>SUM(BD113:BD119)</f>
        <v>0</v>
      </c>
      <c r="BE120" s="168">
        <f>SUM(BE113:BE119)</f>
        <v>0</v>
      </c>
    </row>
    <row r="121" spans="1:104" x14ac:dyDescent="0.2">
      <c r="A121" s="143" t="s">
        <v>65</v>
      </c>
      <c r="B121" s="144" t="s">
        <v>208</v>
      </c>
      <c r="C121" s="145" t="s">
        <v>209</v>
      </c>
      <c r="D121" s="146"/>
      <c r="E121" s="147"/>
      <c r="F121" s="147"/>
      <c r="G121" s="148"/>
      <c r="H121" s="149"/>
      <c r="I121" s="149"/>
      <c r="O121" s="150">
        <v>1</v>
      </c>
    </row>
    <row r="122" spans="1:104" x14ac:dyDescent="0.2">
      <c r="A122" s="151">
        <v>41</v>
      </c>
      <c r="B122" s="152" t="s">
        <v>210</v>
      </c>
      <c r="C122" s="153" t="s">
        <v>211</v>
      </c>
      <c r="D122" s="154" t="s">
        <v>100</v>
      </c>
      <c r="E122" s="155">
        <v>2.48</v>
      </c>
      <c r="F122" s="155">
        <v>0</v>
      </c>
      <c r="G122" s="156">
        <f>E122*F122</f>
        <v>0</v>
      </c>
      <c r="O122" s="150">
        <v>2</v>
      </c>
      <c r="AA122" s="123">
        <v>12</v>
      </c>
      <c r="AB122" s="123">
        <v>1</v>
      </c>
      <c r="AC122" s="123">
        <v>41</v>
      </c>
      <c r="AZ122" s="123">
        <v>1</v>
      </c>
      <c r="BA122" s="123">
        <f>IF(AZ122=1,G122,0)</f>
        <v>0</v>
      </c>
      <c r="BB122" s="123">
        <f>IF(AZ122=2,G122,0)</f>
        <v>0</v>
      </c>
      <c r="BC122" s="123">
        <f>IF(AZ122=3,G122,0)</f>
        <v>0</v>
      </c>
      <c r="BD122" s="123">
        <f>IF(AZ122=4,G122,0)</f>
        <v>0</v>
      </c>
      <c r="BE122" s="123">
        <f>IF(AZ122=5,G122,0)</f>
        <v>0</v>
      </c>
      <c r="CZ122" s="123">
        <v>0</v>
      </c>
    </row>
    <row r="123" spans="1:104" x14ac:dyDescent="0.2">
      <c r="A123" s="157"/>
      <c r="B123" s="158"/>
      <c r="C123" s="199" t="s">
        <v>212</v>
      </c>
      <c r="D123" s="200"/>
      <c r="E123" s="159">
        <v>2.48</v>
      </c>
      <c r="F123" s="160"/>
      <c r="G123" s="161"/>
      <c r="M123" s="162" t="s">
        <v>212</v>
      </c>
      <c r="O123" s="150"/>
    </row>
    <row r="124" spans="1:104" x14ac:dyDescent="0.2">
      <c r="A124" s="151">
        <v>42</v>
      </c>
      <c r="B124" s="152" t="s">
        <v>213</v>
      </c>
      <c r="C124" s="153" t="s">
        <v>214</v>
      </c>
      <c r="D124" s="154" t="s">
        <v>100</v>
      </c>
      <c r="E124" s="155">
        <v>2.48</v>
      </c>
      <c r="F124" s="155">
        <v>0</v>
      </c>
      <c r="G124" s="156">
        <f>E124*F124</f>
        <v>0</v>
      </c>
      <c r="O124" s="150">
        <v>2</v>
      </c>
      <c r="AA124" s="123">
        <v>12</v>
      </c>
      <c r="AB124" s="123">
        <v>1</v>
      </c>
      <c r="AC124" s="123">
        <v>42</v>
      </c>
      <c r="AZ124" s="123">
        <v>1</v>
      </c>
      <c r="BA124" s="123">
        <f>IF(AZ124=1,G124,0)</f>
        <v>0</v>
      </c>
      <c r="BB124" s="123">
        <f>IF(AZ124=2,G124,0)</f>
        <v>0</v>
      </c>
      <c r="BC124" s="123">
        <f>IF(AZ124=3,G124,0)</f>
        <v>0</v>
      </c>
      <c r="BD124" s="123">
        <f>IF(AZ124=4,G124,0)</f>
        <v>0</v>
      </c>
      <c r="BE124" s="123">
        <f>IF(AZ124=5,G124,0)</f>
        <v>0</v>
      </c>
      <c r="CZ124" s="123">
        <v>0</v>
      </c>
    </row>
    <row r="125" spans="1:104" x14ac:dyDescent="0.2">
      <c r="A125" s="163"/>
      <c r="B125" s="164" t="s">
        <v>66</v>
      </c>
      <c r="C125" s="165" t="str">
        <f>CONCATENATE(B121," ",C121)</f>
        <v>99 Staveništní přesun hmot</v>
      </c>
      <c r="D125" s="163"/>
      <c r="E125" s="166"/>
      <c r="F125" s="166"/>
      <c r="G125" s="167">
        <f>SUM(G121:G124)</f>
        <v>0</v>
      </c>
      <c r="O125" s="150">
        <v>4</v>
      </c>
      <c r="BA125" s="168">
        <f>SUM(BA121:BA124)</f>
        <v>0</v>
      </c>
      <c r="BB125" s="168">
        <f>SUM(BB121:BB124)</f>
        <v>0</v>
      </c>
      <c r="BC125" s="168">
        <f>SUM(BC121:BC124)</f>
        <v>0</v>
      </c>
      <c r="BD125" s="168">
        <f>SUM(BD121:BD124)</f>
        <v>0</v>
      </c>
      <c r="BE125" s="168">
        <f>SUM(BE121:BE124)</f>
        <v>0</v>
      </c>
    </row>
    <row r="126" spans="1:104" x14ac:dyDescent="0.2">
      <c r="A126" s="143" t="s">
        <v>65</v>
      </c>
      <c r="B126" s="144" t="s">
        <v>215</v>
      </c>
      <c r="C126" s="145" t="s">
        <v>216</v>
      </c>
      <c r="D126" s="146"/>
      <c r="E126" s="147"/>
      <c r="F126" s="147"/>
      <c r="G126" s="148"/>
      <c r="H126" s="149"/>
      <c r="I126" s="149"/>
      <c r="O126" s="150">
        <v>1</v>
      </c>
    </row>
    <row r="127" spans="1:104" x14ac:dyDescent="0.2">
      <c r="A127" s="151">
        <v>43</v>
      </c>
      <c r="B127" s="152" t="s">
        <v>217</v>
      </c>
      <c r="C127" s="153" t="s">
        <v>218</v>
      </c>
      <c r="D127" s="154" t="s">
        <v>83</v>
      </c>
      <c r="E127" s="155">
        <v>73.34</v>
      </c>
      <c r="F127" s="155">
        <v>0</v>
      </c>
      <c r="G127" s="156">
        <f>E127*F127</f>
        <v>0</v>
      </c>
      <c r="O127" s="150">
        <v>2</v>
      </c>
      <c r="AA127" s="123">
        <v>12</v>
      </c>
      <c r="AB127" s="123">
        <v>0</v>
      </c>
      <c r="AC127" s="123">
        <v>43</v>
      </c>
      <c r="AZ127" s="123">
        <v>2</v>
      </c>
      <c r="BA127" s="123">
        <f>IF(AZ127=1,G127,0)</f>
        <v>0</v>
      </c>
      <c r="BB127" s="123">
        <f>IF(AZ127=2,G127,0)</f>
        <v>0</v>
      </c>
      <c r="BC127" s="123">
        <f>IF(AZ127=3,G127,0)</f>
        <v>0</v>
      </c>
      <c r="BD127" s="123">
        <f>IF(AZ127=4,G127,0)</f>
        <v>0</v>
      </c>
      <c r="BE127" s="123">
        <f>IF(AZ127=5,G127,0)</f>
        <v>0</v>
      </c>
      <c r="CZ127" s="123">
        <v>4.3499999999999997E-3</v>
      </c>
    </row>
    <row r="128" spans="1:104" x14ac:dyDescent="0.2">
      <c r="A128" s="157"/>
      <c r="B128" s="158"/>
      <c r="C128" s="199" t="s">
        <v>219</v>
      </c>
      <c r="D128" s="200"/>
      <c r="E128" s="159">
        <v>14.56</v>
      </c>
      <c r="F128" s="160"/>
      <c r="G128" s="161"/>
      <c r="M128" s="162" t="s">
        <v>219</v>
      </c>
      <c r="O128" s="150"/>
    </row>
    <row r="129" spans="1:104" x14ac:dyDescent="0.2">
      <c r="A129" s="157"/>
      <c r="B129" s="158"/>
      <c r="C129" s="199" t="s">
        <v>220</v>
      </c>
      <c r="D129" s="200"/>
      <c r="E129" s="159">
        <v>58.78</v>
      </c>
      <c r="F129" s="160"/>
      <c r="G129" s="161"/>
      <c r="M129" s="162" t="s">
        <v>220</v>
      </c>
      <c r="O129" s="150"/>
    </row>
    <row r="130" spans="1:104" ht="22.5" x14ac:dyDescent="0.2">
      <c r="A130" s="151">
        <v>44</v>
      </c>
      <c r="B130" s="152" t="s">
        <v>221</v>
      </c>
      <c r="C130" s="153" t="s">
        <v>222</v>
      </c>
      <c r="D130" s="154" t="s">
        <v>73</v>
      </c>
      <c r="E130" s="155">
        <v>2.13</v>
      </c>
      <c r="F130" s="155">
        <v>0</v>
      </c>
      <c r="G130" s="156">
        <f>E130*F130</f>
        <v>0</v>
      </c>
      <c r="O130" s="150">
        <v>2</v>
      </c>
      <c r="AA130" s="123">
        <v>12</v>
      </c>
      <c r="AB130" s="123">
        <v>0</v>
      </c>
      <c r="AC130" s="123">
        <v>44</v>
      </c>
      <c r="AZ130" s="123">
        <v>2</v>
      </c>
      <c r="BA130" s="123">
        <f>IF(AZ130=1,G130,0)</f>
        <v>0</v>
      </c>
      <c r="BB130" s="123">
        <f>IF(AZ130=2,G130,0)</f>
        <v>0</v>
      </c>
      <c r="BC130" s="123">
        <f>IF(AZ130=3,G130,0)</f>
        <v>0</v>
      </c>
      <c r="BD130" s="123">
        <f>IF(AZ130=4,G130,0)</f>
        <v>0</v>
      </c>
      <c r="BE130" s="123">
        <f>IF(AZ130=5,G130,0)</f>
        <v>0</v>
      </c>
      <c r="CZ130" s="123">
        <v>1.7610000000000001E-2</v>
      </c>
    </row>
    <row r="131" spans="1:104" x14ac:dyDescent="0.2">
      <c r="A131" s="157"/>
      <c r="B131" s="158"/>
      <c r="C131" s="199" t="s">
        <v>223</v>
      </c>
      <c r="D131" s="200"/>
      <c r="E131" s="159">
        <v>2.13</v>
      </c>
      <c r="F131" s="160"/>
      <c r="G131" s="161"/>
      <c r="M131" s="162" t="s">
        <v>223</v>
      </c>
      <c r="O131" s="150"/>
    </row>
    <row r="132" spans="1:104" x14ac:dyDescent="0.2">
      <c r="A132" s="163"/>
      <c r="B132" s="164" t="s">
        <v>66</v>
      </c>
      <c r="C132" s="165" t="str">
        <f>CONCATENATE(B126," ",C126)</f>
        <v>764 Konstrukce klempířské</v>
      </c>
      <c r="D132" s="163"/>
      <c r="E132" s="166"/>
      <c r="F132" s="166"/>
      <c r="G132" s="167">
        <f>SUM(G126:G131)</f>
        <v>0</v>
      </c>
      <c r="O132" s="150">
        <v>4</v>
      </c>
      <c r="BA132" s="168">
        <f>SUM(BA126:BA131)</f>
        <v>0</v>
      </c>
      <c r="BB132" s="168">
        <f>SUM(BB126:BB131)</f>
        <v>0</v>
      </c>
      <c r="BC132" s="168">
        <f>SUM(BC126:BC131)</f>
        <v>0</v>
      </c>
      <c r="BD132" s="168">
        <f>SUM(BD126:BD131)</f>
        <v>0</v>
      </c>
      <c r="BE132" s="168">
        <f>SUM(BE126:BE131)</f>
        <v>0</v>
      </c>
    </row>
    <row r="133" spans="1:104" x14ac:dyDescent="0.2">
      <c r="A133" s="143" t="s">
        <v>65</v>
      </c>
      <c r="B133" s="144" t="s">
        <v>224</v>
      </c>
      <c r="C133" s="145" t="s">
        <v>225</v>
      </c>
      <c r="D133" s="146"/>
      <c r="E133" s="147"/>
      <c r="F133" s="147"/>
      <c r="G133" s="148"/>
      <c r="H133" s="149"/>
      <c r="I133" s="149"/>
      <c r="O133" s="150">
        <v>1</v>
      </c>
    </row>
    <row r="134" spans="1:104" x14ac:dyDescent="0.2">
      <c r="A134" s="151">
        <v>45</v>
      </c>
      <c r="B134" s="152" t="s">
        <v>226</v>
      </c>
      <c r="C134" s="153" t="s">
        <v>227</v>
      </c>
      <c r="D134" s="154" t="s">
        <v>83</v>
      </c>
      <c r="E134" s="155">
        <v>15</v>
      </c>
      <c r="F134" s="155">
        <v>0</v>
      </c>
      <c r="G134" s="156">
        <f>E134*F134</f>
        <v>0</v>
      </c>
      <c r="O134" s="150">
        <v>2</v>
      </c>
      <c r="AA134" s="123">
        <v>12</v>
      </c>
      <c r="AB134" s="123">
        <v>0</v>
      </c>
      <c r="AC134" s="123">
        <v>45</v>
      </c>
      <c r="AZ134" s="123">
        <v>2</v>
      </c>
      <c r="BA134" s="123">
        <f>IF(AZ134=1,G134,0)</f>
        <v>0</v>
      </c>
      <c r="BB134" s="123">
        <f>IF(AZ134=2,G134,0)</f>
        <v>0</v>
      </c>
      <c r="BC134" s="123">
        <f>IF(AZ134=3,G134,0)</f>
        <v>0</v>
      </c>
      <c r="BD134" s="123">
        <f>IF(AZ134=4,G134,0)</f>
        <v>0</v>
      </c>
      <c r="BE134" s="123">
        <f>IF(AZ134=5,G134,0)</f>
        <v>0</v>
      </c>
      <c r="CZ134" s="123">
        <v>0</v>
      </c>
    </row>
    <row r="135" spans="1:104" x14ac:dyDescent="0.2">
      <c r="A135" s="157"/>
      <c r="B135" s="158"/>
      <c r="C135" s="196" t="s">
        <v>228</v>
      </c>
      <c r="D135" s="197"/>
      <c r="E135" s="197"/>
      <c r="F135" s="197"/>
      <c r="G135" s="198"/>
      <c r="O135" s="150">
        <v>3</v>
      </c>
    </row>
    <row r="136" spans="1:104" x14ac:dyDescent="0.2">
      <c r="A136" s="151">
        <v>46</v>
      </c>
      <c r="B136" s="152" t="s">
        <v>229</v>
      </c>
      <c r="C136" s="153" t="s">
        <v>230</v>
      </c>
      <c r="D136" s="154" t="s">
        <v>73</v>
      </c>
      <c r="E136" s="155">
        <v>0.5</v>
      </c>
      <c r="F136" s="155">
        <v>0</v>
      </c>
      <c r="G136" s="156">
        <f>E136*F136</f>
        <v>0</v>
      </c>
      <c r="O136" s="150">
        <v>2</v>
      </c>
      <c r="AA136" s="123">
        <v>12</v>
      </c>
      <c r="AB136" s="123">
        <v>0</v>
      </c>
      <c r="AC136" s="123">
        <v>46</v>
      </c>
      <c r="AZ136" s="123">
        <v>2</v>
      </c>
      <c r="BA136" s="123">
        <f>IF(AZ136=1,G136,0)</f>
        <v>0</v>
      </c>
      <c r="BB136" s="123">
        <f>IF(AZ136=2,G136,0)</f>
        <v>0</v>
      </c>
      <c r="BC136" s="123">
        <f>IF(AZ136=3,G136,0)</f>
        <v>0</v>
      </c>
      <c r="BD136" s="123">
        <f>IF(AZ136=4,G136,0)</f>
        <v>0</v>
      </c>
      <c r="BE136" s="123">
        <f>IF(AZ136=5,G136,0)</f>
        <v>0</v>
      </c>
      <c r="CZ136" s="123">
        <v>5.9999999999999995E-4</v>
      </c>
    </row>
    <row r="137" spans="1:104" x14ac:dyDescent="0.2">
      <c r="A137" s="157"/>
      <c r="B137" s="158"/>
      <c r="C137" s="196" t="s">
        <v>228</v>
      </c>
      <c r="D137" s="197"/>
      <c r="E137" s="197"/>
      <c r="F137" s="197"/>
      <c r="G137" s="198"/>
      <c r="O137" s="150">
        <v>3</v>
      </c>
    </row>
    <row r="138" spans="1:104" x14ac:dyDescent="0.2">
      <c r="A138" s="157"/>
      <c r="B138" s="158"/>
      <c r="C138" s="199" t="s">
        <v>231</v>
      </c>
      <c r="D138" s="200"/>
      <c r="E138" s="159">
        <v>0.5</v>
      </c>
      <c r="F138" s="160"/>
      <c r="G138" s="161"/>
      <c r="M138" s="162" t="s">
        <v>231</v>
      </c>
      <c r="O138" s="150"/>
    </row>
    <row r="139" spans="1:104" x14ac:dyDescent="0.2">
      <c r="A139" s="163"/>
      <c r="B139" s="164" t="s">
        <v>66</v>
      </c>
      <c r="C139" s="165" t="str">
        <f>CONCATENATE(B133," ",C133)</f>
        <v>783 Nátěry</v>
      </c>
      <c r="D139" s="163"/>
      <c r="E139" s="166"/>
      <c r="F139" s="166"/>
      <c r="G139" s="167">
        <f>SUM(G133:G138)</f>
        <v>0</v>
      </c>
      <c r="O139" s="150">
        <v>4</v>
      </c>
      <c r="BA139" s="168">
        <f>SUM(BA133:BA138)</f>
        <v>0</v>
      </c>
      <c r="BB139" s="168">
        <f>SUM(BB133:BB138)</f>
        <v>0</v>
      </c>
      <c r="BC139" s="168">
        <f>SUM(BC133:BC138)</f>
        <v>0</v>
      </c>
      <c r="BD139" s="168">
        <f>SUM(BD133:BD138)</f>
        <v>0</v>
      </c>
      <c r="BE139" s="168">
        <f>SUM(BE133:BE138)</f>
        <v>0</v>
      </c>
    </row>
    <row r="140" spans="1:104" x14ac:dyDescent="0.2">
      <c r="A140" s="124"/>
      <c r="B140" s="124"/>
      <c r="C140" s="124"/>
      <c r="D140" s="124"/>
      <c r="E140" s="124"/>
      <c r="F140" s="124"/>
      <c r="G140" s="124"/>
    </row>
    <row r="141" spans="1:104" x14ac:dyDescent="0.2">
      <c r="E141" s="123"/>
    </row>
    <row r="142" spans="1:104" x14ac:dyDescent="0.2">
      <c r="E142" s="123"/>
    </row>
    <row r="143" spans="1:104" x14ac:dyDescent="0.2">
      <c r="E143" s="123"/>
    </row>
    <row r="144" spans="1:104" x14ac:dyDescent="0.2">
      <c r="E144" s="123"/>
    </row>
    <row r="145" spans="5:5" x14ac:dyDescent="0.2">
      <c r="E145" s="123"/>
    </row>
    <row r="146" spans="5:5" x14ac:dyDescent="0.2">
      <c r="E146" s="123"/>
    </row>
    <row r="147" spans="5:5" x14ac:dyDescent="0.2">
      <c r="E147" s="123"/>
    </row>
    <row r="148" spans="5:5" x14ac:dyDescent="0.2">
      <c r="E148" s="123"/>
    </row>
    <row r="149" spans="5:5" x14ac:dyDescent="0.2">
      <c r="E149" s="123"/>
    </row>
    <row r="150" spans="5:5" x14ac:dyDescent="0.2">
      <c r="E150" s="123"/>
    </row>
    <row r="151" spans="5:5" x14ac:dyDescent="0.2">
      <c r="E151" s="123"/>
    </row>
    <row r="152" spans="5:5" x14ac:dyDescent="0.2">
      <c r="E152" s="123"/>
    </row>
    <row r="153" spans="5:5" x14ac:dyDescent="0.2">
      <c r="E153" s="123"/>
    </row>
    <row r="154" spans="5:5" x14ac:dyDescent="0.2">
      <c r="E154" s="123"/>
    </row>
    <row r="155" spans="5:5" x14ac:dyDescent="0.2">
      <c r="E155" s="123"/>
    </row>
    <row r="156" spans="5:5" x14ac:dyDescent="0.2">
      <c r="E156" s="123"/>
    </row>
    <row r="157" spans="5:5" x14ac:dyDescent="0.2">
      <c r="E157" s="123"/>
    </row>
    <row r="158" spans="5:5" x14ac:dyDescent="0.2">
      <c r="E158" s="123"/>
    </row>
    <row r="159" spans="5:5" x14ac:dyDescent="0.2">
      <c r="E159" s="123"/>
    </row>
    <row r="160" spans="5:5" x14ac:dyDescent="0.2">
      <c r="E160" s="123"/>
    </row>
    <row r="161" spans="1:7" x14ac:dyDescent="0.2">
      <c r="E161" s="123"/>
    </row>
    <row r="162" spans="1:7" x14ac:dyDescent="0.2">
      <c r="E162" s="123"/>
    </row>
    <row r="163" spans="1:7" x14ac:dyDescent="0.2">
      <c r="A163" s="169"/>
      <c r="B163" s="169"/>
      <c r="C163" s="169"/>
      <c r="D163" s="169"/>
      <c r="E163" s="169"/>
      <c r="F163" s="169"/>
      <c r="G163" s="169"/>
    </row>
    <row r="164" spans="1:7" x14ac:dyDescent="0.2">
      <c r="A164" s="169"/>
      <c r="B164" s="169"/>
      <c r="C164" s="169"/>
      <c r="D164" s="169"/>
      <c r="E164" s="169"/>
      <c r="F164" s="169"/>
      <c r="G164" s="169"/>
    </row>
    <row r="165" spans="1:7" x14ac:dyDescent="0.2">
      <c r="A165" s="169"/>
      <c r="B165" s="169"/>
      <c r="C165" s="169"/>
      <c r="D165" s="169"/>
      <c r="E165" s="169"/>
      <c r="F165" s="169"/>
      <c r="G165" s="169"/>
    </row>
    <row r="166" spans="1:7" x14ac:dyDescent="0.2">
      <c r="A166" s="169"/>
      <c r="B166" s="169"/>
      <c r="C166" s="169"/>
      <c r="D166" s="169"/>
      <c r="E166" s="169"/>
      <c r="F166" s="169"/>
      <c r="G166" s="169"/>
    </row>
    <row r="167" spans="1:7" x14ac:dyDescent="0.2">
      <c r="E167" s="123"/>
    </row>
    <row r="168" spans="1:7" x14ac:dyDescent="0.2">
      <c r="E168" s="123"/>
    </row>
    <row r="169" spans="1:7" x14ac:dyDescent="0.2">
      <c r="E169" s="123"/>
    </row>
    <row r="170" spans="1:7" x14ac:dyDescent="0.2">
      <c r="E170" s="123"/>
    </row>
    <row r="171" spans="1:7" x14ac:dyDescent="0.2">
      <c r="E171" s="123"/>
    </row>
    <row r="172" spans="1:7" x14ac:dyDescent="0.2">
      <c r="E172" s="123"/>
    </row>
    <row r="173" spans="1:7" x14ac:dyDescent="0.2">
      <c r="E173" s="123"/>
    </row>
    <row r="174" spans="1:7" x14ac:dyDescent="0.2">
      <c r="E174" s="123"/>
    </row>
    <row r="175" spans="1:7" x14ac:dyDescent="0.2">
      <c r="E175" s="123"/>
    </row>
    <row r="176" spans="1:7" x14ac:dyDescent="0.2">
      <c r="E176" s="123"/>
    </row>
    <row r="177" spans="5:5" x14ac:dyDescent="0.2">
      <c r="E177" s="123"/>
    </row>
    <row r="178" spans="5:5" x14ac:dyDescent="0.2">
      <c r="E178" s="123"/>
    </row>
    <row r="179" spans="5:5" x14ac:dyDescent="0.2">
      <c r="E179" s="123"/>
    </row>
    <row r="180" spans="5:5" x14ac:dyDescent="0.2">
      <c r="E180" s="123"/>
    </row>
    <row r="181" spans="5:5" x14ac:dyDescent="0.2">
      <c r="E181" s="123"/>
    </row>
    <row r="182" spans="5:5" x14ac:dyDescent="0.2">
      <c r="E182" s="123"/>
    </row>
    <row r="183" spans="5:5" x14ac:dyDescent="0.2">
      <c r="E183" s="123"/>
    </row>
    <row r="184" spans="5:5" x14ac:dyDescent="0.2">
      <c r="E184" s="123"/>
    </row>
    <row r="185" spans="5:5" x14ac:dyDescent="0.2">
      <c r="E185" s="123"/>
    </row>
    <row r="186" spans="5:5" x14ac:dyDescent="0.2">
      <c r="E186" s="123"/>
    </row>
    <row r="187" spans="5:5" x14ac:dyDescent="0.2">
      <c r="E187" s="123"/>
    </row>
    <row r="188" spans="5:5" x14ac:dyDescent="0.2">
      <c r="E188" s="123"/>
    </row>
    <row r="189" spans="5:5" x14ac:dyDescent="0.2">
      <c r="E189" s="123"/>
    </row>
    <row r="190" spans="5:5" x14ac:dyDescent="0.2">
      <c r="E190" s="123"/>
    </row>
    <row r="191" spans="5:5" x14ac:dyDescent="0.2">
      <c r="E191" s="123"/>
    </row>
    <row r="192" spans="5:5" x14ac:dyDescent="0.2">
      <c r="E192" s="123"/>
    </row>
    <row r="193" spans="1:7" x14ac:dyDescent="0.2">
      <c r="E193" s="123"/>
    </row>
    <row r="194" spans="1:7" x14ac:dyDescent="0.2">
      <c r="E194" s="123"/>
    </row>
    <row r="195" spans="1:7" x14ac:dyDescent="0.2">
      <c r="E195" s="123"/>
    </row>
    <row r="196" spans="1:7" x14ac:dyDescent="0.2">
      <c r="E196" s="123"/>
    </row>
    <row r="197" spans="1:7" x14ac:dyDescent="0.2">
      <c r="E197" s="123"/>
    </row>
    <row r="198" spans="1:7" x14ac:dyDescent="0.2">
      <c r="A198" s="170"/>
      <c r="B198" s="170"/>
    </row>
    <row r="199" spans="1:7" x14ac:dyDescent="0.2">
      <c r="A199" s="169"/>
      <c r="B199" s="169"/>
      <c r="C199" s="172"/>
      <c r="D199" s="172"/>
      <c r="E199" s="173"/>
      <c r="F199" s="172"/>
      <c r="G199" s="174"/>
    </row>
    <row r="200" spans="1:7" x14ac:dyDescent="0.2">
      <c r="A200" s="175"/>
      <c r="B200" s="175"/>
      <c r="C200" s="169"/>
      <c r="D200" s="169"/>
      <c r="E200" s="176"/>
      <c r="F200" s="169"/>
      <c r="G200" s="169"/>
    </row>
    <row r="201" spans="1:7" x14ac:dyDescent="0.2">
      <c r="A201" s="169"/>
      <c r="B201" s="169"/>
      <c r="C201" s="169"/>
      <c r="D201" s="169"/>
      <c r="E201" s="176"/>
      <c r="F201" s="169"/>
      <c r="G201" s="169"/>
    </row>
    <row r="202" spans="1:7" x14ac:dyDescent="0.2">
      <c r="A202" s="169"/>
      <c r="B202" s="169"/>
      <c r="C202" s="169"/>
      <c r="D202" s="169"/>
      <c r="E202" s="176"/>
      <c r="F202" s="169"/>
      <c r="G202" s="169"/>
    </row>
    <row r="203" spans="1:7" x14ac:dyDescent="0.2">
      <c r="A203" s="169"/>
      <c r="B203" s="169"/>
      <c r="C203" s="169"/>
      <c r="D203" s="169"/>
      <c r="E203" s="176"/>
      <c r="F203" s="169"/>
      <c r="G203" s="169"/>
    </row>
    <row r="204" spans="1:7" x14ac:dyDescent="0.2">
      <c r="A204" s="169"/>
      <c r="B204" s="169"/>
      <c r="C204" s="169"/>
      <c r="D204" s="169"/>
      <c r="E204" s="176"/>
      <c r="F204" s="169"/>
      <c r="G204" s="169"/>
    </row>
    <row r="205" spans="1:7" x14ac:dyDescent="0.2">
      <c r="A205" s="169"/>
      <c r="B205" s="169"/>
      <c r="C205" s="169"/>
      <c r="D205" s="169"/>
      <c r="E205" s="176"/>
      <c r="F205" s="169"/>
      <c r="G205" s="169"/>
    </row>
    <row r="206" spans="1:7" x14ac:dyDescent="0.2">
      <c r="A206" s="169"/>
      <c r="B206" s="169"/>
      <c r="C206" s="169"/>
      <c r="D206" s="169"/>
      <c r="E206" s="176"/>
      <c r="F206" s="169"/>
      <c r="G206" s="169"/>
    </row>
    <row r="207" spans="1:7" x14ac:dyDescent="0.2">
      <c r="A207" s="169"/>
      <c r="B207" s="169"/>
      <c r="C207" s="169"/>
      <c r="D207" s="169"/>
      <c r="E207" s="176"/>
      <c r="F207" s="169"/>
      <c r="G207" s="169"/>
    </row>
    <row r="208" spans="1:7" x14ac:dyDescent="0.2">
      <c r="A208" s="169"/>
      <c r="B208" s="169"/>
      <c r="C208" s="169"/>
      <c r="D208" s="169"/>
      <c r="E208" s="176"/>
      <c r="F208" s="169"/>
      <c r="G208" s="169"/>
    </row>
    <row r="209" spans="1:7" x14ac:dyDescent="0.2">
      <c r="A209" s="169"/>
      <c r="B209" s="169"/>
      <c r="C209" s="169"/>
      <c r="D209" s="169"/>
      <c r="E209" s="176"/>
      <c r="F209" s="169"/>
      <c r="G209" s="169"/>
    </row>
    <row r="210" spans="1:7" x14ac:dyDescent="0.2">
      <c r="A210" s="169"/>
      <c r="B210" s="169"/>
      <c r="C210" s="169"/>
      <c r="D210" s="169"/>
      <c r="E210" s="176"/>
      <c r="F210" s="169"/>
      <c r="G210" s="169"/>
    </row>
    <row r="211" spans="1:7" x14ac:dyDescent="0.2">
      <c r="A211" s="169"/>
      <c r="B211" s="169"/>
      <c r="C211" s="169"/>
      <c r="D211" s="169"/>
      <c r="E211" s="176"/>
      <c r="F211" s="169"/>
      <c r="G211" s="169"/>
    </row>
    <row r="212" spans="1:7" x14ac:dyDescent="0.2">
      <c r="A212" s="169"/>
      <c r="B212" s="169"/>
      <c r="C212" s="169"/>
      <c r="D212" s="169"/>
      <c r="E212" s="176"/>
      <c r="F212" s="169"/>
      <c r="G212" s="169"/>
    </row>
  </sheetData>
  <mergeCells count="73">
    <mergeCell ref="C10:G10"/>
    <mergeCell ref="C11:D11"/>
    <mergeCell ref="C12:D12"/>
    <mergeCell ref="A1:G1"/>
    <mergeCell ref="A3:B3"/>
    <mergeCell ref="A4:B4"/>
    <mergeCell ref="E4:G4"/>
    <mergeCell ref="C9:G9"/>
    <mergeCell ref="C32:G32"/>
    <mergeCell ref="C16:D16"/>
    <mergeCell ref="C18:D18"/>
    <mergeCell ref="C19:D19"/>
    <mergeCell ref="C22:G22"/>
    <mergeCell ref="C23:G23"/>
    <mergeCell ref="C24:G24"/>
    <mergeCell ref="C25:G25"/>
    <mergeCell ref="C26:G26"/>
    <mergeCell ref="C27:D27"/>
    <mergeCell ref="C28:D28"/>
    <mergeCell ref="C30:D30"/>
    <mergeCell ref="C61:D61"/>
    <mergeCell ref="C62:D62"/>
    <mergeCell ref="C63:D63"/>
    <mergeCell ref="C33:D33"/>
    <mergeCell ref="C39:D39"/>
    <mergeCell ref="C42:D42"/>
    <mergeCell ref="C44:D44"/>
    <mergeCell ref="C47:D47"/>
    <mergeCell ref="C49:D49"/>
    <mergeCell ref="C52:D52"/>
    <mergeCell ref="C56:G56"/>
    <mergeCell ref="C57:G57"/>
    <mergeCell ref="C58:D58"/>
    <mergeCell ref="C59:D59"/>
    <mergeCell ref="C60:D60"/>
    <mergeCell ref="C76:D76"/>
    <mergeCell ref="C64:D64"/>
    <mergeCell ref="C65:D65"/>
    <mergeCell ref="C66:D66"/>
    <mergeCell ref="C67:D67"/>
    <mergeCell ref="C69:G69"/>
    <mergeCell ref="C70:D70"/>
    <mergeCell ref="C71:D71"/>
    <mergeCell ref="C72:D72"/>
    <mergeCell ref="C73:D73"/>
    <mergeCell ref="C74:D74"/>
    <mergeCell ref="C75:D75"/>
    <mergeCell ref="C96:D96"/>
    <mergeCell ref="C78:G78"/>
    <mergeCell ref="C79:D79"/>
    <mergeCell ref="C80:D80"/>
    <mergeCell ref="C82:G82"/>
    <mergeCell ref="C83:G83"/>
    <mergeCell ref="C85:G85"/>
    <mergeCell ref="C86:G86"/>
    <mergeCell ref="C88:D88"/>
    <mergeCell ref="C90:D90"/>
    <mergeCell ref="C92:D92"/>
    <mergeCell ref="C94:D94"/>
    <mergeCell ref="C111:G111"/>
    <mergeCell ref="C117:D117"/>
    <mergeCell ref="C118:D118"/>
    <mergeCell ref="C102:D102"/>
    <mergeCell ref="C103:D103"/>
    <mergeCell ref="C105:D105"/>
    <mergeCell ref="C106:D106"/>
    <mergeCell ref="C135:G135"/>
    <mergeCell ref="C137:G137"/>
    <mergeCell ref="C138:D138"/>
    <mergeCell ref="C123:D123"/>
    <mergeCell ref="C128:D128"/>
    <mergeCell ref="C129:D129"/>
    <mergeCell ref="C131:D131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Ka-Atelier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</dc:creator>
  <cp:lastModifiedBy>V. Kadlubiec</cp:lastModifiedBy>
  <dcterms:created xsi:type="dcterms:W3CDTF">2015-10-01T11:22:06Z</dcterms:created>
  <dcterms:modified xsi:type="dcterms:W3CDTF">2016-03-23T12:15:59Z</dcterms:modified>
</cp:coreProperties>
</file>