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OKUMENTY WORK\PRÁVNÍ 2026\CSPT\Rekonstrukce elektroinstalace\ZD\"/>
    </mc:Choice>
  </mc:AlternateContent>
  <bookViews>
    <workbookView xWindow="-120" yWindow="-120" windowWidth="29040" windowHeight="15720" activeTab="5"/>
  </bookViews>
  <sheets>
    <sheet name="Krycí list - elektro" sheetId="10" r:id="rId1"/>
    <sheet name="Rekapitulace" sheetId="14" r:id="rId2"/>
    <sheet name="Specifikace materiálu" sheetId="3" r:id="rId3"/>
    <sheet name="Kabely" sheetId="12" r:id="rId4"/>
    <sheet name="IT" sheetId="13" r:id="rId5"/>
    <sheet name="VRN" sheetId="15" r:id="rId6"/>
  </sheets>
  <externalReferences>
    <externalReference r:id="rId7"/>
  </externalReferences>
  <definedNames>
    <definedName name="GROUP_ID">[1]Zakázka!$B$6:$B$638</definedName>
    <definedName name="ITEM_PRICES">[1]Zakázka!$J$6:$J$638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" i="10" l="1"/>
  <c r="E16" i="10"/>
  <c r="M17" i="13" l="1"/>
  <c r="N16" i="13"/>
  <c r="M16" i="13"/>
  <c r="N15" i="13"/>
  <c r="M15" i="13"/>
  <c r="N14" i="13"/>
  <c r="M14" i="13"/>
  <c r="N13" i="13"/>
  <c r="M13" i="13"/>
  <c r="N12" i="13"/>
  <c r="M12" i="13"/>
  <c r="N11" i="13"/>
  <c r="M11" i="13"/>
  <c r="N10" i="13"/>
  <c r="M10" i="13"/>
  <c r="N9" i="13"/>
  <c r="M9" i="13"/>
  <c r="N8" i="13"/>
  <c r="M8" i="13"/>
  <c r="N7" i="13"/>
  <c r="M7" i="13"/>
  <c r="N6" i="13"/>
  <c r="M6" i="13"/>
  <c r="N5" i="13"/>
  <c r="M5" i="13"/>
  <c r="M6" i="12"/>
  <c r="M7" i="12"/>
  <c r="M8" i="12"/>
  <c r="M9" i="12"/>
  <c r="M10" i="12"/>
  <c r="M11" i="12"/>
  <c r="L6" i="12"/>
  <c r="L7" i="12"/>
  <c r="L8" i="12"/>
  <c r="L9" i="12"/>
  <c r="L10" i="12"/>
  <c r="L11" i="12"/>
  <c r="M5" i="12"/>
  <c r="L5" i="12"/>
  <c r="N54" i="3"/>
  <c r="M54" i="3"/>
  <c r="N44" i="3"/>
  <c r="N45" i="3"/>
  <c r="N48" i="3"/>
  <c r="N49" i="3"/>
  <c r="N50" i="3"/>
  <c r="N51" i="3"/>
  <c r="N52" i="3"/>
  <c r="N53" i="3"/>
  <c r="M44" i="3"/>
  <c r="M45" i="3"/>
  <c r="M46" i="3"/>
  <c r="M47" i="3"/>
  <c r="M48" i="3"/>
  <c r="M49" i="3"/>
  <c r="M50" i="3"/>
  <c r="M51" i="3"/>
  <c r="M52" i="3"/>
  <c r="M53" i="3"/>
  <c r="N43" i="3"/>
  <c r="M43" i="3"/>
  <c r="N41" i="3"/>
  <c r="N42" i="3"/>
  <c r="M41" i="3"/>
  <c r="M42" i="3"/>
  <c r="N33" i="3"/>
  <c r="N34" i="3"/>
  <c r="N35" i="3"/>
  <c r="N38" i="3"/>
  <c r="N40" i="3"/>
  <c r="M31" i="3"/>
  <c r="M32" i="3"/>
  <c r="M33" i="3"/>
  <c r="M34" i="3"/>
  <c r="M35" i="3"/>
  <c r="M36" i="3"/>
  <c r="M37" i="3"/>
  <c r="M38" i="3"/>
  <c r="M39" i="3"/>
  <c r="M40" i="3"/>
  <c r="N28" i="3"/>
  <c r="N29" i="3"/>
  <c r="M28" i="3"/>
  <c r="M29" i="3"/>
  <c r="M30" i="3"/>
  <c r="N23" i="3"/>
  <c r="N24" i="3"/>
  <c r="N25" i="3"/>
  <c r="N27" i="3"/>
  <c r="M23" i="3"/>
  <c r="M24" i="3"/>
  <c r="M25" i="3"/>
  <c r="M26" i="3"/>
  <c r="M27" i="3"/>
  <c r="N21" i="3"/>
  <c r="N22" i="3"/>
  <c r="M21" i="3"/>
  <c r="M22" i="3"/>
  <c r="N17" i="3"/>
  <c r="N18" i="3"/>
  <c r="N19" i="3"/>
  <c r="N20" i="3"/>
  <c r="M17" i="3"/>
  <c r="M18" i="3"/>
  <c r="M19" i="3"/>
  <c r="M20" i="3"/>
  <c r="N13" i="3"/>
  <c r="N14" i="3"/>
  <c r="N15" i="3"/>
  <c r="N16" i="3"/>
  <c r="M13" i="3"/>
  <c r="M14" i="3"/>
  <c r="M15" i="3"/>
  <c r="M16" i="3"/>
  <c r="N6" i="3"/>
  <c r="O6" i="3" s="1"/>
  <c r="N7" i="3"/>
  <c r="O7" i="3" s="1"/>
  <c r="N8" i="3"/>
  <c r="O8" i="3" s="1"/>
  <c r="N9" i="3"/>
  <c r="O9" i="3" s="1"/>
  <c r="N10" i="3"/>
  <c r="O10" i="3" s="1"/>
  <c r="N11" i="3"/>
  <c r="O11" i="3" s="1"/>
  <c r="N12" i="3"/>
  <c r="O12" i="3" s="1"/>
  <c r="N5" i="3"/>
  <c r="O5" i="3" s="1"/>
  <c r="O51" i="3" l="1"/>
  <c r="O15" i="3"/>
  <c r="O32" i="3"/>
  <c r="O39" i="3"/>
  <c r="O35" i="3"/>
  <c r="O53" i="3"/>
  <c r="O44" i="3"/>
  <c r="O24" i="3"/>
  <c r="O25" i="3"/>
  <c r="O29" i="3"/>
  <c r="O27" i="3"/>
  <c r="O26" i="3"/>
  <c r="O40" i="3"/>
  <c r="O36" i="3"/>
  <c r="O50" i="3"/>
  <c r="O45" i="3"/>
  <c r="O46" i="3"/>
  <c r="O16" i="3"/>
  <c r="O23" i="3"/>
  <c r="O19" i="3"/>
  <c r="O30" i="3"/>
  <c r="O28" i="3"/>
  <c r="O31" i="3"/>
  <c r="O52" i="3"/>
  <c r="O49" i="3"/>
  <c r="O54" i="3"/>
  <c r="O22" i="3"/>
  <c r="O21" i="3"/>
  <c r="N10" i="12"/>
  <c r="N9" i="12"/>
  <c r="O38" i="3"/>
  <c r="O37" i="3"/>
  <c r="O33" i="3"/>
  <c r="O42" i="3"/>
  <c r="O34" i="3"/>
  <c r="O18" i="3"/>
  <c r="O20" i="3"/>
  <c r="O17" i="3"/>
  <c r="O41" i="3"/>
  <c r="O43" i="3"/>
  <c r="O48" i="3"/>
  <c r="O47" i="3"/>
  <c r="O14" i="3"/>
  <c r="O13" i="3"/>
  <c r="N55" i="3"/>
  <c r="N11" i="12"/>
  <c r="N5" i="12"/>
  <c r="M55" i="3"/>
  <c r="O15" i="13"/>
  <c r="O6" i="13"/>
  <c r="O8" i="13"/>
  <c r="O12" i="13"/>
  <c r="O16" i="13"/>
  <c r="O13" i="13"/>
  <c r="O7" i="13"/>
  <c r="O14" i="13"/>
  <c r="O10" i="13"/>
  <c r="O17" i="13"/>
  <c r="O9" i="13"/>
  <c r="O11" i="13"/>
  <c r="M18" i="13"/>
  <c r="N18" i="13"/>
  <c r="O5" i="13"/>
  <c r="N8" i="12"/>
  <c r="N7" i="12"/>
  <c r="N6" i="12"/>
  <c r="L12" i="12"/>
  <c r="M12" i="12"/>
  <c r="O55" i="3" l="1"/>
  <c r="O18" i="13"/>
  <c r="B9" i="14" s="1"/>
  <c r="N12" i="12"/>
  <c r="B8" i="14" s="1"/>
  <c r="G6" i="15" l="1"/>
  <c r="H6" i="15" s="1"/>
  <c r="G5" i="15"/>
  <c r="H5" i="15" s="1"/>
  <c r="B7" i="14"/>
  <c r="H7" i="15" l="1"/>
  <c r="B10" i="14" s="1"/>
  <c r="B6" i="14" s="1"/>
  <c r="B14" i="14" s="1"/>
  <c r="D15" i="10" l="1"/>
  <c r="B15" i="14"/>
  <c r="B18" i="14" s="1"/>
  <c r="D16" i="10" l="1"/>
  <c r="D17" i="10" s="1"/>
</calcChain>
</file>

<file path=xl/sharedStrings.xml><?xml version="1.0" encoding="utf-8"?>
<sst xmlns="http://schemas.openxmlformats.org/spreadsheetml/2006/main" count="497" uniqueCount="246">
  <si>
    <r>
      <rPr>
        <sz val="5.5"/>
        <rFont val="Arial"/>
        <family val="2"/>
      </rPr>
      <t>CYKY-J(B)</t>
    </r>
  </si>
  <si>
    <r>
      <rPr>
        <sz val="5.5"/>
        <rFont val="Arial"/>
        <family val="2"/>
      </rPr>
      <t>CYKY-J(C)</t>
    </r>
  </si>
  <si>
    <r>
      <rPr>
        <sz val="5.5"/>
        <rFont val="Arial"/>
        <family val="2"/>
      </rPr>
      <t>CYKY-O(D)</t>
    </r>
  </si>
  <si>
    <r>
      <rPr>
        <sz val="5.5"/>
        <rFont val="Arial"/>
        <family val="2"/>
      </rPr>
      <t>=CSPT+RH1-K1</t>
    </r>
  </si>
  <si>
    <r>
      <rPr>
        <sz val="5.5"/>
        <rFont val="Arial"/>
        <family val="2"/>
      </rPr>
      <t>=CSPT+RH1-QF4</t>
    </r>
  </si>
  <si>
    <r>
      <rPr>
        <sz val="5.5"/>
        <rFont val="Arial"/>
        <family val="2"/>
      </rPr>
      <t>=+</t>
    </r>
  </si>
  <si>
    <r>
      <rPr>
        <sz val="5.5"/>
        <rFont val="Arial"/>
        <family val="2"/>
      </rPr>
      <t>=CSPT+RH1-QF8</t>
    </r>
  </si>
  <si>
    <r>
      <rPr>
        <sz val="5.5"/>
        <rFont val="Arial"/>
        <family val="2"/>
      </rPr>
      <t>=CSPT+RH1-F2</t>
    </r>
  </si>
  <si>
    <r>
      <rPr>
        <sz val="5.5"/>
        <rFont val="Arial"/>
        <family val="2"/>
      </rPr>
      <t>=CSPT+RS2-S1</t>
    </r>
  </si>
  <si>
    <r>
      <rPr>
        <sz val="5.5"/>
        <rFont val="Arial"/>
        <family val="2"/>
      </rPr>
      <t>=CSPT+RH1-F3</t>
    </r>
  </si>
  <si>
    <r>
      <rPr>
        <sz val="5.5"/>
        <rFont val="Arial"/>
        <family val="2"/>
      </rPr>
      <t>=CSPT+RS3-S1</t>
    </r>
  </si>
  <si>
    <t>Zařízení</t>
  </si>
  <si>
    <t>Místo instalace</t>
  </si>
  <si>
    <t>Označení přístroje</t>
  </si>
  <si>
    <t>Množství (ks/sada)</t>
  </si>
  <si>
    <t>Popis materiálu</t>
  </si>
  <si>
    <t>Objednací číslo</t>
  </si>
  <si>
    <t>Typ přístroje</t>
  </si>
  <si>
    <t>Výrobce</t>
  </si>
  <si>
    <t>str./ sloup.</t>
  </si>
  <si>
    <t>Poznámka</t>
  </si>
  <si>
    <t>Dodávka</t>
  </si>
  <si>
    <t>Montáž</t>
  </si>
  <si>
    <t>Dodávka celkem</t>
  </si>
  <si>
    <t>Montáž celkem</t>
  </si>
  <si>
    <t>Cena celkem</t>
  </si>
  <si>
    <t>-Montáže</t>
  </si>
  <si>
    <t>Montážní práce dle popisu v TZ,</t>
  </si>
  <si>
    <t>0 /</t>
  </si>
  <si>
    <t>Dodávka dle specifikace materiálu,</t>
  </si>
  <si>
    <t>Odzkoušení a uvedení do provozu,</t>
  </si>
  <si>
    <t>Demontáž staré elektroinstalace dle popisu v TZ,</t>
  </si>
  <si>
    <t>=CSPT</t>
  </si>
  <si>
    <t>+RH1</t>
  </si>
  <si>
    <t>OEZ:44454</t>
  </si>
  <si>
    <t>RZB-Z-6S144</t>
  </si>
  <si>
    <t>OEZ s.r.o.</t>
  </si>
  <si>
    <t>6 / 0</t>
  </si>
  <si>
    <t>-F1</t>
  </si>
  <si>
    <t>OEZ:41934</t>
  </si>
  <si>
    <t>LTE-25B-3</t>
  </si>
  <si>
    <t>2 / 1</t>
  </si>
  <si>
    <t>2 / 2</t>
  </si>
  <si>
    <t>-F3</t>
  </si>
  <si>
    <t>OEZ:41935</t>
  </si>
  <si>
    <t>LTE-32B-3</t>
  </si>
  <si>
    <t>2 / 3</t>
  </si>
  <si>
    <t>-F5</t>
  </si>
  <si>
    <t>OEZ:41932</t>
  </si>
  <si>
    <t>LTE-16B-3</t>
  </si>
  <si>
    <t>3 / 7</t>
  </si>
  <si>
    <t>-FV1</t>
  </si>
  <si>
    <t>OEZ:38361</t>
  </si>
  <si>
    <t>SJBC-25E-3-MZS</t>
  </si>
  <si>
    <t>2 / 0</t>
  </si>
  <si>
    <t>-K1</t>
  </si>
  <si>
    <t>OEZ:45602</t>
  </si>
  <si>
    <t>MQD-16-100-A230</t>
  </si>
  <si>
    <t>2 / 6</t>
  </si>
  <si>
    <t>-Q5</t>
  </si>
  <si>
    <t>OEZ:42395</t>
  </si>
  <si>
    <t>LFE-25-4-030AC</t>
  </si>
  <si>
    <t>-QF1</t>
  </si>
  <si>
    <t>LMF-10B-1N-030AC</t>
  </si>
  <si>
    <t>2 / 4</t>
  </si>
  <si>
    <t>-QF8</t>
  </si>
  <si>
    <t>LMF-16B-1N-030AC</t>
  </si>
  <si>
    <t>2 / 8</t>
  </si>
  <si>
    <t>3 / 1</t>
  </si>
  <si>
    <t>-QF11</t>
  </si>
  <si>
    <t>LMF-16B-1N-030A</t>
  </si>
  <si>
    <t>3 / 2</t>
  </si>
  <si>
    <t>3 / 3</t>
  </si>
  <si>
    <t>3 / 5</t>
  </si>
  <si>
    <t>3 / 6</t>
  </si>
  <si>
    <t>5 / 6</t>
  </si>
  <si>
    <t>-S1</t>
  </si>
  <si>
    <t>Páčkový vypínač,In 63 A, Ue AC 250/440 V, 3pól</t>
  </si>
  <si>
    <t>OEZ:42339</t>
  </si>
  <si>
    <t>MSO-63-3</t>
  </si>
  <si>
    <t>-TR1</t>
  </si>
  <si>
    <t>OEZ:35688</t>
  </si>
  <si>
    <t>UTZ-4-A</t>
  </si>
  <si>
    <t>+RS2</t>
  </si>
  <si>
    <t>OEZ:44451</t>
  </si>
  <si>
    <t>RZB-Z-3S72</t>
  </si>
  <si>
    <t>3 / 0</t>
  </si>
  <si>
    <t>OEZ:38367</t>
  </si>
  <si>
    <t>SVC-350-3N-MZ</t>
  </si>
  <si>
    <t>1 / 0</t>
  </si>
  <si>
    <t>Páčkový vypínač,In 32 A, Ue AC 250/440 V, 3pól</t>
  </si>
  <si>
    <t>OEZ:42331</t>
  </si>
  <si>
    <t>MSO-32-3</t>
  </si>
  <si>
    <t>+2.08</t>
  </si>
  <si>
    <t>Kompletní dvojzásuvka TANGO v bílé barvě,</t>
  </si>
  <si>
    <t>5513A-C02357 B</t>
  </si>
  <si>
    <t>ABB</t>
  </si>
  <si>
    <t>3901A-B20 B</t>
  </si>
  <si>
    <t>3901A-B30 B</t>
  </si>
  <si>
    <t>3901A-B10 B</t>
  </si>
  <si>
    <t>Zásuvka jednonásobná s ochranným kolíkem, s clonkami, bílá,</t>
  </si>
  <si>
    <t>5519A-A02357 B</t>
  </si>
  <si>
    <t>Přístroj spínače jednopólového, řazení 1, 1So,</t>
  </si>
  <si>
    <t>3559-A01345</t>
  </si>
  <si>
    <t>Přístroj přepínače sériového, řazení 5,</t>
  </si>
  <si>
    <t>3559-A05345</t>
  </si>
  <si>
    <t>Kryt spínače kolébkového dělený, bílý, Design: Tango®,</t>
  </si>
  <si>
    <t>3558A-A652 B</t>
  </si>
  <si>
    <t>Kryt spínače kolébkového, bílý, Design: Tango®,</t>
  </si>
  <si>
    <t>3558A-A651 B</t>
  </si>
  <si>
    <t>Krabice přístrojová KP68 o74x43mm univerzální,</t>
  </si>
  <si>
    <t>KP 68_KA</t>
  </si>
  <si>
    <t>KOPOS KOLÍN a.s</t>
  </si>
  <si>
    <t>Svorkovnice lámací,</t>
  </si>
  <si>
    <t>LLLX4000RM2MAT4ND</t>
  </si>
  <si>
    <t>MODUS</t>
  </si>
  <si>
    <t>+2.06+07</t>
  </si>
  <si>
    <t>Svítidlo nástěnné,</t>
  </si>
  <si>
    <t>Typ dohodnout při</t>
  </si>
  <si>
    <t>Svítidlo stropní,</t>
  </si>
  <si>
    <t>+2.03</t>
  </si>
  <si>
    <t>BRSB4KO480V5/ND</t>
  </si>
  <si>
    <t>+2.14+16</t>
  </si>
  <si>
    <t>BRSB4KO480V5/ND/PIR</t>
  </si>
  <si>
    <t>+2.09</t>
  </si>
  <si>
    <t>3559-A91345</t>
  </si>
  <si>
    <t>3916-12221</t>
  </si>
  <si>
    <t>3558A-A653 B</t>
  </si>
  <si>
    <t>OZN/ECL/1W/C/3/SA/PT/CL</t>
  </si>
  <si>
    <t>Svítidlo večerní,</t>
  </si>
  <si>
    <t>+1.13</t>
  </si>
  <si>
    <t>Přístroj přepínače křížového, řazení 7, 7So,</t>
  </si>
  <si>
    <t>3559-A07345</t>
  </si>
  <si>
    <t>+1.27</t>
  </si>
  <si>
    <t>Svítidlo se snímačem pohybu,</t>
  </si>
  <si>
    <t>100.23193</t>
  </si>
  <si>
    <t>ECOLITE</t>
  </si>
  <si>
    <t>+0.02a</t>
  </si>
  <si>
    <t>1 / 2 4</t>
  </si>
  <si>
    <t>OZN/ETE/1W/C/1/SA/X/WH</t>
  </si>
  <si>
    <r>
      <rPr>
        <sz val="8"/>
        <rFont val="Times New Roman"/>
        <family val="1"/>
        <charset val="238"/>
      </rPr>
      <t>Prohlášení o shodě rozváděčů a rozváděčových sestav
shodnou s NV 17/2003 Sb.,</t>
    </r>
  </si>
  <si>
    <r>
      <rPr>
        <sz val="8"/>
        <rFont val="Times New Roman"/>
        <family val="1"/>
        <charset val="238"/>
      </rPr>
      <t>Protokolu o kusové zkoušce rozváděčů a rozváděčových
sestav dle ČSN EN 61439-1 ed.2.,</t>
    </r>
  </si>
  <si>
    <r>
      <rPr>
        <sz val="8"/>
        <rFont val="Times New Roman"/>
        <family val="1"/>
        <charset val="238"/>
      </rPr>
      <t>Výchozí revize elektrického zařízení před uvedením do
provozu dle ČSN 33 2000-6 ed.2,</t>
    </r>
  </si>
  <si>
    <r>
      <rPr>
        <sz val="8"/>
        <rFont val="Times New Roman"/>
        <family val="1"/>
        <charset val="238"/>
      </rPr>
      <t>Demontáž starých svítidel a vypínačů a zásuvek dle popisu v
TZ,</t>
    </r>
  </si>
  <si>
    <r>
      <rPr>
        <sz val="8"/>
        <rFont val="Times New Roman"/>
        <family val="1"/>
        <charset val="238"/>
      </rPr>
      <t>Rámeček pro elektroinstalační přístroje, dvojnásobný
vodorovný, bílý, Design: Tango®,</t>
    </r>
  </si>
  <si>
    <r>
      <rPr>
        <sz val="8"/>
        <rFont val="Times New Roman"/>
        <family val="1"/>
        <charset val="238"/>
      </rPr>
      <t>Rámeček pro elektroinstalační přístroje, trojnásobný
vodorovný, bílý, Design: Tango®,</t>
    </r>
  </si>
  <si>
    <t>Jistič,In 25 A, Ue AC 230/400 V / DC 216 V, charakteristika B,3pól, Icn 6 kA</t>
  </si>
  <si>
    <t>Rozvodnicová skříň,pro zapuštěnou montáž, neprůhledné dveře, počet řad 6, počet modulů v řadě 24, krytí IP30, PE+N,barva RAL9003, materiál : ocel-plech</t>
  </si>
  <si>
    <t>Jistič,In 32 A, Ue AC 230/400 V / DC 216 V, charakteristika B, 3pól, Icn 6 kA</t>
  </si>
  <si>
    <t>Jistič,In 16 A, Ue AC 230/400 V / DC 216 V, charakteristika B, 3pól, Icn 6 kA</t>
  </si>
  <si>
    <t>Kombinovaný svodič bleskových proudů a přepětí,typ 1 + 2, Iimp 25 kA, Uc AC 350 V, výměnné moduly, se signalizací, jiskřiště, varistor</t>
  </si>
  <si>
    <t>Proudový chránič,In 25 A, Ue AC 230/400 V, Idn 30 mA, 4pól, Inc 6 kA, typ AC</t>
  </si>
  <si>
    <t>Schodišťový spínač,In 16 A, Uc AC 230 V, 1x zapínací
kontakt, časový rozsah 0,5 ÷ 10 min.</t>
  </si>
  <si>
    <t>Proudový chránič s nadproudovou ochranou,In 10 A, Ue AC 230 V, charakteristika B, Idn 30 mA, 1+N-pól, šířka 1 modul, Icn 6 kA, typ AC</t>
  </si>
  <si>
    <t>Proudový chránič s nadproudovou ochranou,In 16 A, Ue AC 230 V, charakteristika B, Idn 30 mA, 1+N-pól, šířka 1 modul, Icn 6 kA, typ AC</t>
  </si>
  <si>
    <t>Proudový chránič s nadproudovou ochranou,In 16 A, Ue AC 230 V, charakteristika B, Idn 30 mA, 1+N-pól, šířka 1 modul, Icn 6 kA, typ A</t>
  </si>
  <si>
    <t>Zvonkový transformátor,výkon 4 VA, Upri AC 230 V, Usec AC 6, 8, 12 V, zkratuvzdorné provedení, šířka 3 moduly</t>
  </si>
  <si>
    <t>Rozvodnicová skříň,pro zapuštěnou montáž, neprůhledné dveře, počet řad 3, počet modulů v řadě 24, krytí IP30, PE+N, barva RAL9003, materiál : ocel-plech</t>
  </si>
  <si>
    <t>Drobný elektroinstalační materiál (hřebeny, wago svorky,
můstky, zarážky),</t>
  </si>
  <si>
    <t>Svodič přepětí,typ 2, Imax 40 kA, Uc AC 350 V, výměnné moduly, varistor, jiskřiště</t>
  </si>
  <si>
    <t>Rámeček pro elektroinstalační přístroje, jednonásobný, bílý, Design: Tango®,</t>
  </si>
  <si>
    <t>MODUS LLLX4000, 2x LED 840 1258mm, mřížka MAT, NONSELV 350mA, obal čela+fólie,</t>
  </si>
  <si>
    <t>MODUS BRSB, 12x12 LED 840, kryt opál PMMA, IP44, prům. 480mm, 1200mA,</t>
  </si>
  <si>
    <t>MODUS BRSB, 12x12 LED 840, kryt opál PMMA, IP44, prům.480mm, 1200mA , PIR,</t>
  </si>
  <si>
    <t>Přístroj ovládače zapínacího, se svorkou N, řazení 1/0, 1/0So, 1/0S tlačítko,</t>
  </si>
  <si>
    <t>Doutnavka orientační (univerzální) pro spínače, světlo
oranžové,</t>
  </si>
  <si>
    <t>Kryt spínače kolébkového s čirým průzorem, bílý, Design: Tango®,</t>
  </si>
  <si>
    <t>ECONOMIC LED SA, 3 hod, IP65, univ. piktogram, test.
tlačítko,</t>
  </si>
  <si>
    <t>LED venkovní stropní / nástěnné osvětlení s čidlem pohybu a setmění VICTOR LED, 4100K,</t>
  </si>
  <si>
    <t>EXIT 1W LED 130 lm STANDARD IP65 1h , stále svítící / svítící při výpadku, bílé,</t>
  </si>
  <si>
    <t>Specifikace materiálu</t>
  </si>
  <si>
    <t>+RS3</t>
  </si>
  <si>
    <t>Název kabelu</t>
  </si>
  <si>
    <t>Typ kabelu</t>
  </si>
  <si>
    <t>Počet žil</t>
  </si>
  <si>
    <t>Průřez</t>
  </si>
  <si>
    <t>Délka (m)</t>
  </si>
  <si>
    <t>Zdroj</t>
  </si>
  <si>
    <t>Cíl</t>
  </si>
  <si>
    <t>List</t>
  </si>
  <si>
    <t>Rack</t>
  </si>
  <si>
    <t>1/0</t>
  </si>
  <si>
    <t>+RSIT</t>
  </si>
  <si>
    <t>-Datové
sítě</t>
  </si>
  <si>
    <t>Ventilátor</t>
  </si>
  <si>
    <t>Podstavec,Podstavec s filtrem pro datový rovaděč</t>
  </si>
  <si>
    <t>Podstavec</t>
  </si>
  <si>
    <t>Napájení,Napájecí jednotka pro datový rozvaděč</t>
  </si>
  <si>
    <t>Napájení</t>
  </si>
  <si>
    <t>Police,Police 19" pro datový rozvaděč</t>
  </si>
  <si>
    <t>Police</t>
  </si>
  <si>
    <t>Patch panel,Datový patch panel Cat. 6 24 pozic</t>
  </si>
  <si>
    <t>Patch panel</t>
  </si>
  <si>
    <t>Vyvazovací panel,Vyvazovací panel 2U</t>
  </si>
  <si>
    <t>Vyvazovací panel</t>
  </si>
  <si>
    <t>Switch,Aktivní prvek switch 48G port</t>
  </si>
  <si>
    <t>Switch</t>
  </si>
  <si>
    <t>Datová zásuuvka,Datová zásuvka 2x RJ45 Cat. 6</t>
  </si>
  <si>
    <t>Datová zásuuvka</t>
  </si>
  <si>
    <t>Krabice,Instalační krabice pro dat. Zásuvku</t>
  </si>
  <si>
    <t>Krabice</t>
  </si>
  <si>
    <t>Key stone,Datový keystone Cat. 6 pro datové zásuvky</t>
  </si>
  <si>
    <t>Key stone</t>
  </si>
  <si>
    <t>Datový kabel,Datový kabel UTP Cat. 6</t>
  </si>
  <si>
    <t>Datový kabel</t>
  </si>
  <si>
    <t>Instalační materiál,Instalační materiál</t>
  </si>
  <si>
    <t>Instalační materiál</t>
  </si>
  <si>
    <t>Ventilátor,Ventilační jednotka pro datový rozvaděč 19"</t>
  </si>
  <si>
    <t>IT</t>
  </si>
  <si>
    <t>Rack,19" datový rozvaděč 42U 800x600</t>
  </si>
  <si>
    <t>ZAKÁZKA</t>
  </si>
  <si>
    <t>Číslo:</t>
  </si>
  <si>
    <t>Zakázka:</t>
  </si>
  <si>
    <t>Komentář:</t>
  </si>
  <si>
    <t>FIRMY</t>
  </si>
  <si>
    <t>ROZPOČET</t>
  </si>
  <si>
    <t>Celkem (bez DPH):</t>
  </si>
  <si>
    <t>Kč</t>
  </si>
  <si>
    <t>DPH:</t>
  </si>
  <si>
    <t>Celkem včetně DPH:</t>
  </si>
  <si>
    <t xml:space="preserve"> </t>
  </si>
  <si>
    <t>Popis</t>
  </si>
  <si>
    <t>Cena</t>
  </si>
  <si>
    <t>Základní rozpočet</t>
  </si>
  <si>
    <t>Celkem (bez DPH)</t>
  </si>
  <si>
    <t>Celkem (včetně DPH)</t>
  </si>
  <si>
    <t>Dodavatel:</t>
  </si>
  <si>
    <t>VRN: Vedlejší rozpočtové náklady</t>
  </si>
  <si>
    <t>Kabely</t>
  </si>
  <si>
    <t>VRN</t>
  </si>
  <si>
    <t>Poř.</t>
  </si>
  <si>
    <t>Typ</t>
  </si>
  <si>
    <t>Kód</t>
  </si>
  <si>
    <t>MJ</t>
  </si>
  <si>
    <t>Výměra</t>
  </si>
  <si>
    <t>ON</t>
  </si>
  <si>
    <t>O4</t>
  </si>
  <si>
    <t>O7</t>
  </si>
  <si>
    <t>Zařízení staveniště</t>
  </si>
  <si>
    <t>%</t>
  </si>
  <si>
    <t>Jednotková cena</t>
  </si>
  <si>
    <t>DPH 21% ze základny</t>
  </si>
  <si>
    <t>Elektroinstalace</t>
  </si>
  <si>
    <t>Mimostaveništní doprava a přesuny hmot</t>
  </si>
  <si>
    <t xml:space="preserve">„Rekonstrukce silnoproudé a slaboproudé elektroinstalace v budově na ul. Čapkova 708.“ </t>
  </si>
  <si>
    <t>Elektroinstalace
Cenová nabídka neobsahuje: 
- opravu keramického obkladu 
- opravu dřevěného obložení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</si>
</sst>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8" formatCode="#,##0.00\ &quot;Kč&quot;;[Red]\-#,##0.00\ &quot;Kč&quot;"/>
    <numFmt numFmtId="164" formatCode="0.0"/>
    <numFmt numFmtId="165" formatCode="#,##0.00\ &quot;Kč&quot;"/>
    <numFmt numFmtId="166" formatCode="#,##0.00_ ;[Red]\-#,##0.00\ "/>
    <numFmt numFmtId="167" formatCode="_(#,##0_);[Red]\-\ #,##0_);&quot;–&quot;??;_(@_)"/>
  </numFmts>
  <fonts count="20" x14ac:knownFonts="1">
    <font>
      <sz val="10"/>
      <color rgb="FF000000"/>
      <name val="Times New Roman"/>
      <charset val="204"/>
    </font>
    <font>
      <sz val="5.5"/>
      <name val="Arial"/>
      <family val="2"/>
    </font>
    <font>
      <sz val="8"/>
      <color rgb="FF000000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color rgb="FF000000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b/>
      <sz val="18"/>
      <color rgb="FF000000"/>
      <name val="Times New Roman"/>
      <family val="1"/>
      <charset val="238"/>
    </font>
    <font>
      <sz val="8"/>
      <color rgb="FF000000"/>
      <name val="Arial"/>
      <family val="2"/>
      <charset val="238"/>
    </font>
    <font>
      <sz val="12"/>
      <color rgb="FF000000"/>
      <name val="Arial"/>
      <family val="2"/>
      <charset val="238"/>
    </font>
    <font>
      <b/>
      <sz val="12"/>
      <color rgb="FF000000"/>
      <name val="Arial"/>
      <family val="2"/>
      <charset val="238"/>
    </font>
    <font>
      <sz val="12"/>
      <color theme="1"/>
      <name val="Arial"/>
      <family val="2"/>
      <charset val="238"/>
    </font>
    <font>
      <sz val="6"/>
      <color theme="1"/>
      <name val="Arial"/>
      <family val="2"/>
      <charset val="238"/>
    </font>
    <font>
      <sz val="6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6"/>
      <color rgb="FF777777"/>
      <name val="Arial"/>
      <family val="2"/>
      <charset val="238"/>
    </font>
    <font>
      <b/>
      <sz val="8"/>
      <color rgb="FF000000"/>
      <name val="Arial"/>
      <family val="2"/>
      <charset val="238"/>
    </font>
    <font>
      <b/>
      <sz val="9"/>
      <color rgb="FF000000"/>
      <name val="Arial"/>
      <family val="2"/>
      <charset val="238"/>
    </font>
    <font>
      <b/>
      <i/>
      <sz val="9"/>
      <color rgb="FF00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rgb="FFDB303B"/>
      </bottom>
      <diagonal/>
    </border>
    <border>
      <left/>
      <right/>
      <top/>
      <bottom style="medium">
        <color rgb="FFDB303B"/>
      </bottom>
      <diagonal/>
    </border>
  </borders>
  <cellStyleXfs count="1">
    <xf numFmtId="0" fontId="0" fillId="0" borderId="0"/>
  </cellStyleXfs>
  <cellXfs count="108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center"/>
    </xf>
    <xf numFmtId="0" fontId="0" fillId="0" borderId="0" xfId="0" applyFill="1" applyBorder="1" applyAlignment="1">
      <alignment horizontal="center" wrapText="1"/>
    </xf>
    <xf numFmtId="0" fontId="2" fillId="0" borderId="1" xfId="0" applyFont="1" applyFill="1" applyBorder="1" applyAlignment="1">
      <alignment horizontal="left" wrapText="1"/>
    </xf>
    <xf numFmtId="0" fontId="3" fillId="0" borderId="1" xfId="0" applyFont="1" applyFill="1" applyBorder="1" applyAlignment="1">
      <alignment horizontal="left" vertical="top" wrapText="1"/>
    </xf>
    <xf numFmtId="1" fontId="2" fillId="0" borderId="1" xfId="0" applyNumberFormat="1" applyFont="1" applyFill="1" applyBorder="1" applyAlignment="1">
      <alignment horizontal="center" vertical="top" shrinkToFit="1"/>
    </xf>
    <xf numFmtId="0" fontId="3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1" fontId="2" fillId="0" borderId="1" xfId="0" applyNumberFormat="1" applyFont="1" applyFill="1" applyBorder="1" applyAlignment="1">
      <alignment horizontal="center" vertical="center" shrinkToFit="1"/>
    </xf>
    <xf numFmtId="4" fontId="2" fillId="0" borderId="0" xfId="0" applyNumberFormat="1" applyFont="1" applyFill="1" applyBorder="1" applyAlignment="1">
      <alignment horizontal="right"/>
    </xf>
    <xf numFmtId="0" fontId="2" fillId="0" borderId="7" xfId="0" applyFont="1" applyFill="1" applyBorder="1" applyAlignment="1">
      <alignment horizontal="left" vertical="top" wrapText="1"/>
    </xf>
    <xf numFmtId="0" fontId="2" fillId="0" borderId="7" xfId="0" applyFont="1" applyFill="1" applyBorder="1" applyAlignment="1">
      <alignment horizontal="left" vertical="center" wrapText="1"/>
    </xf>
    <xf numFmtId="0" fontId="2" fillId="0" borderId="7" xfId="0" applyFont="1" applyFill="1" applyBorder="1" applyAlignment="1">
      <alignment horizontal="left" wrapText="1"/>
    </xf>
    <xf numFmtId="0" fontId="3" fillId="0" borderId="7" xfId="0" applyFont="1" applyFill="1" applyBorder="1" applyAlignment="1">
      <alignment horizontal="center" vertical="top" wrapText="1"/>
    </xf>
    <xf numFmtId="4" fontId="2" fillId="0" borderId="3" xfId="0" applyNumberFormat="1" applyFont="1" applyFill="1" applyBorder="1" applyAlignment="1">
      <alignment horizontal="right"/>
    </xf>
    <xf numFmtId="4" fontId="2" fillId="2" borderId="3" xfId="0" applyNumberFormat="1" applyFont="1" applyFill="1" applyBorder="1" applyAlignment="1">
      <alignment horizontal="right"/>
    </xf>
    <xf numFmtId="4" fontId="4" fillId="2" borderId="3" xfId="0" applyNumberFormat="1" applyFont="1" applyFill="1" applyBorder="1" applyAlignment="1">
      <alignment horizontal="right"/>
    </xf>
    <xf numFmtId="4" fontId="2" fillId="2" borderId="8" xfId="0" applyNumberFormat="1" applyFont="1" applyFill="1" applyBorder="1" applyAlignment="1">
      <alignment horizontal="right"/>
    </xf>
    <xf numFmtId="4" fontId="2" fillId="0" borderId="9" xfId="0" applyNumberFormat="1" applyFont="1" applyFill="1" applyBorder="1" applyAlignment="1">
      <alignment horizontal="right"/>
    </xf>
    <xf numFmtId="4" fontId="2" fillId="0" borderId="10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top" wrapText="1"/>
    </xf>
    <xf numFmtId="1" fontId="4" fillId="0" borderId="1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left" vertical="top" wrapText="1"/>
    </xf>
    <xf numFmtId="0" fontId="4" fillId="0" borderId="7" xfId="0" applyFont="1" applyFill="1" applyBorder="1" applyAlignment="1">
      <alignment horizontal="left" vertical="top" wrapText="1"/>
    </xf>
    <xf numFmtId="4" fontId="4" fillId="2" borderId="8" xfId="0" applyNumberFormat="1" applyFont="1" applyFill="1" applyBorder="1" applyAlignment="1">
      <alignment horizontal="right"/>
    </xf>
    <xf numFmtId="4" fontId="6" fillId="0" borderId="4" xfId="0" applyNumberFormat="1" applyFont="1" applyFill="1" applyBorder="1" applyAlignment="1">
      <alignment horizontal="left" vertical="top"/>
    </xf>
    <xf numFmtId="4" fontId="6" fillId="0" borderId="5" xfId="0" applyNumberFormat="1" applyFont="1" applyFill="1" applyBorder="1" applyAlignment="1">
      <alignment horizontal="left" vertical="top"/>
    </xf>
    <xf numFmtId="4" fontId="6" fillId="0" borderId="6" xfId="0" applyNumberFormat="1" applyFont="1" applyFill="1" applyBorder="1" applyAlignment="1">
      <alignment horizontal="left" vertical="top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left" vertical="center"/>
    </xf>
    <xf numFmtId="0" fontId="0" fillId="0" borderId="0" xfId="0" applyFill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top" shrinkToFit="1"/>
    </xf>
    <xf numFmtId="0" fontId="6" fillId="0" borderId="4" xfId="0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vertical="top" wrapText="1"/>
    </xf>
    <xf numFmtId="4" fontId="2" fillId="3" borderId="10" xfId="0" applyNumberFormat="1" applyFont="1" applyFill="1" applyBorder="1" applyAlignment="1">
      <alignment horizontal="right"/>
    </xf>
    <xf numFmtId="4" fontId="2" fillId="3" borderId="8" xfId="0" applyNumberFormat="1" applyFont="1" applyFill="1" applyBorder="1" applyAlignment="1">
      <alignment horizontal="right"/>
    </xf>
    <xf numFmtId="4" fontId="4" fillId="3" borderId="13" xfId="0" applyNumberFormat="1" applyFont="1" applyFill="1" applyBorder="1" applyAlignment="1">
      <alignment horizontal="right"/>
    </xf>
    <xf numFmtId="4" fontId="6" fillId="3" borderId="4" xfId="0" applyNumberFormat="1" applyFont="1" applyFill="1" applyBorder="1" applyAlignment="1">
      <alignment horizontal="left" vertical="top"/>
    </xf>
    <xf numFmtId="4" fontId="6" fillId="3" borderId="5" xfId="0" applyNumberFormat="1" applyFont="1" applyFill="1" applyBorder="1" applyAlignment="1">
      <alignment horizontal="left" vertical="top"/>
    </xf>
    <xf numFmtId="4" fontId="6" fillId="3" borderId="6" xfId="0" applyNumberFormat="1" applyFont="1" applyFill="1" applyBorder="1" applyAlignment="1">
      <alignment horizontal="left" vertical="top"/>
    </xf>
    <xf numFmtId="4" fontId="2" fillId="3" borderId="11" xfId="0" applyNumberFormat="1" applyFont="1" applyFill="1" applyBorder="1" applyAlignment="1">
      <alignment horizontal="right"/>
    </xf>
    <xf numFmtId="4" fontId="4" fillId="3" borderId="12" xfId="0" applyNumberFormat="1" applyFont="1" applyFill="1" applyBorder="1" applyAlignment="1">
      <alignment horizontal="right"/>
    </xf>
    <xf numFmtId="4" fontId="4" fillId="3" borderId="10" xfId="0" applyNumberFormat="1" applyFont="1" applyFill="1" applyBorder="1" applyAlignment="1">
      <alignment horizontal="right"/>
    </xf>
    <xf numFmtId="4" fontId="4" fillId="3" borderId="8" xfId="0" applyNumberFormat="1" applyFont="1" applyFill="1" applyBorder="1" applyAlignment="1">
      <alignment horizontal="right"/>
    </xf>
    <xf numFmtId="4" fontId="2" fillId="3" borderId="14" xfId="0" applyNumberFormat="1" applyFont="1" applyFill="1" applyBorder="1" applyAlignment="1">
      <alignment horizontal="right"/>
    </xf>
    <xf numFmtId="4" fontId="2" fillId="3" borderId="15" xfId="0" applyNumberFormat="1" applyFont="1" applyFill="1" applyBorder="1" applyAlignment="1">
      <alignment horizontal="right"/>
    </xf>
    <xf numFmtId="4" fontId="4" fillId="3" borderId="16" xfId="0" applyNumberFormat="1" applyFont="1" applyFill="1" applyBorder="1" applyAlignment="1">
      <alignment horizontal="right"/>
    </xf>
    <xf numFmtId="4" fontId="2" fillId="3" borderId="9" xfId="0" applyNumberFormat="1" applyFont="1" applyFill="1" applyBorder="1" applyAlignment="1">
      <alignment horizontal="right"/>
    </xf>
    <xf numFmtId="0" fontId="6" fillId="0" borderId="5" xfId="0" applyFont="1" applyFill="1" applyBorder="1" applyAlignment="1">
      <alignment horizontal="center" vertical="center"/>
    </xf>
    <xf numFmtId="166" fontId="8" fillId="0" borderId="0" xfId="0" applyNumberFormat="1" applyFont="1" applyFill="1" applyBorder="1" applyAlignment="1">
      <alignment horizontal="left" vertical="top"/>
    </xf>
    <xf numFmtId="4" fontId="2" fillId="0" borderId="8" xfId="0" applyNumberFormat="1" applyFont="1" applyFill="1" applyBorder="1" applyAlignment="1">
      <alignment horizontal="right"/>
    </xf>
    <xf numFmtId="0" fontId="9" fillId="0" borderId="0" xfId="0" applyFont="1"/>
    <xf numFmtId="0" fontId="10" fillId="0" borderId="0" xfId="0" applyFont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0" borderId="0" xfId="0" applyFont="1"/>
    <xf numFmtId="0" fontId="12" fillId="0" borderId="0" xfId="0" applyFont="1"/>
    <xf numFmtId="0" fontId="13" fillId="0" borderId="0" xfId="0" applyFont="1"/>
    <xf numFmtId="0" fontId="0" fillId="0" borderId="0" xfId="0"/>
    <xf numFmtId="0" fontId="14" fillId="0" borderId="0" xfId="0" applyFont="1"/>
    <xf numFmtId="0" fontId="15" fillId="0" borderId="0" xfId="0" applyFont="1" applyAlignment="1">
      <alignment horizontal="right" vertical="top"/>
    </xf>
    <xf numFmtId="0" fontId="13" fillId="0" borderId="17" xfId="0" applyFont="1" applyBorder="1"/>
    <xf numFmtId="0" fontId="13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167" fontId="15" fillId="0" borderId="0" xfId="0" applyNumberFormat="1" applyFont="1" applyAlignment="1">
      <alignment vertical="top"/>
    </xf>
    <xf numFmtId="0" fontId="15" fillId="0" borderId="0" xfId="0" applyFont="1"/>
    <xf numFmtId="167" fontId="14" fillId="0" borderId="0" xfId="0" applyNumberFormat="1" applyFont="1" applyAlignment="1">
      <alignment vertical="top"/>
    </xf>
    <xf numFmtId="0" fontId="13" fillId="0" borderId="18" xfId="0" applyFont="1" applyBorder="1"/>
    <xf numFmtId="0" fontId="16" fillId="0" borderId="0" xfId="0" applyFont="1"/>
    <xf numFmtId="167" fontId="12" fillId="0" borderId="0" xfId="0" applyNumberFormat="1" applyFont="1"/>
    <xf numFmtId="49" fontId="12" fillId="0" borderId="0" xfId="0" applyNumberFormat="1" applyFont="1"/>
    <xf numFmtId="49" fontId="17" fillId="0" borderId="17" xfId="0" applyNumberFormat="1" applyFont="1" applyBorder="1" applyAlignment="1">
      <alignment horizontal="center"/>
    </xf>
    <xf numFmtId="167" fontId="17" fillId="0" borderId="17" xfId="0" applyNumberFormat="1" applyFont="1" applyBorder="1" applyAlignment="1">
      <alignment horizontal="center"/>
    </xf>
    <xf numFmtId="49" fontId="18" fillId="0" borderId="0" xfId="0" applyNumberFormat="1" applyFont="1" applyAlignment="1">
      <alignment horizontal="left" vertical="top" wrapText="1"/>
    </xf>
    <xf numFmtId="49" fontId="19" fillId="0" borderId="0" xfId="0" applyNumberFormat="1" applyFont="1" applyAlignment="1">
      <alignment horizontal="left" vertical="top" wrapText="1" indent="1"/>
    </xf>
    <xf numFmtId="49" fontId="17" fillId="0" borderId="0" xfId="0" applyNumberFormat="1" applyFont="1" applyAlignment="1">
      <alignment horizontal="left" vertical="top" wrapText="1" indent="2"/>
    </xf>
    <xf numFmtId="49" fontId="12" fillId="0" borderId="17" xfId="0" applyNumberFormat="1" applyFont="1" applyBorder="1"/>
    <xf numFmtId="167" fontId="12" fillId="0" borderId="17" xfId="0" applyNumberFormat="1" applyFont="1" applyBorder="1"/>
    <xf numFmtId="49" fontId="15" fillId="0" borderId="0" xfId="0" applyNumberFormat="1" applyFont="1" applyAlignment="1">
      <alignment horizontal="left" vertical="top"/>
    </xf>
    <xf numFmtId="49" fontId="14" fillId="0" borderId="0" xfId="0" applyNumberFormat="1" applyFont="1" applyAlignment="1">
      <alignment horizontal="left" vertical="top"/>
    </xf>
    <xf numFmtId="49" fontId="14" fillId="0" borderId="17" xfId="0" applyNumberFormat="1" applyFont="1" applyBorder="1" applyAlignment="1">
      <alignment horizontal="left" vertical="top"/>
    </xf>
    <xf numFmtId="8" fontId="18" fillId="0" borderId="0" xfId="0" applyNumberFormat="1" applyFont="1" applyAlignment="1">
      <alignment horizontal="right" vertical="top"/>
    </xf>
    <xf numFmtId="8" fontId="19" fillId="0" borderId="0" xfId="0" applyNumberFormat="1" applyFont="1" applyAlignment="1">
      <alignment horizontal="right" vertical="top"/>
    </xf>
    <xf numFmtId="8" fontId="17" fillId="0" borderId="0" xfId="0" applyNumberFormat="1" applyFont="1" applyAlignment="1">
      <alignment horizontal="right" vertical="top"/>
    </xf>
    <xf numFmtId="0" fontId="3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165" fontId="2" fillId="3" borderId="1" xfId="0" applyNumberFormat="1" applyFont="1" applyFill="1" applyBorder="1" applyAlignment="1">
      <alignment horizontal="left" vertical="center" wrapText="1"/>
    </xf>
    <xf numFmtId="8" fontId="15" fillId="0" borderId="0" xfId="0" applyNumberFormat="1" applyFont="1" applyAlignment="1">
      <alignment horizontal="right" vertical="top"/>
    </xf>
    <xf numFmtId="8" fontId="14" fillId="0" borderId="0" xfId="0" applyNumberFormat="1" applyFont="1" applyAlignment="1">
      <alignment horizontal="right" vertical="top"/>
    </xf>
    <xf numFmtId="8" fontId="14" fillId="0" borderId="17" xfId="0" applyNumberFormat="1" applyFont="1" applyBorder="1" applyAlignment="1">
      <alignment horizontal="right" vertical="top"/>
    </xf>
    <xf numFmtId="1" fontId="2" fillId="0" borderId="1" xfId="0" applyNumberFormat="1" applyFont="1" applyFill="1" applyBorder="1" applyAlignment="1">
      <alignment horizontal="center" vertical="center" wrapText="1" shrinkToFit="1"/>
    </xf>
    <xf numFmtId="0" fontId="14" fillId="0" borderId="0" xfId="0" applyFont="1" applyAlignment="1">
      <alignment vertical="top"/>
    </xf>
    <xf numFmtId="0" fontId="0" fillId="0" borderId="0" xfId="0" applyAlignment="1">
      <alignment vertical="top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center" vertical="top"/>
    </xf>
    <xf numFmtId="0" fontId="14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7" fillId="0" borderId="0" xfId="0" applyFont="1" applyFill="1" applyBorder="1" applyAlignment="1">
      <alignment horizontal="center" vertical="top"/>
    </xf>
    <xf numFmtId="0" fontId="7" fillId="0" borderId="2" xfId="0" applyFont="1" applyFill="1" applyBorder="1" applyAlignment="1">
      <alignment horizontal="center" vertical="top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Cieslar,s.r.o.%202025\Cenove%20nabidky%202025\324-Centrum%20soci&#225;ln&#237;%20pomoci%20-%20elektroinstalace,%20&#268;apkova%20708,%20T&#345;inec_MC\Rozpo&#269;et\Pomocn&#253;%20Martin%202023%20-%20Slep&#253;%20rozpo&#269;e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ace"/>
      <sheetName val="Zakázka"/>
    </sheetNames>
    <sheetDataSet>
      <sheetData sheetId="0"/>
      <sheetData sheetId="1"/>
      <sheetData sheetId="2">
        <row r="6">
          <cell r="B6">
            <v>1</v>
          </cell>
          <cell r="J6" t="str">
            <v>0 /</v>
          </cell>
        </row>
        <row r="7">
          <cell r="B7">
            <v>2</v>
          </cell>
          <cell r="J7" t="str">
            <v>0 /</v>
          </cell>
        </row>
        <row r="8">
          <cell r="B8">
            <v>3</v>
          </cell>
          <cell r="J8" t="str">
            <v>0 /</v>
          </cell>
        </row>
        <row r="9">
          <cell r="J9" t="str">
            <v>0 /</v>
          </cell>
        </row>
        <row r="10">
          <cell r="J10" t="str">
            <v>0 /</v>
          </cell>
        </row>
        <row r="11">
          <cell r="J11" t="str">
            <v>0 /</v>
          </cell>
        </row>
        <row r="12">
          <cell r="J12" t="str">
            <v>0 /</v>
          </cell>
        </row>
        <row r="13">
          <cell r="J13" t="str">
            <v>6 / 0</v>
          </cell>
        </row>
        <row r="14">
          <cell r="J14" t="str">
            <v>2 / 1</v>
          </cell>
        </row>
        <row r="15">
          <cell r="J15" t="str">
            <v>2 / 2</v>
          </cell>
        </row>
        <row r="16">
          <cell r="J16" t="str">
            <v>3 / 7</v>
          </cell>
        </row>
        <row r="17">
          <cell r="J17" t="str">
            <v>2 / 0</v>
          </cell>
        </row>
        <row r="18">
          <cell r="J18" t="str">
            <v>2 / 6</v>
          </cell>
        </row>
        <row r="19">
          <cell r="J19" t="str">
            <v>3 / 7</v>
          </cell>
        </row>
        <row r="20">
          <cell r="J20" t="str">
            <v>2 / 3</v>
          </cell>
        </row>
        <row r="21">
          <cell r="J21" t="str">
            <v>2 / 8</v>
          </cell>
        </row>
        <row r="22">
          <cell r="J22" t="str">
            <v>3 / 2</v>
          </cell>
        </row>
        <row r="23">
          <cell r="J23" t="str">
            <v>2 / 0</v>
          </cell>
        </row>
        <row r="24">
          <cell r="J24" t="str">
            <v>5 / 6</v>
          </cell>
        </row>
        <row r="25">
          <cell r="J25" t="str">
            <v>3 / 0</v>
          </cell>
        </row>
        <row r="26">
          <cell r="J26" t="str">
            <v>3 / 0</v>
          </cell>
        </row>
        <row r="27">
          <cell r="J27" t="str">
            <v>1 / 0</v>
          </cell>
        </row>
        <row r="28">
          <cell r="J28" t="str">
            <v>1 / 0</v>
          </cell>
        </row>
        <row r="29">
          <cell r="J29" t="str">
            <v>3 / 6</v>
          </cell>
        </row>
        <row r="30">
          <cell r="J30" t="str">
            <v>3 / 6</v>
          </cell>
        </row>
        <row r="31">
          <cell r="J31" t="str">
            <v>3 / 6</v>
          </cell>
        </row>
        <row r="32">
          <cell r="J32" t="str">
            <v>3 / 6</v>
          </cell>
        </row>
        <row r="33">
          <cell r="J33" t="str">
            <v>3 / 6</v>
          </cell>
        </row>
        <row r="34">
          <cell r="J34" t="str">
            <v>3 / 6</v>
          </cell>
        </row>
        <row r="35">
          <cell r="J35" t="str">
            <v>3 / 6</v>
          </cell>
        </row>
        <row r="36">
          <cell r="J36" t="str">
            <v>3 / 6</v>
          </cell>
        </row>
        <row r="37">
          <cell r="J37" t="str">
            <v>3 / 6</v>
          </cell>
        </row>
        <row r="38">
          <cell r="J38" t="str">
            <v>3 / 6</v>
          </cell>
        </row>
        <row r="39">
          <cell r="J39" t="str">
            <v>3 / 6</v>
          </cell>
        </row>
        <row r="40">
          <cell r="J40" t="str">
            <v>3 / 6</v>
          </cell>
        </row>
        <row r="41">
          <cell r="J41" t="str">
            <v>3 / 5</v>
          </cell>
        </row>
        <row r="42">
          <cell r="J42" t="str">
            <v>3 / 5</v>
          </cell>
        </row>
        <row r="43">
          <cell r="J43" t="str">
            <v>3 / 3</v>
          </cell>
        </row>
        <row r="44">
          <cell r="J44" t="str">
            <v>3 / 1</v>
          </cell>
        </row>
        <row r="45">
          <cell r="J45" t="str">
            <v>3 / 3</v>
          </cell>
        </row>
        <row r="46">
          <cell r="J46" t="str">
            <v>3 / 3</v>
          </cell>
        </row>
        <row r="47">
          <cell r="J47" t="str">
            <v>3 / 3</v>
          </cell>
        </row>
        <row r="48">
          <cell r="J48" t="str">
            <v>3 / 3</v>
          </cell>
        </row>
        <row r="49">
          <cell r="J49" t="str">
            <v>3 / 3</v>
          </cell>
        </row>
        <row r="50">
          <cell r="J50" t="str">
            <v>2 / 4</v>
          </cell>
        </row>
        <row r="51">
          <cell r="J51" t="str">
            <v>2 / 6</v>
          </cell>
        </row>
        <row r="52">
          <cell r="J52" t="str">
            <v>1 / 0</v>
          </cell>
        </row>
        <row r="53">
          <cell r="J53" t="str">
            <v>1 / 2 4</v>
          </cell>
        </row>
        <row r="54">
          <cell r="J54" t="str">
            <v>1 / 0</v>
          </cell>
        </row>
      </sheetData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workbookViewId="0">
      <selection activeCell="G28" sqref="G28"/>
    </sheetView>
  </sheetViews>
  <sheetFormatPr defaultRowHeight="12.75" x14ac:dyDescent="0.2"/>
  <cols>
    <col min="1" max="1" width="4.6640625" customWidth="1"/>
    <col min="2" max="2" width="5.6640625" customWidth="1"/>
    <col min="3" max="3" width="18.33203125" customWidth="1"/>
    <col min="4" max="4" width="15.5" customWidth="1"/>
    <col min="5" max="5" width="16.33203125" customWidth="1"/>
    <col min="6" max="6" width="6.33203125" customWidth="1"/>
    <col min="7" max="7" width="52.6640625" customWidth="1"/>
  </cols>
  <sheetData>
    <row r="1" spans="1:7" ht="12.75" customHeight="1" x14ac:dyDescent="0.2">
      <c r="A1" s="60"/>
      <c r="B1" s="61"/>
      <c r="C1" s="62"/>
      <c r="D1" s="103" t="s">
        <v>210</v>
      </c>
      <c r="E1" s="103"/>
      <c r="F1" s="62"/>
      <c r="G1" s="62"/>
    </row>
    <row r="2" spans="1:7" ht="13.5" customHeight="1" x14ac:dyDescent="0.15">
      <c r="A2" s="64"/>
      <c r="B2" s="65"/>
      <c r="C2" s="65"/>
      <c r="D2" s="65"/>
      <c r="E2" s="65"/>
      <c r="F2" s="65"/>
      <c r="G2" s="65"/>
    </row>
    <row r="3" spans="1:7" x14ac:dyDescent="0.2">
      <c r="A3" s="66"/>
      <c r="B3" s="67"/>
      <c r="C3" s="68" t="s">
        <v>211</v>
      </c>
      <c r="D3" s="104"/>
      <c r="E3" s="105"/>
      <c r="F3" s="105"/>
      <c r="G3" s="105"/>
    </row>
    <row r="4" spans="1:7" ht="12.75" customHeight="1" x14ac:dyDescent="0.2">
      <c r="A4" s="66"/>
      <c r="B4" s="67"/>
      <c r="C4" s="68" t="s">
        <v>212</v>
      </c>
      <c r="D4" s="104" t="s">
        <v>244</v>
      </c>
      <c r="E4" s="105"/>
      <c r="F4" s="105"/>
      <c r="G4" s="105"/>
    </row>
    <row r="5" spans="1:7" x14ac:dyDescent="0.2">
      <c r="A5" s="66"/>
      <c r="B5" s="67"/>
      <c r="C5" s="68" t="s">
        <v>213</v>
      </c>
      <c r="D5" s="104" t="s">
        <v>245</v>
      </c>
      <c r="E5" s="105"/>
      <c r="F5" s="105"/>
      <c r="G5" s="105"/>
    </row>
    <row r="6" spans="1:7" x14ac:dyDescent="0.15">
      <c r="A6" s="64"/>
      <c r="B6" s="69"/>
      <c r="C6" s="69"/>
      <c r="D6" s="69"/>
      <c r="E6" s="69"/>
      <c r="F6" s="69"/>
      <c r="G6" s="69"/>
    </row>
    <row r="7" spans="1:7" x14ac:dyDescent="0.15">
      <c r="A7" s="64"/>
      <c r="B7" s="65"/>
      <c r="C7" s="65"/>
      <c r="D7" s="65"/>
      <c r="E7" s="65"/>
      <c r="F7" s="65"/>
      <c r="G7" s="65"/>
    </row>
    <row r="8" spans="1:7" ht="15.75" x14ac:dyDescent="0.25">
      <c r="A8" s="63"/>
      <c r="B8" s="60"/>
      <c r="C8" s="60"/>
      <c r="D8" s="101" t="s">
        <v>214</v>
      </c>
      <c r="E8" s="102"/>
      <c r="F8" s="60"/>
      <c r="G8" s="60"/>
    </row>
    <row r="9" spans="1:7" x14ac:dyDescent="0.15">
      <c r="A9" s="64"/>
      <c r="B9" s="65"/>
      <c r="C9" s="65"/>
      <c r="D9" s="65"/>
      <c r="E9" s="65"/>
      <c r="F9" s="65"/>
      <c r="G9" s="65"/>
    </row>
    <row r="10" spans="1:7" x14ac:dyDescent="0.2">
      <c r="A10" s="66"/>
      <c r="B10" s="67"/>
      <c r="C10" s="68" t="s">
        <v>226</v>
      </c>
      <c r="D10" s="99"/>
      <c r="E10" s="100"/>
      <c r="F10" s="100"/>
      <c r="G10" s="100"/>
    </row>
    <row r="11" spans="1:7" x14ac:dyDescent="0.15">
      <c r="A11" s="64"/>
      <c r="B11" s="69"/>
      <c r="C11" s="69"/>
      <c r="D11" s="69"/>
      <c r="E11" s="69"/>
      <c r="F11" s="69"/>
      <c r="G11" s="69"/>
    </row>
    <row r="12" spans="1:7" x14ac:dyDescent="0.15">
      <c r="A12" s="64"/>
      <c r="B12" s="65"/>
      <c r="C12" s="70"/>
      <c r="D12" s="65"/>
      <c r="E12" s="65"/>
      <c r="F12" s="65"/>
      <c r="G12" s="65"/>
    </row>
    <row r="13" spans="1:7" ht="15.75" x14ac:dyDescent="0.25">
      <c r="A13" s="63"/>
      <c r="B13" s="60"/>
      <c r="C13" s="71"/>
      <c r="D13" s="101" t="s">
        <v>215</v>
      </c>
      <c r="E13" s="102"/>
      <c r="F13" s="60"/>
      <c r="G13" s="60"/>
    </row>
    <row r="14" spans="1:7" x14ac:dyDescent="0.15">
      <c r="A14" s="64"/>
      <c r="B14" s="65"/>
      <c r="C14" s="70"/>
      <c r="D14" s="65"/>
      <c r="E14" s="65"/>
      <c r="F14" s="65"/>
      <c r="G14" s="65"/>
    </row>
    <row r="15" spans="1:7" x14ac:dyDescent="0.2">
      <c r="A15" s="66"/>
      <c r="B15" s="67"/>
      <c r="C15" s="68" t="s">
        <v>216</v>
      </c>
      <c r="D15" s="72">
        <f>Rekapitulace!B14</f>
        <v>0</v>
      </c>
      <c r="E15" s="73" t="s">
        <v>217</v>
      </c>
      <c r="F15" s="67"/>
      <c r="G15" s="67"/>
    </row>
    <row r="16" spans="1:7" x14ac:dyDescent="0.2">
      <c r="A16" s="66"/>
      <c r="B16" s="67"/>
      <c r="C16" s="68" t="s">
        <v>218</v>
      </c>
      <c r="D16" s="74">
        <f>D15*0.21</f>
        <v>0</v>
      </c>
      <c r="E16" s="67" t="str">
        <f>E15</f>
        <v>Kč</v>
      </c>
      <c r="F16" s="67"/>
      <c r="G16" s="67"/>
    </row>
    <row r="17" spans="1:7" x14ac:dyDescent="0.2">
      <c r="A17" s="66"/>
      <c r="B17" s="67"/>
      <c r="C17" s="68" t="s">
        <v>219</v>
      </c>
      <c r="D17" s="74">
        <f>D15+D16</f>
        <v>0</v>
      </c>
      <c r="E17" s="67" t="str">
        <f>E15</f>
        <v>Kč</v>
      </c>
      <c r="F17" s="67"/>
      <c r="G17" s="67"/>
    </row>
    <row r="18" spans="1:7" ht="13.5" thickBot="1" x14ac:dyDescent="0.2">
      <c r="A18" s="64"/>
      <c r="B18" s="75"/>
      <c r="C18" s="75"/>
      <c r="D18" s="75"/>
      <c r="E18" s="75"/>
      <c r="F18" s="75"/>
      <c r="G18" s="75"/>
    </row>
    <row r="19" spans="1:7" x14ac:dyDescent="0.15">
      <c r="A19" s="64"/>
      <c r="B19" s="76"/>
      <c r="C19" s="64"/>
      <c r="D19" s="64"/>
      <c r="E19" s="64"/>
      <c r="F19" s="64"/>
      <c r="G19" s="64"/>
    </row>
  </sheetData>
  <mergeCells count="7">
    <mergeCell ref="D10:G10"/>
    <mergeCell ref="D13:E13"/>
    <mergeCell ref="D1:E1"/>
    <mergeCell ref="D3:G3"/>
    <mergeCell ref="D4:G4"/>
    <mergeCell ref="D5:G5"/>
    <mergeCell ref="D8:E8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8"/>
  <sheetViews>
    <sheetView workbookViewId="0">
      <selection activeCell="H20" sqref="H20"/>
    </sheetView>
  </sheetViews>
  <sheetFormatPr defaultRowHeight="12.75" x14ac:dyDescent="0.2"/>
  <cols>
    <col min="1" max="1" width="77.33203125" customWidth="1"/>
    <col min="2" max="2" width="18.5" customWidth="1"/>
  </cols>
  <sheetData>
    <row r="1" spans="1:2" ht="15.75" x14ac:dyDescent="0.15">
      <c r="A1" s="61" t="s">
        <v>242</v>
      </c>
      <c r="B1" s="64"/>
    </row>
    <row r="2" spans="1:2" ht="15.75" x14ac:dyDescent="0.15">
      <c r="A2" s="61" t="s">
        <v>220</v>
      </c>
      <c r="B2" s="77"/>
    </row>
    <row r="3" spans="1:2" x14ac:dyDescent="0.15">
      <c r="A3" s="78"/>
      <c r="B3" s="77"/>
    </row>
    <row r="4" spans="1:2" x14ac:dyDescent="0.2">
      <c r="A4" s="79" t="s">
        <v>221</v>
      </c>
      <c r="B4" s="80" t="s">
        <v>222</v>
      </c>
    </row>
    <row r="5" spans="1:2" x14ac:dyDescent="0.15">
      <c r="A5" s="78"/>
      <c r="B5" s="77"/>
    </row>
    <row r="6" spans="1:2" x14ac:dyDescent="0.2">
      <c r="A6" s="81" t="s">
        <v>223</v>
      </c>
      <c r="B6" s="89">
        <f>SUM(B7:B12)</f>
        <v>0</v>
      </c>
    </row>
    <row r="7" spans="1:2" x14ac:dyDescent="0.2">
      <c r="A7" s="82" t="s">
        <v>170</v>
      </c>
      <c r="B7" s="90">
        <f>'Specifikace materiálu'!O55</f>
        <v>0</v>
      </c>
    </row>
    <row r="8" spans="1:2" x14ac:dyDescent="0.2">
      <c r="A8" s="82" t="s">
        <v>228</v>
      </c>
      <c r="B8" s="90">
        <f>Kabely!N12</f>
        <v>0</v>
      </c>
    </row>
    <row r="9" spans="1:2" x14ac:dyDescent="0.2">
      <c r="A9" s="82" t="s">
        <v>208</v>
      </c>
      <c r="B9" s="90">
        <f>IT!O18</f>
        <v>0</v>
      </c>
    </row>
    <row r="10" spans="1:2" x14ac:dyDescent="0.2">
      <c r="A10" s="82" t="s">
        <v>227</v>
      </c>
      <c r="B10" s="90">
        <f>VRN!H7</f>
        <v>0</v>
      </c>
    </row>
    <row r="11" spans="1:2" x14ac:dyDescent="0.2">
      <c r="A11" s="83"/>
      <c r="B11" s="91"/>
    </row>
    <row r="12" spans="1:2" x14ac:dyDescent="0.2">
      <c r="A12" s="83"/>
      <c r="B12" s="91"/>
    </row>
    <row r="13" spans="1:2" x14ac:dyDescent="0.15">
      <c r="A13" s="84"/>
      <c r="B13" s="85"/>
    </row>
    <row r="14" spans="1:2" x14ac:dyDescent="0.2">
      <c r="A14" s="86" t="s">
        <v>224</v>
      </c>
      <c r="B14" s="95">
        <f>B6</f>
        <v>0</v>
      </c>
    </row>
    <row r="15" spans="1:2" x14ac:dyDescent="0.2">
      <c r="A15" s="86" t="s">
        <v>241</v>
      </c>
      <c r="B15" s="95">
        <f>B14*0.21</f>
        <v>0</v>
      </c>
    </row>
    <row r="16" spans="1:2" x14ac:dyDescent="0.2">
      <c r="A16" s="87"/>
      <c r="B16" s="96"/>
    </row>
    <row r="17" spans="1:2" x14ac:dyDescent="0.2">
      <c r="A17" s="88"/>
      <c r="B17" s="97"/>
    </row>
    <row r="18" spans="1:2" x14ac:dyDescent="0.2">
      <c r="A18" s="86" t="s">
        <v>225</v>
      </c>
      <c r="B18" s="95">
        <f>B14+B15</f>
        <v>0</v>
      </c>
    </row>
  </sheetData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5"/>
  <sheetViews>
    <sheetView zoomScale="90" zoomScaleNormal="90" workbookViewId="0">
      <selection activeCell="V18" sqref="V18"/>
    </sheetView>
  </sheetViews>
  <sheetFormatPr defaultRowHeight="12.75" x14ac:dyDescent="0.2"/>
  <cols>
    <col min="1" max="1" width="8.6640625" customWidth="1"/>
    <col min="2" max="2" width="9.6640625" customWidth="1"/>
    <col min="3" max="3" width="9.83203125" customWidth="1"/>
    <col min="4" max="4" width="10.1640625" customWidth="1"/>
    <col min="5" max="5" width="42.6640625" customWidth="1"/>
    <col min="6" max="6" width="23.33203125" customWidth="1"/>
    <col min="7" max="7" width="23.5" customWidth="1"/>
    <col min="8" max="8" width="16.5" style="34" customWidth="1"/>
    <col min="9" max="9" width="10.6640625" style="34" customWidth="1"/>
    <col min="10" max="10" width="12.83203125" customWidth="1"/>
    <col min="11" max="12" width="11.33203125" customWidth="1"/>
    <col min="13" max="14" width="13.83203125" customWidth="1"/>
    <col min="15" max="15" width="14.1640625" customWidth="1"/>
    <col min="16" max="17" width="9.33203125" style="58"/>
  </cols>
  <sheetData>
    <row r="1" spans="1:15" x14ac:dyDescent="0.2">
      <c r="A1" s="106" t="s">
        <v>170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</row>
    <row r="2" spans="1:15" ht="29.25" customHeight="1" thickBot="1" x14ac:dyDescent="0.25">
      <c r="A2" s="107"/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</row>
    <row r="3" spans="1:15" ht="38.25" customHeight="1" thickBot="1" x14ac:dyDescent="0.25">
      <c r="A3" s="37" t="s">
        <v>11</v>
      </c>
      <c r="B3" s="38" t="s">
        <v>12</v>
      </c>
      <c r="C3" s="38" t="s">
        <v>13</v>
      </c>
      <c r="D3" s="38" t="s">
        <v>14</v>
      </c>
      <c r="E3" s="40" t="s">
        <v>15</v>
      </c>
      <c r="F3" s="40" t="s">
        <v>16</v>
      </c>
      <c r="G3" s="40" t="s">
        <v>17</v>
      </c>
      <c r="H3" s="57" t="s">
        <v>18</v>
      </c>
      <c r="I3" s="57" t="s">
        <v>19</v>
      </c>
      <c r="J3" s="38" t="s">
        <v>20</v>
      </c>
      <c r="K3" s="38" t="s">
        <v>21</v>
      </c>
      <c r="L3" s="38" t="s">
        <v>22</v>
      </c>
      <c r="M3" s="38" t="s">
        <v>23</v>
      </c>
      <c r="N3" s="38" t="s">
        <v>24</v>
      </c>
      <c r="O3" s="41" t="s">
        <v>25</v>
      </c>
    </row>
    <row r="4" spans="1:15" ht="6.75" customHeight="1" thickBot="1" x14ac:dyDescent="0.25">
      <c r="A4" s="1"/>
      <c r="B4" s="2"/>
      <c r="C4" s="2"/>
      <c r="D4" s="2"/>
    </row>
    <row r="5" spans="1:15" ht="15" customHeight="1" x14ac:dyDescent="0.2">
      <c r="A5" s="8"/>
      <c r="B5" s="8"/>
      <c r="C5" s="4" t="s">
        <v>26</v>
      </c>
      <c r="D5" s="5">
        <v>1</v>
      </c>
      <c r="E5" s="4" t="s">
        <v>27</v>
      </c>
      <c r="F5" s="8"/>
      <c r="G5" s="8"/>
      <c r="H5" s="7"/>
      <c r="I5" s="9" t="s">
        <v>28</v>
      </c>
      <c r="J5" s="13"/>
      <c r="K5" s="17"/>
      <c r="L5" s="20"/>
      <c r="M5" s="21"/>
      <c r="N5" s="49">
        <f>L5*D5</f>
        <v>0</v>
      </c>
      <c r="O5" s="50">
        <f>N5+M5</f>
        <v>0</v>
      </c>
    </row>
    <row r="6" spans="1:15" ht="15" customHeight="1" x14ac:dyDescent="0.2">
      <c r="A6" s="8"/>
      <c r="B6" s="8"/>
      <c r="C6" s="4" t="s">
        <v>26</v>
      </c>
      <c r="D6" s="5">
        <v>1</v>
      </c>
      <c r="E6" s="4" t="s">
        <v>29</v>
      </c>
      <c r="F6" s="8"/>
      <c r="G6" s="8"/>
      <c r="H6" s="7"/>
      <c r="I6" s="9" t="s">
        <v>28</v>
      </c>
      <c r="J6" s="13"/>
      <c r="K6" s="17"/>
      <c r="L6" s="20"/>
      <c r="M6" s="22"/>
      <c r="N6" s="44">
        <f t="shared" ref="N6:N22" si="0">L6*D6</f>
        <v>0</v>
      </c>
      <c r="O6" s="45">
        <f t="shared" ref="O6:O22" si="1">N6+M6</f>
        <v>0</v>
      </c>
    </row>
    <row r="7" spans="1:15" ht="22.5" customHeight="1" x14ac:dyDescent="0.2">
      <c r="A7" s="7"/>
      <c r="B7" s="7"/>
      <c r="C7" s="4" t="s">
        <v>26</v>
      </c>
      <c r="D7" s="5">
        <v>1</v>
      </c>
      <c r="E7" s="8" t="s">
        <v>140</v>
      </c>
      <c r="F7" s="7"/>
      <c r="G7" s="7"/>
      <c r="H7" s="7"/>
      <c r="I7" s="9" t="s">
        <v>28</v>
      </c>
      <c r="J7" s="14"/>
      <c r="K7" s="17"/>
      <c r="L7" s="20"/>
      <c r="M7" s="22"/>
      <c r="N7" s="44">
        <f t="shared" si="0"/>
        <v>0</v>
      </c>
      <c r="O7" s="45">
        <f t="shared" si="1"/>
        <v>0</v>
      </c>
    </row>
    <row r="8" spans="1:15" ht="22.5" customHeight="1" x14ac:dyDescent="0.2">
      <c r="A8" s="7"/>
      <c r="B8" s="7"/>
      <c r="C8" s="4" t="s">
        <v>26</v>
      </c>
      <c r="D8" s="5">
        <v>1</v>
      </c>
      <c r="E8" s="8" t="s">
        <v>141</v>
      </c>
      <c r="F8" s="7"/>
      <c r="G8" s="7"/>
      <c r="H8" s="7"/>
      <c r="I8" s="9" t="s">
        <v>28</v>
      </c>
      <c r="J8" s="14"/>
      <c r="K8" s="17"/>
      <c r="L8" s="20"/>
      <c r="M8" s="22"/>
      <c r="N8" s="44">
        <f t="shared" si="0"/>
        <v>0</v>
      </c>
      <c r="O8" s="45">
        <f t="shared" si="1"/>
        <v>0</v>
      </c>
    </row>
    <row r="9" spans="1:15" ht="22.5" customHeight="1" x14ac:dyDescent="0.2">
      <c r="A9" s="7"/>
      <c r="B9" s="7"/>
      <c r="C9" s="4" t="s">
        <v>26</v>
      </c>
      <c r="D9" s="5">
        <v>1</v>
      </c>
      <c r="E9" s="8" t="s">
        <v>142</v>
      </c>
      <c r="F9" s="7"/>
      <c r="G9" s="7"/>
      <c r="H9" s="7"/>
      <c r="I9" s="9" t="s">
        <v>28</v>
      </c>
      <c r="J9" s="14"/>
      <c r="K9" s="17"/>
      <c r="L9" s="20"/>
      <c r="M9" s="22"/>
      <c r="N9" s="44">
        <f t="shared" si="0"/>
        <v>0</v>
      </c>
      <c r="O9" s="45">
        <f t="shared" si="1"/>
        <v>0</v>
      </c>
    </row>
    <row r="10" spans="1:15" ht="15" customHeight="1" x14ac:dyDescent="0.2">
      <c r="A10" s="8"/>
      <c r="B10" s="8"/>
      <c r="C10" s="4" t="s">
        <v>26</v>
      </c>
      <c r="D10" s="5">
        <v>1</v>
      </c>
      <c r="E10" s="4" t="s">
        <v>30</v>
      </c>
      <c r="F10" s="8"/>
      <c r="G10" s="8"/>
      <c r="H10" s="7"/>
      <c r="I10" s="9" t="s">
        <v>28</v>
      </c>
      <c r="J10" s="13"/>
      <c r="K10" s="17"/>
      <c r="L10" s="20"/>
      <c r="M10" s="22"/>
      <c r="N10" s="44">
        <f t="shared" si="0"/>
        <v>0</v>
      </c>
      <c r="O10" s="45">
        <f t="shared" si="1"/>
        <v>0</v>
      </c>
    </row>
    <row r="11" spans="1:15" ht="15" customHeight="1" x14ac:dyDescent="0.2">
      <c r="A11" s="8"/>
      <c r="B11" s="8"/>
      <c r="C11" s="4" t="s">
        <v>26</v>
      </c>
      <c r="D11" s="5">
        <v>1</v>
      </c>
      <c r="E11" s="4" t="s">
        <v>31</v>
      </c>
      <c r="F11" s="8"/>
      <c r="G11" s="8"/>
      <c r="H11" s="7"/>
      <c r="I11" s="9" t="s">
        <v>28</v>
      </c>
      <c r="J11" s="13"/>
      <c r="K11" s="17"/>
      <c r="L11" s="20"/>
      <c r="M11" s="22"/>
      <c r="N11" s="44">
        <f t="shared" si="0"/>
        <v>0</v>
      </c>
      <c r="O11" s="45">
        <f t="shared" si="1"/>
        <v>0</v>
      </c>
    </row>
    <row r="12" spans="1:15" ht="15" customHeight="1" x14ac:dyDescent="0.2">
      <c r="A12" s="8"/>
      <c r="B12" s="8"/>
      <c r="C12" s="4" t="s">
        <v>26</v>
      </c>
      <c r="D12" s="5">
        <v>1</v>
      </c>
      <c r="E12" s="4" t="s">
        <v>143</v>
      </c>
      <c r="F12" s="8"/>
      <c r="G12" s="8"/>
      <c r="H12" s="7"/>
      <c r="I12" s="9" t="s">
        <v>28</v>
      </c>
      <c r="J12" s="13"/>
      <c r="K12" s="17"/>
      <c r="L12" s="20"/>
      <c r="M12" s="22"/>
      <c r="N12" s="44">
        <f t="shared" si="0"/>
        <v>0</v>
      </c>
      <c r="O12" s="45">
        <f t="shared" si="1"/>
        <v>0</v>
      </c>
    </row>
    <row r="13" spans="1:15" ht="44.25" customHeight="1" x14ac:dyDescent="0.15">
      <c r="A13" s="23" t="s">
        <v>32</v>
      </c>
      <c r="B13" s="24" t="s">
        <v>33</v>
      </c>
      <c r="C13" s="25"/>
      <c r="D13" s="26">
        <v>1</v>
      </c>
      <c r="E13" s="27" t="s">
        <v>147</v>
      </c>
      <c r="F13" s="24" t="s">
        <v>34</v>
      </c>
      <c r="G13" s="24" t="s">
        <v>35</v>
      </c>
      <c r="H13" s="24" t="s">
        <v>36</v>
      </c>
      <c r="I13" s="23" t="s">
        <v>37</v>
      </c>
      <c r="J13" s="28"/>
      <c r="K13" s="19"/>
      <c r="L13" s="29"/>
      <c r="M13" s="51">
        <f>K13*D13</f>
        <v>0</v>
      </c>
      <c r="N13" s="52">
        <f t="shared" si="0"/>
        <v>0</v>
      </c>
      <c r="O13" s="45">
        <f t="shared" si="1"/>
        <v>0</v>
      </c>
    </row>
    <row r="14" spans="1:15" ht="22.5" x14ac:dyDescent="0.2">
      <c r="A14" s="6" t="s">
        <v>32</v>
      </c>
      <c r="B14" s="4" t="s">
        <v>33</v>
      </c>
      <c r="C14" s="4" t="s">
        <v>38</v>
      </c>
      <c r="D14" s="5">
        <v>2</v>
      </c>
      <c r="E14" s="4" t="s">
        <v>146</v>
      </c>
      <c r="F14" s="4" t="s">
        <v>39</v>
      </c>
      <c r="G14" s="4" t="s">
        <v>40</v>
      </c>
      <c r="H14" s="10" t="s">
        <v>36</v>
      </c>
      <c r="I14" s="9" t="s">
        <v>41</v>
      </c>
      <c r="J14" s="14"/>
      <c r="K14" s="18"/>
      <c r="L14" s="20"/>
      <c r="M14" s="43">
        <f t="shared" ref="M14:M22" si="2">K14*D14</f>
        <v>0</v>
      </c>
      <c r="N14" s="44">
        <f t="shared" si="0"/>
        <v>0</v>
      </c>
      <c r="O14" s="45">
        <f t="shared" si="1"/>
        <v>0</v>
      </c>
    </row>
    <row r="15" spans="1:15" ht="22.5" x14ac:dyDescent="0.2">
      <c r="A15" s="6" t="s">
        <v>32</v>
      </c>
      <c r="B15" s="4" t="s">
        <v>33</v>
      </c>
      <c r="C15" s="4" t="s">
        <v>43</v>
      </c>
      <c r="D15" s="5">
        <v>2</v>
      </c>
      <c r="E15" s="4" t="s">
        <v>148</v>
      </c>
      <c r="F15" s="4" t="s">
        <v>44</v>
      </c>
      <c r="G15" s="4" t="s">
        <v>45</v>
      </c>
      <c r="H15" s="10" t="s">
        <v>36</v>
      </c>
      <c r="I15" s="9" t="s">
        <v>42</v>
      </c>
      <c r="J15" s="14"/>
      <c r="K15" s="18"/>
      <c r="L15" s="20"/>
      <c r="M15" s="43">
        <f t="shared" si="2"/>
        <v>0</v>
      </c>
      <c r="N15" s="44">
        <f t="shared" si="0"/>
        <v>0</v>
      </c>
      <c r="O15" s="45">
        <f t="shared" si="1"/>
        <v>0</v>
      </c>
    </row>
    <row r="16" spans="1:15" ht="22.5" x14ac:dyDescent="0.2">
      <c r="A16" s="6" t="s">
        <v>32</v>
      </c>
      <c r="B16" s="4" t="s">
        <v>33</v>
      </c>
      <c r="C16" s="4" t="s">
        <v>47</v>
      </c>
      <c r="D16" s="5">
        <v>13</v>
      </c>
      <c r="E16" s="4" t="s">
        <v>149</v>
      </c>
      <c r="F16" s="4" t="s">
        <v>48</v>
      </c>
      <c r="G16" s="4" t="s">
        <v>49</v>
      </c>
      <c r="H16" s="10" t="s">
        <v>36</v>
      </c>
      <c r="I16" s="9" t="s">
        <v>50</v>
      </c>
      <c r="J16" s="14"/>
      <c r="K16" s="18"/>
      <c r="L16" s="20"/>
      <c r="M16" s="43">
        <f t="shared" si="2"/>
        <v>0</v>
      </c>
      <c r="N16" s="44">
        <f t="shared" si="0"/>
        <v>0</v>
      </c>
      <c r="O16" s="45">
        <f t="shared" si="1"/>
        <v>0</v>
      </c>
    </row>
    <row r="17" spans="1:15" ht="33.75" x14ac:dyDescent="0.2">
      <c r="A17" s="9" t="s">
        <v>32</v>
      </c>
      <c r="B17" s="10" t="s">
        <v>33</v>
      </c>
      <c r="C17" s="10" t="s">
        <v>51</v>
      </c>
      <c r="D17" s="11">
        <v>1</v>
      </c>
      <c r="E17" s="4" t="s">
        <v>150</v>
      </c>
      <c r="F17" s="10" t="s">
        <v>52</v>
      </c>
      <c r="G17" s="10" t="s">
        <v>53</v>
      </c>
      <c r="H17" s="10" t="s">
        <v>36</v>
      </c>
      <c r="I17" s="9" t="s">
        <v>54</v>
      </c>
      <c r="J17" s="13"/>
      <c r="K17" s="18"/>
      <c r="L17" s="20"/>
      <c r="M17" s="43">
        <f t="shared" si="2"/>
        <v>0</v>
      </c>
      <c r="N17" s="44">
        <f t="shared" si="0"/>
        <v>0</v>
      </c>
      <c r="O17" s="45">
        <f t="shared" si="1"/>
        <v>0</v>
      </c>
    </row>
    <row r="18" spans="1:15" ht="24.75" customHeight="1" x14ac:dyDescent="0.2">
      <c r="A18" s="6" t="s">
        <v>32</v>
      </c>
      <c r="B18" s="4" t="s">
        <v>33</v>
      </c>
      <c r="C18" s="4" t="s">
        <v>55</v>
      </c>
      <c r="D18" s="5">
        <v>7</v>
      </c>
      <c r="E18" s="4" t="s">
        <v>152</v>
      </c>
      <c r="F18" s="4" t="s">
        <v>56</v>
      </c>
      <c r="G18" s="4" t="s">
        <v>57</v>
      </c>
      <c r="H18" s="10" t="s">
        <v>36</v>
      </c>
      <c r="I18" s="9" t="s">
        <v>58</v>
      </c>
      <c r="J18" s="14"/>
      <c r="K18" s="18"/>
      <c r="L18" s="20"/>
      <c r="M18" s="43">
        <f t="shared" si="2"/>
        <v>0</v>
      </c>
      <c r="N18" s="44">
        <f t="shared" si="0"/>
        <v>0</v>
      </c>
      <c r="O18" s="45">
        <f t="shared" si="1"/>
        <v>0</v>
      </c>
    </row>
    <row r="19" spans="1:15" ht="22.5" x14ac:dyDescent="0.2">
      <c r="A19" s="6" t="s">
        <v>32</v>
      </c>
      <c r="B19" s="4" t="s">
        <v>33</v>
      </c>
      <c r="C19" s="4" t="s">
        <v>59</v>
      </c>
      <c r="D19" s="5">
        <v>12</v>
      </c>
      <c r="E19" s="4" t="s">
        <v>151</v>
      </c>
      <c r="F19" s="4" t="s">
        <v>60</v>
      </c>
      <c r="G19" s="4" t="s">
        <v>61</v>
      </c>
      <c r="H19" s="10" t="s">
        <v>36</v>
      </c>
      <c r="I19" s="9" t="s">
        <v>50</v>
      </c>
      <c r="J19" s="14"/>
      <c r="K19" s="18"/>
      <c r="L19" s="20"/>
      <c r="M19" s="43">
        <f t="shared" si="2"/>
        <v>0</v>
      </c>
      <c r="N19" s="44">
        <f t="shared" si="0"/>
        <v>0</v>
      </c>
      <c r="O19" s="45">
        <f t="shared" si="1"/>
        <v>0</v>
      </c>
    </row>
    <row r="20" spans="1:15" ht="33.75" x14ac:dyDescent="0.2">
      <c r="A20" s="9" t="s">
        <v>32</v>
      </c>
      <c r="B20" s="10" t="s">
        <v>33</v>
      </c>
      <c r="C20" s="10" t="s">
        <v>62</v>
      </c>
      <c r="D20" s="11">
        <v>28</v>
      </c>
      <c r="E20" s="4" t="s">
        <v>153</v>
      </c>
      <c r="F20" s="10" t="s">
        <v>63</v>
      </c>
      <c r="G20" s="10" t="s">
        <v>63</v>
      </c>
      <c r="H20" s="10" t="s">
        <v>36</v>
      </c>
      <c r="I20" s="9" t="s">
        <v>46</v>
      </c>
      <c r="J20" s="13"/>
      <c r="K20" s="18"/>
      <c r="L20" s="20"/>
      <c r="M20" s="43">
        <f t="shared" si="2"/>
        <v>0</v>
      </c>
      <c r="N20" s="44">
        <f t="shared" si="0"/>
        <v>0</v>
      </c>
      <c r="O20" s="45">
        <f t="shared" si="1"/>
        <v>0</v>
      </c>
    </row>
    <row r="21" spans="1:15" ht="33.75" x14ac:dyDescent="0.2">
      <c r="A21" s="9" t="s">
        <v>32</v>
      </c>
      <c r="B21" s="10" t="s">
        <v>33</v>
      </c>
      <c r="C21" s="10" t="s">
        <v>65</v>
      </c>
      <c r="D21" s="11">
        <v>34</v>
      </c>
      <c r="E21" s="4" t="s">
        <v>154</v>
      </c>
      <c r="F21" s="10" t="s">
        <v>66</v>
      </c>
      <c r="G21" s="10" t="s">
        <v>66</v>
      </c>
      <c r="H21" s="10" t="s">
        <v>36</v>
      </c>
      <c r="I21" s="9" t="s">
        <v>67</v>
      </c>
      <c r="J21" s="13"/>
      <c r="K21" s="18"/>
      <c r="L21" s="20"/>
      <c r="M21" s="43">
        <f t="shared" si="2"/>
        <v>0</v>
      </c>
      <c r="N21" s="44">
        <f t="shared" si="0"/>
        <v>0</v>
      </c>
      <c r="O21" s="45">
        <f t="shared" si="1"/>
        <v>0</v>
      </c>
    </row>
    <row r="22" spans="1:15" ht="33.75" x14ac:dyDescent="0.2">
      <c r="A22" s="9" t="s">
        <v>32</v>
      </c>
      <c r="B22" s="10" t="s">
        <v>33</v>
      </c>
      <c r="C22" s="10" t="s">
        <v>69</v>
      </c>
      <c r="D22" s="11">
        <v>53</v>
      </c>
      <c r="E22" s="4" t="s">
        <v>155</v>
      </c>
      <c r="F22" s="10" t="s">
        <v>70</v>
      </c>
      <c r="G22" s="10" t="s">
        <v>70</v>
      </c>
      <c r="H22" s="10" t="s">
        <v>36</v>
      </c>
      <c r="I22" s="9" t="s">
        <v>71</v>
      </c>
      <c r="J22" s="13"/>
      <c r="K22" s="18"/>
      <c r="L22" s="20"/>
      <c r="M22" s="43">
        <f t="shared" si="2"/>
        <v>0</v>
      </c>
      <c r="N22" s="44">
        <f t="shared" si="0"/>
        <v>0</v>
      </c>
      <c r="O22" s="45">
        <f t="shared" si="1"/>
        <v>0</v>
      </c>
    </row>
    <row r="23" spans="1:15" x14ac:dyDescent="0.2">
      <c r="A23" s="6" t="s">
        <v>32</v>
      </c>
      <c r="B23" s="4" t="s">
        <v>33</v>
      </c>
      <c r="C23" s="4" t="s">
        <v>76</v>
      </c>
      <c r="D23" s="5">
        <v>1</v>
      </c>
      <c r="E23" s="4" t="s">
        <v>77</v>
      </c>
      <c r="F23" s="4" t="s">
        <v>78</v>
      </c>
      <c r="G23" s="4" t="s">
        <v>79</v>
      </c>
      <c r="H23" s="10" t="s">
        <v>36</v>
      </c>
      <c r="I23" s="9" t="s">
        <v>54</v>
      </c>
      <c r="J23" s="15"/>
      <c r="K23" s="18"/>
      <c r="L23" s="20"/>
      <c r="M23" s="43">
        <f t="shared" ref="M23:M43" si="3">K23*D23</f>
        <v>0</v>
      </c>
      <c r="N23" s="44">
        <f t="shared" ref="N23:N43" si="4">L23*D23</f>
        <v>0</v>
      </c>
      <c r="O23" s="45">
        <f t="shared" ref="O23:O27" si="5">N23+M23</f>
        <v>0</v>
      </c>
    </row>
    <row r="24" spans="1:15" ht="33.75" x14ac:dyDescent="0.2">
      <c r="A24" s="6" t="s">
        <v>32</v>
      </c>
      <c r="B24" s="4" t="s">
        <v>33</v>
      </c>
      <c r="C24" s="4" t="s">
        <v>80</v>
      </c>
      <c r="D24" s="5">
        <v>1</v>
      </c>
      <c r="E24" s="4" t="s">
        <v>156</v>
      </c>
      <c r="F24" s="4" t="s">
        <v>81</v>
      </c>
      <c r="G24" s="4" t="s">
        <v>82</v>
      </c>
      <c r="H24" s="10" t="s">
        <v>36</v>
      </c>
      <c r="I24" s="9" t="s">
        <v>75</v>
      </c>
      <c r="J24" s="14"/>
      <c r="K24" s="18"/>
      <c r="L24" s="20"/>
      <c r="M24" s="43">
        <f t="shared" si="3"/>
        <v>0</v>
      </c>
      <c r="N24" s="44">
        <f t="shared" si="4"/>
        <v>0</v>
      </c>
      <c r="O24" s="45">
        <f t="shared" si="5"/>
        <v>0</v>
      </c>
    </row>
    <row r="25" spans="1:15" ht="44.25" customHeight="1" x14ac:dyDescent="0.15">
      <c r="A25" s="23" t="s">
        <v>32</v>
      </c>
      <c r="B25" s="24" t="s">
        <v>83</v>
      </c>
      <c r="C25" s="25"/>
      <c r="D25" s="26">
        <v>3</v>
      </c>
      <c r="E25" s="27" t="s">
        <v>157</v>
      </c>
      <c r="F25" s="24" t="s">
        <v>84</v>
      </c>
      <c r="G25" s="24" t="s">
        <v>85</v>
      </c>
      <c r="H25" s="24" t="s">
        <v>36</v>
      </c>
      <c r="I25" s="23" t="s">
        <v>86</v>
      </c>
      <c r="J25" s="28"/>
      <c r="K25" s="19"/>
      <c r="L25" s="29"/>
      <c r="M25" s="51">
        <f t="shared" si="3"/>
        <v>0</v>
      </c>
      <c r="N25" s="52">
        <f t="shared" si="4"/>
        <v>0</v>
      </c>
      <c r="O25" s="45">
        <f t="shared" si="5"/>
        <v>0</v>
      </c>
    </row>
    <row r="26" spans="1:15" ht="25.5" customHeight="1" x14ac:dyDescent="0.2">
      <c r="A26" s="6" t="s">
        <v>32</v>
      </c>
      <c r="B26" s="4" t="s">
        <v>83</v>
      </c>
      <c r="C26" s="7"/>
      <c r="D26" s="5">
        <v>1</v>
      </c>
      <c r="E26" s="4" t="s">
        <v>158</v>
      </c>
      <c r="F26" s="7"/>
      <c r="G26" s="7"/>
      <c r="H26" s="7"/>
      <c r="I26" s="9" t="s">
        <v>86</v>
      </c>
      <c r="J26" s="14"/>
      <c r="K26" s="18"/>
      <c r="L26" s="59"/>
      <c r="M26" s="43">
        <f t="shared" si="3"/>
        <v>0</v>
      </c>
      <c r="N26" s="59"/>
      <c r="O26" s="45">
        <f t="shared" si="5"/>
        <v>0</v>
      </c>
    </row>
    <row r="27" spans="1:15" ht="22.5" x14ac:dyDescent="0.2">
      <c r="A27" s="6" t="s">
        <v>32</v>
      </c>
      <c r="B27" s="4" t="s">
        <v>83</v>
      </c>
      <c r="C27" s="4" t="s">
        <v>51</v>
      </c>
      <c r="D27" s="5">
        <v>3</v>
      </c>
      <c r="E27" s="4" t="s">
        <v>159</v>
      </c>
      <c r="F27" s="4" t="s">
        <v>87</v>
      </c>
      <c r="G27" s="4" t="s">
        <v>88</v>
      </c>
      <c r="H27" s="10" t="s">
        <v>36</v>
      </c>
      <c r="I27" s="9" t="s">
        <v>89</v>
      </c>
      <c r="J27" s="14"/>
      <c r="K27" s="18"/>
      <c r="L27" s="20"/>
      <c r="M27" s="43">
        <f t="shared" si="3"/>
        <v>0</v>
      </c>
      <c r="N27" s="44">
        <f t="shared" si="4"/>
        <v>0</v>
      </c>
      <c r="O27" s="45">
        <f t="shared" si="5"/>
        <v>0</v>
      </c>
    </row>
    <row r="28" spans="1:15" x14ac:dyDescent="0.2">
      <c r="A28" s="6" t="s">
        <v>32</v>
      </c>
      <c r="B28" s="4" t="s">
        <v>83</v>
      </c>
      <c r="C28" s="4" t="s">
        <v>76</v>
      </c>
      <c r="D28" s="5">
        <v>1</v>
      </c>
      <c r="E28" s="4" t="s">
        <v>90</v>
      </c>
      <c r="F28" s="4" t="s">
        <v>91</v>
      </c>
      <c r="G28" s="4" t="s">
        <v>92</v>
      </c>
      <c r="H28" s="10" t="s">
        <v>36</v>
      </c>
      <c r="I28" s="9" t="s">
        <v>89</v>
      </c>
      <c r="J28" s="15"/>
      <c r="K28" s="18"/>
      <c r="L28" s="20"/>
      <c r="M28" s="43">
        <f t="shared" si="3"/>
        <v>0</v>
      </c>
      <c r="N28" s="44">
        <f t="shared" si="4"/>
        <v>0</v>
      </c>
      <c r="O28" s="45">
        <f t="shared" ref="O28:O43" si="6">N28+M28</f>
        <v>0</v>
      </c>
    </row>
    <row r="29" spans="1:15" x14ac:dyDescent="0.2">
      <c r="A29" s="6" t="s">
        <v>32</v>
      </c>
      <c r="B29" s="4" t="s">
        <v>93</v>
      </c>
      <c r="C29" s="3"/>
      <c r="D29" s="5">
        <v>174</v>
      </c>
      <c r="E29" s="4" t="s">
        <v>94</v>
      </c>
      <c r="F29" s="4" t="s">
        <v>95</v>
      </c>
      <c r="G29" s="4" t="s">
        <v>95</v>
      </c>
      <c r="H29" s="10" t="s">
        <v>96</v>
      </c>
      <c r="I29" s="9" t="s">
        <v>74</v>
      </c>
      <c r="J29" s="15"/>
      <c r="K29" s="18"/>
      <c r="L29" s="20"/>
      <c r="M29" s="43">
        <f t="shared" si="3"/>
        <v>0</v>
      </c>
      <c r="N29" s="44">
        <f t="shared" si="4"/>
        <v>0</v>
      </c>
      <c r="O29" s="45">
        <f t="shared" si="6"/>
        <v>0</v>
      </c>
    </row>
    <row r="30" spans="1:15" ht="28.5" customHeight="1" x14ac:dyDescent="0.2">
      <c r="A30" s="6" t="s">
        <v>32</v>
      </c>
      <c r="B30" s="4" t="s">
        <v>93</v>
      </c>
      <c r="C30" s="7"/>
      <c r="D30" s="5">
        <v>44</v>
      </c>
      <c r="E30" s="8" t="s">
        <v>144</v>
      </c>
      <c r="F30" s="4" t="s">
        <v>97</v>
      </c>
      <c r="G30" s="4" t="s">
        <v>97</v>
      </c>
      <c r="H30" s="10" t="s">
        <v>96</v>
      </c>
      <c r="I30" s="9" t="s">
        <v>74</v>
      </c>
      <c r="J30" s="14"/>
      <c r="K30" s="18"/>
      <c r="L30" s="59"/>
      <c r="M30" s="43">
        <f t="shared" si="3"/>
        <v>0</v>
      </c>
      <c r="N30" s="59"/>
      <c r="O30" s="45">
        <f t="shared" si="6"/>
        <v>0</v>
      </c>
    </row>
    <row r="31" spans="1:15" ht="33.75" x14ac:dyDescent="0.2">
      <c r="A31" s="6" t="s">
        <v>32</v>
      </c>
      <c r="B31" s="4" t="s">
        <v>93</v>
      </c>
      <c r="C31" s="7"/>
      <c r="D31" s="5">
        <v>11</v>
      </c>
      <c r="E31" s="8" t="s">
        <v>145</v>
      </c>
      <c r="F31" s="4" t="s">
        <v>98</v>
      </c>
      <c r="G31" s="4" t="s">
        <v>98</v>
      </c>
      <c r="H31" s="10" t="s">
        <v>96</v>
      </c>
      <c r="I31" s="9" t="s">
        <v>74</v>
      </c>
      <c r="J31" s="14"/>
      <c r="K31" s="18"/>
      <c r="L31" s="59"/>
      <c r="M31" s="43">
        <f t="shared" si="3"/>
        <v>0</v>
      </c>
      <c r="N31" s="59"/>
      <c r="O31" s="45">
        <f t="shared" si="6"/>
        <v>0</v>
      </c>
    </row>
    <row r="32" spans="1:15" ht="22.5" x14ac:dyDescent="0.2">
      <c r="A32" s="6" t="s">
        <v>32</v>
      </c>
      <c r="B32" s="4" t="s">
        <v>93</v>
      </c>
      <c r="C32" s="7"/>
      <c r="D32" s="5">
        <v>68</v>
      </c>
      <c r="E32" s="4" t="s">
        <v>160</v>
      </c>
      <c r="F32" s="4" t="s">
        <v>99</v>
      </c>
      <c r="G32" s="4" t="s">
        <v>99</v>
      </c>
      <c r="H32" s="10" t="s">
        <v>96</v>
      </c>
      <c r="I32" s="9" t="s">
        <v>74</v>
      </c>
      <c r="J32" s="14"/>
      <c r="K32" s="18"/>
      <c r="L32" s="59"/>
      <c r="M32" s="43">
        <f t="shared" si="3"/>
        <v>0</v>
      </c>
      <c r="N32" s="59"/>
      <c r="O32" s="45">
        <f t="shared" si="6"/>
        <v>0</v>
      </c>
    </row>
    <row r="33" spans="1:18" ht="22.5" x14ac:dyDescent="0.2">
      <c r="A33" s="6" t="s">
        <v>32</v>
      </c>
      <c r="B33" s="4" t="s">
        <v>93</v>
      </c>
      <c r="C33" s="7"/>
      <c r="D33" s="5">
        <v>97</v>
      </c>
      <c r="E33" s="4" t="s">
        <v>100</v>
      </c>
      <c r="F33" s="4" t="s">
        <v>101</v>
      </c>
      <c r="G33" s="4" t="s">
        <v>101</v>
      </c>
      <c r="H33" s="10" t="s">
        <v>96</v>
      </c>
      <c r="I33" s="9" t="s">
        <v>74</v>
      </c>
      <c r="J33" s="14"/>
      <c r="K33" s="18"/>
      <c r="L33" s="20"/>
      <c r="M33" s="43">
        <f t="shared" si="3"/>
        <v>0</v>
      </c>
      <c r="N33" s="44">
        <f t="shared" si="4"/>
        <v>0</v>
      </c>
      <c r="O33" s="45">
        <f t="shared" si="6"/>
        <v>0</v>
      </c>
    </row>
    <row r="34" spans="1:18" x14ac:dyDescent="0.2">
      <c r="A34" s="6" t="s">
        <v>32</v>
      </c>
      <c r="B34" s="4" t="s">
        <v>93</v>
      </c>
      <c r="C34" s="3"/>
      <c r="D34" s="5">
        <v>43</v>
      </c>
      <c r="E34" s="4" t="s">
        <v>102</v>
      </c>
      <c r="F34" s="4" t="s">
        <v>103</v>
      </c>
      <c r="G34" s="4" t="s">
        <v>103</v>
      </c>
      <c r="H34" s="10" t="s">
        <v>96</v>
      </c>
      <c r="I34" s="9" t="s">
        <v>74</v>
      </c>
      <c r="J34" s="15"/>
      <c r="K34" s="18"/>
      <c r="L34" s="20"/>
      <c r="M34" s="43">
        <f t="shared" si="3"/>
        <v>0</v>
      </c>
      <c r="N34" s="44">
        <f t="shared" si="4"/>
        <v>0</v>
      </c>
      <c r="O34" s="45">
        <f t="shared" si="6"/>
        <v>0</v>
      </c>
    </row>
    <row r="35" spans="1:18" x14ac:dyDescent="0.2">
      <c r="A35" s="6" t="s">
        <v>32</v>
      </c>
      <c r="B35" s="4" t="s">
        <v>93</v>
      </c>
      <c r="C35" s="3"/>
      <c r="D35" s="5">
        <v>26</v>
      </c>
      <c r="E35" s="4" t="s">
        <v>104</v>
      </c>
      <c r="F35" s="4" t="s">
        <v>105</v>
      </c>
      <c r="G35" s="4" t="s">
        <v>105</v>
      </c>
      <c r="H35" s="10" t="s">
        <v>96</v>
      </c>
      <c r="I35" s="9" t="s">
        <v>74</v>
      </c>
      <c r="J35" s="15"/>
      <c r="K35" s="18"/>
      <c r="L35" s="20"/>
      <c r="M35" s="43">
        <f t="shared" si="3"/>
        <v>0</v>
      </c>
      <c r="N35" s="44">
        <f t="shared" si="4"/>
        <v>0</v>
      </c>
      <c r="O35" s="45">
        <f t="shared" si="6"/>
        <v>0</v>
      </c>
    </row>
    <row r="36" spans="1:18" ht="22.5" x14ac:dyDescent="0.2">
      <c r="A36" s="6" t="s">
        <v>32</v>
      </c>
      <c r="B36" s="4" t="s">
        <v>93</v>
      </c>
      <c r="C36" s="3"/>
      <c r="D36" s="5">
        <v>24</v>
      </c>
      <c r="E36" s="4" t="s">
        <v>106</v>
      </c>
      <c r="F36" s="4" t="s">
        <v>107</v>
      </c>
      <c r="G36" s="4" t="s">
        <v>107</v>
      </c>
      <c r="H36" s="10" t="s">
        <v>96</v>
      </c>
      <c r="I36" s="9" t="s">
        <v>74</v>
      </c>
      <c r="J36" s="15"/>
      <c r="K36" s="18"/>
      <c r="L36" s="59"/>
      <c r="M36" s="43">
        <f t="shared" si="3"/>
        <v>0</v>
      </c>
      <c r="N36" s="59"/>
      <c r="O36" s="45">
        <f t="shared" si="6"/>
        <v>0</v>
      </c>
    </row>
    <row r="37" spans="1:18" x14ac:dyDescent="0.2">
      <c r="A37" s="6" t="s">
        <v>32</v>
      </c>
      <c r="B37" s="4" t="s">
        <v>93</v>
      </c>
      <c r="C37" s="3"/>
      <c r="D37" s="5">
        <v>75</v>
      </c>
      <c r="E37" s="4" t="s">
        <v>108</v>
      </c>
      <c r="F37" s="4" t="s">
        <v>109</v>
      </c>
      <c r="G37" s="4" t="s">
        <v>109</v>
      </c>
      <c r="H37" s="10" t="s">
        <v>96</v>
      </c>
      <c r="I37" s="9" t="s">
        <v>74</v>
      </c>
      <c r="J37" s="15"/>
      <c r="K37" s="18"/>
      <c r="L37" s="59"/>
      <c r="M37" s="43">
        <f t="shared" si="3"/>
        <v>0</v>
      </c>
      <c r="N37" s="59"/>
      <c r="O37" s="45">
        <f t="shared" si="6"/>
        <v>0</v>
      </c>
    </row>
    <row r="38" spans="1:18" x14ac:dyDescent="0.2">
      <c r="A38" s="6" t="s">
        <v>32</v>
      </c>
      <c r="B38" s="4" t="s">
        <v>93</v>
      </c>
      <c r="C38" s="3"/>
      <c r="D38" s="5">
        <v>392</v>
      </c>
      <c r="E38" s="4" t="s">
        <v>110</v>
      </c>
      <c r="F38" s="4" t="s">
        <v>111</v>
      </c>
      <c r="G38" s="4" t="s">
        <v>111</v>
      </c>
      <c r="H38" s="10" t="s">
        <v>112</v>
      </c>
      <c r="I38" s="9" t="s">
        <v>74</v>
      </c>
      <c r="J38" s="15"/>
      <c r="K38" s="18"/>
      <c r="L38" s="20"/>
      <c r="M38" s="43">
        <f t="shared" si="3"/>
        <v>0</v>
      </c>
      <c r="N38" s="44">
        <f t="shared" si="4"/>
        <v>0</v>
      </c>
      <c r="O38" s="45">
        <f t="shared" si="6"/>
        <v>0</v>
      </c>
    </row>
    <row r="39" spans="1:18" x14ac:dyDescent="0.2">
      <c r="A39" s="6" t="s">
        <v>32</v>
      </c>
      <c r="B39" s="4" t="s">
        <v>93</v>
      </c>
      <c r="C39" s="3"/>
      <c r="D39" s="5">
        <v>11</v>
      </c>
      <c r="E39" s="4" t="s">
        <v>113</v>
      </c>
      <c r="F39" s="3"/>
      <c r="G39" s="3"/>
      <c r="H39" s="7"/>
      <c r="I39" s="9" t="s">
        <v>74</v>
      </c>
      <c r="J39" s="15"/>
      <c r="K39" s="18"/>
      <c r="L39" s="59"/>
      <c r="M39" s="43">
        <f t="shared" si="3"/>
        <v>0</v>
      </c>
      <c r="N39" s="59"/>
      <c r="O39" s="45">
        <f t="shared" si="6"/>
        <v>0</v>
      </c>
    </row>
    <row r="40" spans="1:18" ht="22.5" x14ac:dyDescent="0.2">
      <c r="A40" s="6" t="s">
        <v>32</v>
      </c>
      <c r="B40" s="4" t="s">
        <v>93</v>
      </c>
      <c r="C40" s="7"/>
      <c r="D40" s="5">
        <v>43</v>
      </c>
      <c r="E40" s="4" t="s">
        <v>161</v>
      </c>
      <c r="F40" s="4" t="s">
        <v>114</v>
      </c>
      <c r="G40" s="4" t="s">
        <v>114</v>
      </c>
      <c r="H40" s="10" t="s">
        <v>115</v>
      </c>
      <c r="I40" s="9" t="s">
        <v>74</v>
      </c>
      <c r="J40" s="14"/>
      <c r="K40" s="18"/>
      <c r="L40" s="20"/>
      <c r="M40" s="43">
        <f t="shared" si="3"/>
        <v>0</v>
      </c>
      <c r="N40" s="44">
        <f t="shared" si="4"/>
        <v>0</v>
      </c>
      <c r="O40" s="45">
        <f t="shared" si="6"/>
        <v>0</v>
      </c>
      <c r="R40" s="58"/>
    </row>
    <row r="41" spans="1:18" ht="22.5" x14ac:dyDescent="0.2">
      <c r="A41" s="6" t="s">
        <v>32</v>
      </c>
      <c r="B41" s="4" t="s">
        <v>116</v>
      </c>
      <c r="C41" s="3"/>
      <c r="D41" s="5">
        <v>11</v>
      </c>
      <c r="E41" s="4" t="s">
        <v>117</v>
      </c>
      <c r="F41" s="3"/>
      <c r="G41" s="3"/>
      <c r="H41" s="7"/>
      <c r="I41" s="9" t="s">
        <v>73</v>
      </c>
      <c r="J41" s="16" t="s">
        <v>118</v>
      </c>
      <c r="K41" s="18"/>
      <c r="L41" s="20"/>
      <c r="M41" s="43">
        <f t="shared" si="3"/>
        <v>0</v>
      </c>
      <c r="N41" s="44">
        <f t="shared" si="4"/>
        <v>0</v>
      </c>
      <c r="O41" s="45">
        <f t="shared" si="6"/>
        <v>0</v>
      </c>
      <c r="R41" s="58"/>
    </row>
    <row r="42" spans="1:18" x14ac:dyDescent="0.2">
      <c r="A42" s="6" t="s">
        <v>32</v>
      </c>
      <c r="B42" s="4" t="s">
        <v>116</v>
      </c>
      <c r="C42" s="3"/>
      <c r="D42" s="5">
        <v>1</v>
      </c>
      <c r="E42" s="4" t="s">
        <v>119</v>
      </c>
      <c r="F42" s="3"/>
      <c r="G42" s="3"/>
      <c r="H42" s="7"/>
      <c r="I42" s="9" t="s">
        <v>73</v>
      </c>
      <c r="J42" s="15"/>
      <c r="K42" s="18"/>
      <c r="L42" s="20"/>
      <c r="M42" s="43">
        <f t="shared" si="3"/>
        <v>0</v>
      </c>
      <c r="N42" s="44">
        <f t="shared" si="4"/>
        <v>0</v>
      </c>
      <c r="O42" s="45">
        <f t="shared" si="6"/>
        <v>0</v>
      </c>
      <c r="R42" s="58"/>
    </row>
    <row r="43" spans="1:18" ht="22.5" x14ac:dyDescent="0.2">
      <c r="A43" s="6" t="s">
        <v>32</v>
      </c>
      <c r="B43" s="4" t="s">
        <v>120</v>
      </c>
      <c r="C43" s="7"/>
      <c r="D43" s="5">
        <v>87</v>
      </c>
      <c r="E43" s="4" t="s">
        <v>162</v>
      </c>
      <c r="F43" s="4" t="s">
        <v>121</v>
      </c>
      <c r="G43" s="4" t="s">
        <v>121</v>
      </c>
      <c r="H43" s="10" t="s">
        <v>115</v>
      </c>
      <c r="I43" s="9" t="s">
        <v>72</v>
      </c>
      <c r="J43" s="14"/>
      <c r="K43" s="18"/>
      <c r="L43" s="20"/>
      <c r="M43" s="43">
        <f t="shared" si="3"/>
        <v>0</v>
      </c>
      <c r="N43" s="44">
        <f t="shared" si="4"/>
        <v>0</v>
      </c>
      <c r="O43" s="45">
        <f t="shared" si="6"/>
        <v>0</v>
      </c>
      <c r="R43" s="58"/>
    </row>
    <row r="44" spans="1:18" ht="22.5" x14ac:dyDescent="0.2">
      <c r="A44" s="6" t="s">
        <v>32</v>
      </c>
      <c r="B44" s="4" t="s">
        <v>122</v>
      </c>
      <c r="C44" s="7"/>
      <c r="D44" s="5">
        <v>1</v>
      </c>
      <c r="E44" s="4" t="s">
        <v>163</v>
      </c>
      <c r="F44" s="4" t="s">
        <v>123</v>
      </c>
      <c r="G44" s="4" t="s">
        <v>123</v>
      </c>
      <c r="H44" s="10" t="s">
        <v>115</v>
      </c>
      <c r="I44" s="9" t="s">
        <v>68</v>
      </c>
      <c r="J44" s="14"/>
      <c r="K44" s="18"/>
      <c r="L44" s="20"/>
      <c r="M44" s="43">
        <f t="shared" ref="M44:M49" si="7">K44*D44</f>
        <v>0</v>
      </c>
      <c r="N44" s="44">
        <f t="shared" ref="N44:N49" si="8">L44*D44</f>
        <v>0</v>
      </c>
      <c r="O44" s="45">
        <f t="shared" ref="O44:O49" si="9">N44+M44</f>
        <v>0</v>
      </c>
      <c r="R44" s="58"/>
    </row>
    <row r="45" spans="1:18" ht="22.5" x14ac:dyDescent="0.2">
      <c r="A45" s="6" t="s">
        <v>32</v>
      </c>
      <c r="B45" s="4" t="s">
        <v>124</v>
      </c>
      <c r="C45" s="7"/>
      <c r="D45" s="5">
        <v>30</v>
      </c>
      <c r="E45" s="4" t="s">
        <v>164</v>
      </c>
      <c r="F45" s="4" t="s">
        <v>125</v>
      </c>
      <c r="G45" s="4" t="s">
        <v>125</v>
      </c>
      <c r="H45" s="10" t="s">
        <v>96</v>
      </c>
      <c r="I45" s="9" t="s">
        <v>72</v>
      </c>
      <c r="J45" s="14"/>
      <c r="K45" s="18"/>
      <c r="L45" s="20"/>
      <c r="M45" s="43">
        <f t="shared" si="7"/>
        <v>0</v>
      </c>
      <c r="N45" s="44">
        <f t="shared" si="8"/>
        <v>0</v>
      </c>
      <c r="O45" s="45">
        <f t="shared" si="9"/>
        <v>0</v>
      </c>
      <c r="R45" s="58"/>
    </row>
    <row r="46" spans="1:18" ht="24.75" customHeight="1" x14ac:dyDescent="0.2">
      <c r="A46" s="6" t="s">
        <v>32</v>
      </c>
      <c r="B46" s="4" t="s">
        <v>124</v>
      </c>
      <c r="C46" s="7"/>
      <c r="D46" s="5">
        <v>30</v>
      </c>
      <c r="E46" s="4" t="s">
        <v>165</v>
      </c>
      <c r="F46" s="4" t="s">
        <v>126</v>
      </c>
      <c r="G46" s="4" t="s">
        <v>126</v>
      </c>
      <c r="H46" s="10" t="s">
        <v>96</v>
      </c>
      <c r="I46" s="9" t="s">
        <v>72</v>
      </c>
      <c r="J46" s="14"/>
      <c r="K46" s="18"/>
      <c r="L46" s="59"/>
      <c r="M46" s="43">
        <f t="shared" si="7"/>
        <v>0</v>
      </c>
      <c r="N46" s="59"/>
      <c r="O46" s="45">
        <f t="shared" si="9"/>
        <v>0</v>
      </c>
      <c r="R46" s="58"/>
    </row>
    <row r="47" spans="1:18" ht="22.5" x14ac:dyDescent="0.2">
      <c r="A47" s="6" t="s">
        <v>32</v>
      </c>
      <c r="B47" s="4" t="s">
        <v>124</v>
      </c>
      <c r="C47" s="7"/>
      <c r="D47" s="5">
        <v>30</v>
      </c>
      <c r="E47" s="4" t="s">
        <v>166</v>
      </c>
      <c r="F47" s="4" t="s">
        <v>127</v>
      </c>
      <c r="G47" s="4" t="s">
        <v>127</v>
      </c>
      <c r="H47" s="10" t="s">
        <v>96</v>
      </c>
      <c r="I47" s="9" t="s">
        <v>72</v>
      </c>
      <c r="J47" s="14"/>
      <c r="K47" s="18"/>
      <c r="L47" s="59"/>
      <c r="M47" s="43">
        <f t="shared" si="7"/>
        <v>0</v>
      </c>
      <c r="N47" s="59"/>
      <c r="O47" s="45">
        <f t="shared" si="9"/>
        <v>0</v>
      </c>
      <c r="R47" s="58"/>
    </row>
    <row r="48" spans="1:18" ht="24.75" customHeight="1" x14ac:dyDescent="0.2">
      <c r="A48" s="6" t="s">
        <v>32</v>
      </c>
      <c r="B48" s="4" t="s">
        <v>124</v>
      </c>
      <c r="C48" s="7"/>
      <c r="D48" s="5">
        <v>6</v>
      </c>
      <c r="E48" s="4" t="s">
        <v>167</v>
      </c>
      <c r="F48" s="4" t="s">
        <v>128</v>
      </c>
      <c r="G48" s="4" t="s">
        <v>128</v>
      </c>
      <c r="H48" s="10" t="s">
        <v>115</v>
      </c>
      <c r="I48" s="9" t="s">
        <v>72</v>
      </c>
      <c r="J48" s="14"/>
      <c r="K48" s="18"/>
      <c r="L48" s="20"/>
      <c r="M48" s="43">
        <f t="shared" si="7"/>
        <v>0</v>
      </c>
      <c r="N48" s="44">
        <f t="shared" si="8"/>
        <v>0</v>
      </c>
      <c r="O48" s="45">
        <f t="shared" si="9"/>
        <v>0</v>
      </c>
      <c r="R48" s="58"/>
    </row>
    <row r="49" spans="1:18" x14ac:dyDescent="0.2">
      <c r="A49" s="6" t="s">
        <v>32</v>
      </c>
      <c r="B49" s="4" t="s">
        <v>124</v>
      </c>
      <c r="C49" s="3"/>
      <c r="D49" s="5">
        <v>2</v>
      </c>
      <c r="E49" s="4" t="s">
        <v>129</v>
      </c>
      <c r="F49" s="3"/>
      <c r="G49" s="3"/>
      <c r="H49" s="7"/>
      <c r="I49" s="9" t="s">
        <v>72</v>
      </c>
      <c r="J49" s="15"/>
      <c r="K49" s="18"/>
      <c r="L49" s="20"/>
      <c r="M49" s="43">
        <f t="shared" si="7"/>
        <v>0</v>
      </c>
      <c r="N49" s="44">
        <f t="shared" si="8"/>
        <v>0</v>
      </c>
      <c r="O49" s="45">
        <f t="shared" si="9"/>
        <v>0</v>
      </c>
      <c r="R49" s="58"/>
    </row>
    <row r="50" spans="1:18" x14ac:dyDescent="0.2">
      <c r="A50" s="6" t="s">
        <v>32</v>
      </c>
      <c r="B50" s="4" t="s">
        <v>130</v>
      </c>
      <c r="C50" s="3"/>
      <c r="D50" s="5">
        <v>1</v>
      </c>
      <c r="E50" s="4" t="s">
        <v>131</v>
      </c>
      <c r="F50" s="4" t="s">
        <v>132</v>
      </c>
      <c r="G50" s="4" t="s">
        <v>132</v>
      </c>
      <c r="H50" s="10" t="s">
        <v>96</v>
      </c>
      <c r="I50" s="9" t="s">
        <v>64</v>
      </c>
      <c r="J50" s="15"/>
      <c r="K50" s="18"/>
      <c r="L50" s="20"/>
      <c r="M50" s="43">
        <f t="shared" ref="M50" si="10">K50*D50</f>
        <v>0</v>
      </c>
      <c r="N50" s="44">
        <f t="shared" ref="N50" si="11">L50*D50</f>
        <v>0</v>
      </c>
      <c r="O50" s="45">
        <f t="shared" ref="O50" si="12">N50+M50</f>
        <v>0</v>
      </c>
      <c r="R50" s="58"/>
    </row>
    <row r="51" spans="1:18" x14ac:dyDescent="0.2">
      <c r="A51" s="6" t="s">
        <v>32</v>
      </c>
      <c r="B51" s="4" t="s">
        <v>133</v>
      </c>
      <c r="C51" s="3"/>
      <c r="D51" s="5">
        <v>8</v>
      </c>
      <c r="E51" s="4" t="s">
        <v>134</v>
      </c>
      <c r="F51" s="3"/>
      <c r="G51" s="3"/>
      <c r="H51" s="7"/>
      <c r="I51" s="9" t="s">
        <v>58</v>
      </c>
      <c r="J51" s="15"/>
      <c r="K51" s="18"/>
      <c r="L51" s="20"/>
      <c r="M51" s="43">
        <f t="shared" ref="M51:M52" si="13">K51*D51</f>
        <v>0</v>
      </c>
      <c r="N51" s="44">
        <f t="shared" ref="N51:N52" si="14">L51*D51</f>
        <v>0</v>
      </c>
      <c r="O51" s="45">
        <f t="shared" ref="O51:O52" si="15">N51+M51</f>
        <v>0</v>
      </c>
      <c r="R51" s="58"/>
    </row>
    <row r="52" spans="1:18" ht="24" customHeight="1" x14ac:dyDescent="0.2">
      <c r="A52" s="6" t="s">
        <v>32</v>
      </c>
      <c r="B52" s="4" t="s">
        <v>133</v>
      </c>
      <c r="C52" s="7"/>
      <c r="D52" s="5">
        <v>1</v>
      </c>
      <c r="E52" s="4" t="s">
        <v>168</v>
      </c>
      <c r="F52" s="4" t="s">
        <v>135</v>
      </c>
      <c r="G52" s="4" t="s">
        <v>135</v>
      </c>
      <c r="H52" s="10" t="s">
        <v>136</v>
      </c>
      <c r="I52" s="9" t="s">
        <v>89</v>
      </c>
      <c r="J52" s="14"/>
      <c r="K52" s="18"/>
      <c r="L52" s="20"/>
      <c r="M52" s="43">
        <f t="shared" si="13"/>
        <v>0</v>
      </c>
      <c r="N52" s="44">
        <f t="shared" si="14"/>
        <v>0</v>
      </c>
      <c r="O52" s="45">
        <f t="shared" si="15"/>
        <v>0</v>
      </c>
      <c r="R52" s="58"/>
    </row>
    <row r="53" spans="1:18" ht="22.5" x14ac:dyDescent="0.2">
      <c r="A53" s="6" t="s">
        <v>32</v>
      </c>
      <c r="B53" s="4" t="s">
        <v>137</v>
      </c>
      <c r="C53" s="7"/>
      <c r="D53" s="5">
        <v>6</v>
      </c>
      <c r="E53" s="4" t="s">
        <v>169</v>
      </c>
      <c r="F53" s="4" t="s">
        <v>139</v>
      </c>
      <c r="G53" s="4" t="s">
        <v>139</v>
      </c>
      <c r="H53" s="10" t="s">
        <v>115</v>
      </c>
      <c r="I53" s="9" t="s">
        <v>138</v>
      </c>
      <c r="J53" s="14"/>
      <c r="K53" s="18"/>
      <c r="L53" s="20"/>
      <c r="M53" s="43">
        <f t="shared" ref="M53" si="16">K53*D53</f>
        <v>0</v>
      </c>
      <c r="N53" s="44">
        <f t="shared" ref="N53" si="17">L53*D53</f>
        <v>0</v>
      </c>
      <c r="O53" s="45">
        <f t="shared" ref="O53" si="18">N53+M53</f>
        <v>0</v>
      </c>
      <c r="R53" s="58"/>
    </row>
    <row r="54" spans="1:18" ht="13.5" thickBot="1" x14ac:dyDescent="0.25">
      <c r="A54" s="6" t="s">
        <v>32</v>
      </c>
      <c r="B54" s="6" t="s">
        <v>171</v>
      </c>
      <c r="C54" s="6" t="s">
        <v>76</v>
      </c>
      <c r="D54" s="6">
        <v>2</v>
      </c>
      <c r="E54" s="4" t="s">
        <v>90</v>
      </c>
      <c r="F54" s="6" t="s">
        <v>91</v>
      </c>
      <c r="G54" s="6" t="s">
        <v>92</v>
      </c>
      <c r="H54" s="9" t="s">
        <v>36</v>
      </c>
      <c r="I54" s="9" t="s">
        <v>89</v>
      </c>
      <c r="J54" s="6"/>
      <c r="K54" s="18"/>
      <c r="L54" s="20"/>
      <c r="M54" s="53">
        <f t="shared" ref="M54" si="19">K54*D54</f>
        <v>0</v>
      </c>
      <c r="N54" s="54">
        <f t="shared" ref="N54" si="20">L54*D54</f>
        <v>0</v>
      </c>
      <c r="O54" s="55">
        <f t="shared" ref="O54" si="21">N54+M54</f>
        <v>0</v>
      </c>
    </row>
    <row r="55" spans="1:18" ht="13.5" thickBot="1" x14ac:dyDescent="0.25">
      <c r="M55" s="46">
        <f>SUM(M5:M54)</f>
        <v>0</v>
      </c>
      <c r="N55" s="47">
        <f>SUM(N5:N54)</f>
        <v>0</v>
      </c>
      <c r="O55" s="48">
        <f>SUM(O5:O54)</f>
        <v>0</v>
      </c>
    </row>
  </sheetData>
  <mergeCells count="1">
    <mergeCell ref="A1:O2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"/>
  <sheetViews>
    <sheetView zoomScaleNormal="100" workbookViewId="0">
      <selection activeCell="L5" sqref="L5"/>
    </sheetView>
  </sheetViews>
  <sheetFormatPr defaultRowHeight="12.75" x14ac:dyDescent="0.2"/>
  <cols>
    <col min="1" max="1" width="12.33203125" customWidth="1"/>
    <col min="2" max="2" width="9.6640625" customWidth="1"/>
    <col min="3" max="3" width="9" style="35" customWidth="1"/>
    <col min="4" max="4" width="9.33203125" customWidth="1"/>
    <col min="5" max="5" width="8.6640625" customWidth="1"/>
    <col min="6" max="6" width="14.6640625" hidden="1" customWidth="1"/>
    <col min="7" max="7" width="23.5" hidden="1" customWidth="1"/>
    <col min="8" max="8" width="7.5" hidden="1" customWidth="1"/>
    <col min="9" max="9" width="16.33203125" hidden="1" customWidth="1"/>
    <col min="10" max="11" width="11.33203125" customWidth="1"/>
    <col min="12" max="13" width="13.1640625" customWidth="1"/>
    <col min="14" max="14" width="14.6640625" customWidth="1"/>
    <col min="15" max="16" width="9.33203125" style="58"/>
  </cols>
  <sheetData>
    <row r="1" spans="1:14" x14ac:dyDescent="0.2">
      <c r="A1" s="106" t="s">
        <v>228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</row>
    <row r="2" spans="1:14" ht="29.25" customHeight="1" thickBot="1" x14ac:dyDescent="0.25">
      <c r="A2" s="107"/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</row>
    <row r="3" spans="1:14" ht="31.5" customHeight="1" thickBot="1" x14ac:dyDescent="0.25">
      <c r="A3" s="37" t="s">
        <v>172</v>
      </c>
      <c r="B3" s="38" t="s">
        <v>173</v>
      </c>
      <c r="C3" s="39" t="s">
        <v>174</v>
      </c>
      <c r="D3" s="38" t="s">
        <v>175</v>
      </c>
      <c r="E3" s="40" t="s">
        <v>176</v>
      </c>
      <c r="F3" s="40" t="s">
        <v>177</v>
      </c>
      <c r="G3" s="40" t="s">
        <v>178</v>
      </c>
      <c r="H3" s="40" t="s">
        <v>179</v>
      </c>
      <c r="I3" s="38" t="s">
        <v>20</v>
      </c>
      <c r="J3" s="38" t="s">
        <v>21</v>
      </c>
      <c r="K3" s="38" t="s">
        <v>22</v>
      </c>
      <c r="L3" s="38" t="s">
        <v>23</v>
      </c>
      <c r="M3" s="38" t="s">
        <v>24</v>
      </c>
      <c r="N3" s="41" t="s">
        <v>25</v>
      </c>
    </row>
    <row r="4" spans="1:14" ht="6.75" customHeight="1" x14ac:dyDescent="0.2">
      <c r="A4" s="1"/>
      <c r="B4" s="2"/>
      <c r="C4" s="33"/>
      <c r="D4" s="2"/>
    </row>
    <row r="5" spans="1:14" x14ac:dyDescent="0.2">
      <c r="A5" s="4"/>
      <c r="B5" s="7" t="s">
        <v>0</v>
      </c>
      <c r="C5" s="9">
        <v>4</v>
      </c>
      <c r="D5" s="5">
        <v>16</v>
      </c>
      <c r="E5" s="8">
        <v>15</v>
      </c>
      <c r="F5" s="4"/>
      <c r="G5" s="4"/>
      <c r="H5" s="4">
        <v>2</v>
      </c>
      <c r="I5" s="4"/>
      <c r="J5" s="18"/>
      <c r="K5" s="20"/>
      <c r="L5" s="43">
        <f>E5*J5</f>
        <v>0</v>
      </c>
      <c r="M5" s="44">
        <f>K5*E5</f>
        <v>0</v>
      </c>
      <c r="N5" s="45">
        <f t="shared" ref="N5:N9" si="0">M5+L5</f>
        <v>0</v>
      </c>
    </row>
    <row r="6" spans="1:14" x14ac:dyDescent="0.2">
      <c r="A6" s="4"/>
      <c r="B6" s="4" t="s">
        <v>1</v>
      </c>
      <c r="C6" s="9">
        <v>3</v>
      </c>
      <c r="D6" s="36">
        <v>1.5</v>
      </c>
      <c r="E6" s="4">
        <v>910</v>
      </c>
      <c r="F6" s="4"/>
      <c r="G6" s="4"/>
      <c r="H6" s="4">
        <v>2</v>
      </c>
      <c r="I6" s="4"/>
      <c r="J6" s="18"/>
      <c r="K6" s="20"/>
      <c r="L6" s="43">
        <f t="shared" ref="L6:L10" si="1">E6*J6</f>
        <v>0</v>
      </c>
      <c r="M6" s="44">
        <f t="shared" ref="M6:M10" si="2">K6*E6</f>
        <v>0</v>
      </c>
      <c r="N6" s="45">
        <f t="shared" si="0"/>
        <v>0</v>
      </c>
    </row>
    <row r="7" spans="1:14" x14ac:dyDescent="0.2">
      <c r="A7" s="4"/>
      <c r="B7" s="4" t="s">
        <v>2</v>
      </c>
      <c r="C7" s="9">
        <v>2</v>
      </c>
      <c r="D7" s="36">
        <v>1.5</v>
      </c>
      <c r="E7" s="4">
        <v>180</v>
      </c>
      <c r="F7" s="8" t="s">
        <v>3</v>
      </c>
      <c r="G7" s="8" t="s">
        <v>4</v>
      </c>
      <c r="H7" s="4">
        <v>2</v>
      </c>
      <c r="I7" s="4"/>
      <c r="J7" s="18"/>
      <c r="K7" s="20"/>
      <c r="L7" s="43">
        <f t="shared" si="1"/>
        <v>0</v>
      </c>
      <c r="M7" s="44">
        <f t="shared" si="2"/>
        <v>0</v>
      </c>
      <c r="N7" s="45">
        <f t="shared" si="0"/>
        <v>0</v>
      </c>
    </row>
    <row r="8" spans="1:14" x14ac:dyDescent="0.2">
      <c r="A8" s="4"/>
      <c r="B8" s="4" t="s">
        <v>1</v>
      </c>
      <c r="C8" s="9">
        <v>3</v>
      </c>
      <c r="D8" s="36">
        <v>2.5</v>
      </c>
      <c r="E8" s="4">
        <v>2510</v>
      </c>
      <c r="F8" s="4" t="s">
        <v>5</v>
      </c>
      <c r="G8" s="4" t="s">
        <v>6</v>
      </c>
      <c r="H8" s="4">
        <v>2</v>
      </c>
      <c r="I8" s="4"/>
      <c r="J8" s="18"/>
      <c r="K8" s="20"/>
      <c r="L8" s="43">
        <f t="shared" si="1"/>
        <v>0</v>
      </c>
      <c r="M8" s="44">
        <f t="shared" si="2"/>
        <v>0</v>
      </c>
      <c r="N8" s="45">
        <f t="shared" si="0"/>
        <v>0</v>
      </c>
    </row>
    <row r="9" spans="1:14" x14ac:dyDescent="0.2">
      <c r="A9" s="4"/>
      <c r="B9" s="4" t="s">
        <v>1</v>
      </c>
      <c r="C9" s="9">
        <v>5</v>
      </c>
      <c r="D9" s="36">
        <v>4</v>
      </c>
      <c r="E9" s="4">
        <v>40</v>
      </c>
      <c r="F9" s="4" t="s">
        <v>7</v>
      </c>
      <c r="G9" s="4" t="s">
        <v>8</v>
      </c>
      <c r="H9" s="4">
        <v>1</v>
      </c>
      <c r="I9" s="4"/>
      <c r="J9" s="18"/>
      <c r="K9" s="20"/>
      <c r="L9" s="43">
        <f t="shared" si="1"/>
        <v>0</v>
      </c>
      <c r="M9" s="44">
        <f t="shared" si="2"/>
        <v>0</v>
      </c>
      <c r="N9" s="45">
        <f t="shared" si="0"/>
        <v>0</v>
      </c>
    </row>
    <row r="10" spans="1:14" x14ac:dyDescent="0.2">
      <c r="A10" s="4"/>
      <c r="B10" s="4" t="s">
        <v>1</v>
      </c>
      <c r="C10" s="9">
        <v>5</v>
      </c>
      <c r="D10" s="36">
        <v>2.5</v>
      </c>
      <c r="E10" s="4">
        <v>275</v>
      </c>
      <c r="F10" s="4"/>
      <c r="G10" s="4"/>
      <c r="H10" s="4">
        <v>1</v>
      </c>
      <c r="I10" s="4"/>
      <c r="J10" s="18"/>
      <c r="K10" s="20"/>
      <c r="L10" s="43">
        <f t="shared" si="1"/>
        <v>0</v>
      </c>
      <c r="M10" s="44">
        <f t="shared" si="2"/>
        <v>0</v>
      </c>
      <c r="N10" s="45">
        <f t="shared" ref="N10:N11" si="3">M10+L10</f>
        <v>0</v>
      </c>
    </row>
    <row r="11" spans="1:14" ht="13.5" thickBot="1" x14ac:dyDescent="0.25">
      <c r="A11" s="4"/>
      <c r="B11" s="4" t="s">
        <v>1</v>
      </c>
      <c r="C11" s="9">
        <v>5</v>
      </c>
      <c r="D11" s="36">
        <v>6</v>
      </c>
      <c r="E11" s="4">
        <v>60</v>
      </c>
      <c r="F11" s="4" t="s">
        <v>9</v>
      </c>
      <c r="G11" s="4" t="s">
        <v>10</v>
      </c>
      <c r="H11" s="4">
        <v>1</v>
      </c>
      <c r="I11" s="4"/>
      <c r="J11" s="18"/>
      <c r="K11" s="20"/>
      <c r="L11" s="43">
        <f t="shared" ref="L11" si="4">E11*J11</f>
        <v>0</v>
      </c>
      <c r="M11" s="44">
        <f t="shared" ref="M11" si="5">K11*E11</f>
        <v>0</v>
      </c>
      <c r="N11" s="45">
        <f t="shared" si="3"/>
        <v>0</v>
      </c>
    </row>
    <row r="12" spans="1:14" ht="13.5" thickBot="1" x14ac:dyDescent="0.25">
      <c r="L12" s="46">
        <f>SUM(L5:L11)</f>
        <v>0</v>
      </c>
      <c r="M12" s="47">
        <f>SUM(M5:M11)</f>
        <v>0</v>
      </c>
      <c r="N12" s="48">
        <f>SUM(N5:N11)</f>
        <v>0</v>
      </c>
    </row>
  </sheetData>
  <mergeCells count="1">
    <mergeCell ref="A1:N2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"/>
  <sheetViews>
    <sheetView topLeftCell="D1" zoomScaleNormal="100" workbookViewId="0">
      <selection activeCell="O5" sqref="O5"/>
    </sheetView>
  </sheetViews>
  <sheetFormatPr defaultRowHeight="12.75" x14ac:dyDescent="0.2"/>
  <cols>
    <col min="1" max="1" width="8.6640625" hidden="1" customWidth="1"/>
    <col min="2" max="2" width="9.6640625" hidden="1" customWidth="1"/>
    <col min="3" max="3" width="9.83203125" hidden="1" customWidth="1"/>
    <col min="4" max="4" width="10.1640625" customWidth="1"/>
    <col min="5" max="5" width="42.6640625" customWidth="1"/>
    <col min="6" max="6" width="23.33203125" customWidth="1"/>
    <col min="7" max="7" width="23.5" hidden="1" customWidth="1"/>
    <col min="8" max="8" width="16.5" hidden="1" customWidth="1"/>
    <col min="9" max="9" width="9.33203125" hidden="1" customWidth="1"/>
    <col min="10" max="10" width="12.83203125" hidden="1" customWidth="1"/>
    <col min="11" max="12" width="11.33203125" customWidth="1"/>
    <col min="13" max="13" width="15" customWidth="1"/>
    <col min="14" max="15" width="13.1640625" customWidth="1"/>
    <col min="16" max="16" width="9.33203125" customWidth="1"/>
  </cols>
  <sheetData>
    <row r="1" spans="1:16" x14ac:dyDescent="0.2">
      <c r="A1" s="106" t="s">
        <v>208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</row>
    <row r="2" spans="1:16" ht="29.25" customHeight="1" thickBot="1" x14ac:dyDescent="0.25">
      <c r="A2" s="107"/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</row>
    <row r="3" spans="1:16" ht="31.5" customHeight="1" thickBot="1" x14ac:dyDescent="0.25">
      <c r="A3" s="37" t="s">
        <v>11</v>
      </c>
      <c r="B3" s="38" t="s">
        <v>12</v>
      </c>
      <c r="C3" s="38" t="s">
        <v>13</v>
      </c>
      <c r="D3" s="38" t="s">
        <v>14</v>
      </c>
      <c r="E3" s="40" t="s">
        <v>15</v>
      </c>
      <c r="F3" s="40" t="s">
        <v>16</v>
      </c>
      <c r="G3" s="40" t="s">
        <v>17</v>
      </c>
      <c r="H3" s="40" t="s">
        <v>18</v>
      </c>
      <c r="I3" s="40" t="s">
        <v>19</v>
      </c>
      <c r="J3" s="38" t="s">
        <v>20</v>
      </c>
      <c r="K3" s="38" t="s">
        <v>21</v>
      </c>
      <c r="L3" s="38" t="s">
        <v>22</v>
      </c>
      <c r="M3" s="38" t="s">
        <v>23</v>
      </c>
      <c r="N3" s="38" t="s">
        <v>24</v>
      </c>
      <c r="O3" s="41" t="s">
        <v>25</v>
      </c>
    </row>
    <row r="4" spans="1:16" ht="6.75" customHeight="1" thickBot="1" x14ac:dyDescent="0.25">
      <c r="A4" s="1"/>
      <c r="B4" s="2"/>
      <c r="C4" s="2"/>
      <c r="D4" s="2"/>
    </row>
    <row r="5" spans="1:16" ht="22.5" x14ac:dyDescent="0.2">
      <c r="A5" s="6" t="s">
        <v>32</v>
      </c>
      <c r="B5" s="42" t="s">
        <v>182</v>
      </c>
      <c r="C5" s="4" t="s">
        <v>183</v>
      </c>
      <c r="D5" s="5">
        <v>1</v>
      </c>
      <c r="E5" s="4" t="s">
        <v>209</v>
      </c>
      <c r="F5" s="8" t="s">
        <v>180</v>
      </c>
      <c r="G5" s="8"/>
      <c r="H5" s="8"/>
      <c r="I5" s="6" t="s">
        <v>181</v>
      </c>
      <c r="J5" s="13"/>
      <c r="K5" s="18"/>
      <c r="L5" s="20"/>
      <c r="M5" s="56">
        <f>K5*D5</f>
        <v>0</v>
      </c>
      <c r="N5" s="49">
        <f>L5*D5</f>
        <v>0</v>
      </c>
      <c r="O5" s="50">
        <f>N5+M5</f>
        <v>0</v>
      </c>
    </row>
    <row r="6" spans="1:16" ht="22.5" x14ac:dyDescent="0.2">
      <c r="A6" s="6" t="s">
        <v>32</v>
      </c>
      <c r="B6" s="42" t="s">
        <v>182</v>
      </c>
      <c r="C6" s="4" t="s">
        <v>183</v>
      </c>
      <c r="D6" s="5">
        <v>1</v>
      </c>
      <c r="E6" s="4" t="s">
        <v>207</v>
      </c>
      <c r="F6" s="4" t="s">
        <v>184</v>
      </c>
      <c r="G6" s="7"/>
      <c r="H6" s="7"/>
      <c r="I6" s="6" t="s">
        <v>89</v>
      </c>
      <c r="J6" s="7"/>
      <c r="K6" s="18"/>
      <c r="L6" s="20"/>
      <c r="M6" s="43">
        <f t="shared" ref="M6:M17" si="0">K6*D6</f>
        <v>0</v>
      </c>
      <c r="N6" s="44">
        <f t="shared" ref="N6:N16" si="1">L6*D6</f>
        <v>0</v>
      </c>
      <c r="O6" s="45">
        <f t="shared" ref="O6:O17" si="2">N6+M6</f>
        <v>0</v>
      </c>
      <c r="P6" s="12"/>
    </row>
    <row r="7" spans="1:16" ht="22.5" x14ac:dyDescent="0.2">
      <c r="A7" s="6" t="s">
        <v>32</v>
      </c>
      <c r="B7" s="42" t="s">
        <v>182</v>
      </c>
      <c r="C7" s="4" t="s">
        <v>183</v>
      </c>
      <c r="D7" s="5">
        <v>1</v>
      </c>
      <c r="E7" s="4" t="s">
        <v>185</v>
      </c>
      <c r="F7" s="4" t="s">
        <v>186</v>
      </c>
      <c r="G7" s="7"/>
      <c r="H7" s="7"/>
      <c r="I7" s="6" t="s">
        <v>89</v>
      </c>
      <c r="J7" s="7"/>
      <c r="K7" s="18"/>
      <c r="L7" s="20"/>
      <c r="M7" s="43">
        <f t="shared" si="0"/>
        <v>0</v>
      </c>
      <c r="N7" s="44">
        <f t="shared" si="1"/>
        <v>0</v>
      </c>
      <c r="O7" s="45">
        <f t="shared" si="2"/>
        <v>0</v>
      </c>
    </row>
    <row r="8" spans="1:16" ht="22.5" x14ac:dyDescent="0.2">
      <c r="A8" s="6" t="s">
        <v>32</v>
      </c>
      <c r="B8" s="42" t="s">
        <v>182</v>
      </c>
      <c r="C8" s="4" t="s">
        <v>183</v>
      </c>
      <c r="D8" s="5">
        <v>2</v>
      </c>
      <c r="E8" s="4" t="s">
        <v>187</v>
      </c>
      <c r="F8" s="4" t="s">
        <v>188</v>
      </c>
      <c r="G8" s="7"/>
      <c r="H8" s="7"/>
      <c r="I8" s="6" t="s">
        <v>89</v>
      </c>
      <c r="J8" s="7"/>
      <c r="K8" s="18"/>
      <c r="L8" s="20"/>
      <c r="M8" s="43">
        <f t="shared" si="0"/>
        <v>0</v>
      </c>
      <c r="N8" s="44">
        <f t="shared" si="1"/>
        <v>0</v>
      </c>
      <c r="O8" s="45">
        <f t="shared" si="2"/>
        <v>0</v>
      </c>
    </row>
    <row r="9" spans="1:16" ht="22.5" x14ac:dyDescent="0.2">
      <c r="A9" s="6" t="s">
        <v>32</v>
      </c>
      <c r="B9" s="42" t="s">
        <v>182</v>
      </c>
      <c r="C9" s="4" t="s">
        <v>183</v>
      </c>
      <c r="D9" s="5">
        <v>2</v>
      </c>
      <c r="E9" s="4" t="s">
        <v>189</v>
      </c>
      <c r="F9" s="4" t="s">
        <v>190</v>
      </c>
      <c r="G9" s="7"/>
      <c r="H9" s="7"/>
      <c r="I9" s="6" t="s">
        <v>89</v>
      </c>
      <c r="J9" s="7"/>
      <c r="K9" s="18"/>
      <c r="L9" s="20"/>
      <c r="M9" s="43">
        <f t="shared" si="0"/>
        <v>0</v>
      </c>
      <c r="N9" s="44">
        <f t="shared" si="1"/>
        <v>0</v>
      </c>
      <c r="O9" s="45">
        <f t="shared" si="2"/>
        <v>0</v>
      </c>
    </row>
    <row r="10" spans="1:16" ht="22.5" x14ac:dyDescent="0.2">
      <c r="A10" s="6" t="s">
        <v>32</v>
      </c>
      <c r="B10" s="42" t="s">
        <v>182</v>
      </c>
      <c r="C10" s="4" t="s">
        <v>183</v>
      </c>
      <c r="D10" s="5">
        <v>5</v>
      </c>
      <c r="E10" s="4" t="s">
        <v>191</v>
      </c>
      <c r="F10" s="4" t="s">
        <v>192</v>
      </c>
      <c r="G10" s="7"/>
      <c r="H10" s="7"/>
      <c r="I10" s="6" t="s">
        <v>89</v>
      </c>
      <c r="J10" s="7"/>
      <c r="K10" s="18"/>
      <c r="L10" s="20"/>
      <c r="M10" s="43">
        <f t="shared" si="0"/>
        <v>0</v>
      </c>
      <c r="N10" s="44">
        <f t="shared" si="1"/>
        <v>0</v>
      </c>
      <c r="O10" s="45">
        <f t="shared" si="2"/>
        <v>0</v>
      </c>
    </row>
    <row r="11" spans="1:16" ht="22.5" x14ac:dyDescent="0.2">
      <c r="A11" s="6" t="s">
        <v>32</v>
      </c>
      <c r="B11" s="42" t="s">
        <v>182</v>
      </c>
      <c r="C11" s="4" t="s">
        <v>183</v>
      </c>
      <c r="D11" s="5">
        <v>5</v>
      </c>
      <c r="E11" s="4" t="s">
        <v>193</v>
      </c>
      <c r="F11" s="4" t="s">
        <v>194</v>
      </c>
      <c r="G11" s="7"/>
      <c r="H11" s="7"/>
      <c r="I11" s="6" t="s">
        <v>89</v>
      </c>
      <c r="J11" s="7"/>
      <c r="K11" s="18"/>
      <c r="L11" s="20"/>
      <c r="M11" s="43">
        <f t="shared" si="0"/>
        <v>0</v>
      </c>
      <c r="N11" s="44">
        <f t="shared" si="1"/>
        <v>0</v>
      </c>
      <c r="O11" s="45">
        <f t="shared" si="2"/>
        <v>0</v>
      </c>
    </row>
    <row r="12" spans="1:16" ht="22.5" x14ac:dyDescent="0.2">
      <c r="A12" s="6" t="s">
        <v>32</v>
      </c>
      <c r="B12" s="42" t="s">
        <v>182</v>
      </c>
      <c r="C12" s="4" t="s">
        <v>183</v>
      </c>
      <c r="D12" s="5">
        <v>2</v>
      </c>
      <c r="E12" s="4" t="s">
        <v>195</v>
      </c>
      <c r="F12" s="4" t="s">
        <v>196</v>
      </c>
      <c r="G12" s="7"/>
      <c r="H12" s="7"/>
      <c r="I12" s="6" t="s">
        <v>89</v>
      </c>
      <c r="J12" s="7"/>
      <c r="K12" s="18"/>
      <c r="L12" s="20"/>
      <c r="M12" s="43">
        <f t="shared" si="0"/>
        <v>0</v>
      </c>
      <c r="N12" s="44">
        <f t="shared" si="1"/>
        <v>0</v>
      </c>
      <c r="O12" s="45">
        <f t="shared" si="2"/>
        <v>0</v>
      </c>
    </row>
    <row r="13" spans="1:16" ht="22.5" x14ac:dyDescent="0.2">
      <c r="A13" s="6" t="s">
        <v>32</v>
      </c>
      <c r="B13" s="42" t="s">
        <v>182</v>
      </c>
      <c r="C13" s="4" t="s">
        <v>183</v>
      </c>
      <c r="D13" s="5">
        <v>54</v>
      </c>
      <c r="E13" s="4" t="s">
        <v>197</v>
      </c>
      <c r="F13" s="4" t="s">
        <v>198</v>
      </c>
      <c r="G13" s="7"/>
      <c r="H13" s="7"/>
      <c r="I13" s="6" t="s">
        <v>89</v>
      </c>
      <c r="J13" s="7"/>
      <c r="K13" s="18"/>
      <c r="L13" s="20"/>
      <c r="M13" s="51">
        <f>K13*D13</f>
        <v>0</v>
      </c>
      <c r="N13" s="52">
        <f t="shared" si="1"/>
        <v>0</v>
      </c>
      <c r="O13" s="45">
        <f t="shared" si="2"/>
        <v>0</v>
      </c>
    </row>
    <row r="14" spans="1:16" ht="22.5" x14ac:dyDescent="0.2">
      <c r="A14" s="6" t="s">
        <v>32</v>
      </c>
      <c r="B14" s="42" t="s">
        <v>182</v>
      </c>
      <c r="C14" s="4" t="s">
        <v>183</v>
      </c>
      <c r="D14" s="5">
        <v>54</v>
      </c>
      <c r="E14" s="4" t="s">
        <v>199</v>
      </c>
      <c r="F14" s="4" t="s">
        <v>200</v>
      </c>
      <c r="G14" s="7"/>
      <c r="H14" s="7"/>
      <c r="I14" s="6" t="s">
        <v>89</v>
      </c>
      <c r="J14" s="7"/>
      <c r="K14" s="18"/>
      <c r="L14" s="20"/>
      <c r="M14" s="43">
        <f t="shared" si="0"/>
        <v>0</v>
      </c>
      <c r="N14" s="44">
        <f t="shared" si="1"/>
        <v>0</v>
      </c>
      <c r="O14" s="45">
        <f t="shared" si="2"/>
        <v>0</v>
      </c>
    </row>
    <row r="15" spans="1:16" ht="22.5" x14ac:dyDescent="0.2">
      <c r="A15" s="6" t="s">
        <v>32</v>
      </c>
      <c r="B15" s="42" t="s">
        <v>182</v>
      </c>
      <c r="C15" s="4" t="s">
        <v>183</v>
      </c>
      <c r="D15" s="5">
        <v>108</v>
      </c>
      <c r="E15" s="4" t="s">
        <v>201</v>
      </c>
      <c r="F15" s="4" t="s">
        <v>202</v>
      </c>
      <c r="G15" s="7"/>
      <c r="H15" s="7"/>
      <c r="I15" s="6" t="s">
        <v>89</v>
      </c>
      <c r="J15" s="7"/>
      <c r="K15" s="18"/>
      <c r="L15" s="20"/>
      <c r="M15" s="43">
        <f t="shared" si="0"/>
        <v>0</v>
      </c>
      <c r="N15" s="44">
        <f t="shared" si="1"/>
        <v>0</v>
      </c>
      <c r="O15" s="45">
        <f t="shared" si="2"/>
        <v>0</v>
      </c>
    </row>
    <row r="16" spans="1:16" ht="22.5" x14ac:dyDescent="0.2">
      <c r="A16" s="6" t="s">
        <v>32</v>
      </c>
      <c r="B16" s="42" t="s">
        <v>182</v>
      </c>
      <c r="C16" s="4" t="s">
        <v>183</v>
      </c>
      <c r="D16" s="5">
        <v>3913</v>
      </c>
      <c r="E16" s="4" t="s">
        <v>203</v>
      </c>
      <c r="F16" s="4" t="s">
        <v>204</v>
      </c>
      <c r="G16" s="7"/>
      <c r="H16" s="7"/>
      <c r="I16" s="6" t="s">
        <v>89</v>
      </c>
      <c r="J16" s="7"/>
      <c r="K16" s="18"/>
      <c r="L16" s="20"/>
      <c r="M16" s="43">
        <f t="shared" si="0"/>
        <v>0</v>
      </c>
      <c r="N16" s="44">
        <f t="shared" si="1"/>
        <v>0</v>
      </c>
      <c r="O16" s="45">
        <f t="shared" si="2"/>
        <v>0</v>
      </c>
    </row>
    <row r="17" spans="1:15" ht="23.25" thickBot="1" x14ac:dyDescent="0.25">
      <c r="A17" s="6" t="s">
        <v>32</v>
      </c>
      <c r="B17" s="42" t="s">
        <v>182</v>
      </c>
      <c r="C17" s="4" t="s">
        <v>183</v>
      </c>
      <c r="D17" s="5">
        <v>1</v>
      </c>
      <c r="E17" s="4" t="s">
        <v>205</v>
      </c>
      <c r="F17" s="4" t="s">
        <v>206</v>
      </c>
      <c r="G17" s="7"/>
      <c r="H17" s="7"/>
      <c r="I17" s="6" t="s">
        <v>89</v>
      </c>
      <c r="J17" s="7"/>
      <c r="K17" s="18"/>
      <c r="L17" s="59"/>
      <c r="M17" s="43">
        <f t="shared" si="0"/>
        <v>0</v>
      </c>
      <c r="N17" s="59"/>
      <c r="O17" s="45">
        <f t="shared" si="2"/>
        <v>0</v>
      </c>
    </row>
    <row r="18" spans="1:15" ht="13.5" thickBot="1" x14ac:dyDescent="0.25">
      <c r="M18" s="30">
        <f>SUM(M5:M17)</f>
        <v>0</v>
      </c>
      <c r="N18" s="31">
        <f>SUM(N5:N17)</f>
        <v>0</v>
      </c>
      <c r="O18" s="32">
        <f>SUM(O5:O17)</f>
        <v>0</v>
      </c>
    </row>
  </sheetData>
  <mergeCells count="1">
    <mergeCell ref="A1:O2"/>
  </mergeCells>
  <pageMargins left="0.70866141732283472" right="0.70866141732283472" top="0.74803149606299213" bottom="0.74803149606299213" header="0.31496062992125984" footer="0.31496062992125984"/>
  <pageSetup paperSize="9" scale="6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"/>
  <sheetViews>
    <sheetView tabSelected="1" workbookViewId="0">
      <selection activeCell="G25" sqref="G25"/>
    </sheetView>
  </sheetViews>
  <sheetFormatPr defaultRowHeight="12.75" x14ac:dyDescent="0.2"/>
  <cols>
    <col min="1" max="3" width="13.83203125" customWidth="1"/>
    <col min="4" max="4" width="25.6640625" customWidth="1"/>
    <col min="5" max="5" width="11" customWidth="1"/>
    <col min="6" max="6" width="13.83203125" customWidth="1"/>
    <col min="7" max="7" width="16.1640625" customWidth="1"/>
    <col min="8" max="8" width="13.83203125" customWidth="1"/>
  </cols>
  <sheetData>
    <row r="1" spans="1:8" x14ac:dyDescent="0.2">
      <c r="A1" s="106" t="s">
        <v>229</v>
      </c>
      <c r="B1" s="106"/>
      <c r="C1" s="106"/>
      <c r="D1" s="106"/>
      <c r="E1" s="106"/>
      <c r="F1" s="106"/>
      <c r="G1" s="106"/>
      <c r="H1" s="106"/>
    </row>
    <row r="2" spans="1:8" ht="13.5" thickBot="1" x14ac:dyDescent="0.25">
      <c r="A2" s="107"/>
      <c r="B2" s="107"/>
      <c r="C2" s="107"/>
      <c r="D2" s="107"/>
      <c r="E2" s="107"/>
      <c r="F2" s="107"/>
      <c r="G2" s="107"/>
      <c r="H2" s="107"/>
    </row>
    <row r="3" spans="1:8" ht="13.5" thickBot="1" x14ac:dyDescent="0.25">
      <c r="A3" s="37" t="s">
        <v>230</v>
      </c>
      <c r="B3" s="38" t="s">
        <v>231</v>
      </c>
      <c r="C3" s="38" t="s">
        <v>232</v>
      </c>
      <c r="D3" s="38" t="s">
        <v>221</v>
      </c>
      <c r="E3" s="40" t="s">
        <v>233</v>
      </c>
      <c r="F3" s="40" t="s">
        <v>234</v>
      </c>
      <c r="G3" s="40" t="s">
        <v>240</v>
      </c>
      <c r="H3" s="40" t="s">
        <v>222</v>
      </c>
    </row>
    <row r="4" spans="1:8" x14ac:dyDescent="0.2">
      <c r="A4" s="1"/>
      <c r="B4" s="2"/>
      <c r="C4" s="2"/>
      <c r="D4" s="2"/>
    </row>
    <row r="5" spans="1:8" ht="24.75" customHeight="1" x14ac:dyDescent="0.2">
      <c r="A5" s="9">
        <v>1</v>
      </c>
      <c r="B5" s="92" t="s">
        <v>235</v>
      </c>
      <c r="C5" s="10" t="s">
        <v>236</v>
      </c>
      <c r="D5" s="11" t="s">
        <v>238</v>
      </c>
      <c r="E5" s="9" t="s">
        <v>239</v>
      </c>
      <c r="F5" s="93">
        <v>1.5</v>
      </c>
      <c r="G5" s="94">
        <f>('Specifikace materiálu'!O55+Kabely!N12+IT!O18)/100</f>
        <v>0</v>
      </c>
      <c r="H5" s="94">
        <f>G5*F5</f>
        <v>0</v>
      </c>
    </row>
    <row r="6" spans="1:8" ht="24.75" customHeight="1" thickBot="1" x14ac:dyDescent="0.25">
      <c r="A6" s="9">
        <v>2</v>
      </c>
      <c r="B6" s="92" t="s">
        <v>235</v>
      </c>
      <c r="C6" s="10" t="s">
        <v>237</v>
      </c>
      <c r="D6" s="98" t="s">
        <v>243</v>
      </c>
      <c r="E6" s="9" t="s">
        <v>239</v>
      </c>
      <c r="F6" s="9">
        <v>4.3</v>
      </c>
      <c r="G6" s="94">
        <f>('Specifikace materiálu'!O55+Kabely!N12+IT!O18)/100</f>
        <v>0</v>
      </c>
      <c r="H6" s="94">
        <f>G6*F6</f>
        <v>0</v>
      </c>
    </row>
    <row r="7" spans="1:8" ht="13.5" thickBot="1" x14ac:dyDescent="0.25">
      <c r="H7" s="32">
        <f>H6+H5</f>
        <v>0</v>
      </c>
    </row>
  </sheetData>
  <mergeCells count="1">
    <mergeCell ref="A1:H2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6</vt:i4>
      </vt:variant>
    </vt:vector>
  </HeadingPairs>
  <TitlesOfParts>
    <vt:vector size="6" baseType="lpstr">
      <vt:lpstr>Krycí list - elektro</vt:lpstr>
      <vt:lpstr>Rekapitulace</vt:lpstr>
      <vt:lpstr>Specifikace materiálu</vt:lpstr>
      <vt:lpstr>Kabely</vt:lpstr>
      <vt:lpstr>IT</vt:lpstr>
      <vt:lpstr>VRN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Petr Kulich</cp:lastModifiedBy>
  <cp:lastPrinted>2026-02-09T09:22:18Z</cp:lastPrinted>
  <dcterms:created xsi:type="dcterms:W3CDTF">2025-11-28T09:55:23Z</dcterms:created>
  <dcterms:modified xsi:type="dcterms:W3CDTF">2026-02-19T11:21:53Z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2023-04-18T00:00:00Z</vt:filetime>
  </property>
  <property fmtid="{D5CDD505-2E9C-101B-9397-08002B2CF9AE}" pid="3" name="Creator">
    <vt:lpwstr>PDF24</vt:lpwstr>
  </property>
  <property fmtid="{D5CDD505-2E9C-101B-9397-08002B2CF9AE}" pid="4" name="Producer">
    <vt:lpwstr>PDF24</vt:lpwstr>
  </property>
  <property fmtid="{D5CDD505-2E9C-101B-9397-08002B2CF9AE}" pid="5" name="LastSaved">
    <vt:filetime>2023-04-18T00:00:00Z</vt:filetime>
  </property>
</Properties>
</file>