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dova\Desktop\Liba\VZMR\Silnoproud a slaboproud CSP\Zaslané podklady\"/>
    </mc:Choice>
  </mc:AlternateContent>
  <bookViews>
    <workbookView xWindow="0" yWindow="0" windowWidth="6840" windowHeight="4875" activeTab="1"/>
  </bookViews>
  <sheets>
    <sheet name="Rekapitulace" sheetId="3" r:id="rId1"/>
    <sheet name="Rozpočet" sheetId="2" r:id="rId2"/>
    <sheet name="Parametry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" l="1"/>
  <c r="B33" i="3"/>
  <c r="C26" i="3"/>
  <c r="B26" i="3"/>
  <c r="B12" i="3"/>
  <c r="C11" i="3"/>
  <c r="C10" i="3"/>
  <c r="C9" i="3"/>
  <c r="B7" i="3"/>
  <c r="C4" i="3"/>
  <c r="B4" i="3"/>
  <c r="B3" i="3"/>
  <c r="G141" i="2"/>
  <c r="C32" i="3" s="1"/>
  <c r="H140" i="2"/>
  <c r="I138" i="2"/>
  <c r="G138" i="2"/>
  <c r="E138" i="2"/>
  <c r="I137" i="2"/>
  <c r="H137" i="2"/>
  <c r="G137" i="2"/>
  <c r="E137" i="2"/>
  <c r="I134" i="2"/>
  <c r="H134" i="2"/>
  <c r="G134" i="2"/>
  <c r="E134" i="2"/>
  <c r="I131" i="2"/>
  <c r="H131" i="2"/>
  <c r="G131" i="2"/>
  <c r="E131" i="2"/>
  <c r="I128" i="2"/>
  <c r="H128" i="2"/>
  <c r="G128" i="2"/>
  <c r="E128" i="2"/>
  <c r="I127" i="2"/>
  <c r="H127" i="2"/>
  <c r="G127" i="2"/>
  <c r="E127" i="2"/>
  <c r="I124" i="2"/>
  <c r="H124" i="2"/>
  <c r="G124" i="2"/>
  <c r="E124" i="2"/>
  <c r="I123" i="2"/>
  <c r="H123" i="2"/>
  <c r="G123" i="2"/>
  <c r="E123" i="2"/>
  <c r="I120" i="2"/>
  <c r="H120" i="2"/>
  <c r="G120" i="2"/>
  <c r="E120" i="2"/>
  <c r="I119" i="2"/>
  <c r="H119" i="2"/>
  <c r="G119" i="2"/>
  <c r="E119" i="2"/>
  <c r="I118" i="2"/>
  <c r="H118" i="2"/>
  <c r="G118" i="2"/>
  <c r="E118" i="2"/>
  <c r="I114" i="2"/>
  <c r="H114" i="2"/>
  <c r="G114" i="2"/>
  <c r="E114" i="2"/>
  <c r="I113" i="2"/>
  <c r="H113" i="2"/>
  <c r="G113" i="2"/>
  <c r="E113" i="2"/>
  <c r="I112" i="2"/>
  <c r="H112" i="2"/>
  <c r="G112" i="2"/>
  <c r="E112" i="2"/>
  <c r="I111" i="2"/>
  <c r="H111" i="2"/>
  <c r="G111" i="2"/>
  <c r="E111" i="2"/>
  <c r="I110" i="2"/>
  <c r="H110" i="2"/>
  <c r="G110" i="2"/>
  <c r="E110" i="2"/>
  <c r="I109" i="2"/>
  <c r="H109" i="2"/>
  <c r="G109" i="2"/>
  <c r="E109" i="2"/>
  <c r="I108" i="2"/>
  <c r="H108" i="2"/>
  <c r="G108" i="2"/>
  <c r="E108" i="2"/>
  <c r="I107" i="2"/>
  <c r="H107" i="2"/>
  <c r="G107" i="2"/>
  <c r="E107" i="2"/>
  <c r="I106" i="2"/>
  <c r="H106" i="2"/>
  <c r="G106" i="2"/>
  <c r="E106" i="2"/>
  <c r="I105" i="2"/>
  <c r="H105" i="2"/>
  <c r="G105" i="2"/>
  <c r="E105" i="2"/>
  <c r="I104" i="2"/>
  <c r="H104" i="2"/>
  <c r="G104" i="2"/>
  <c r="E104" i="2"/>
  <c r="I103" i="2"/>
  <c r="H103" i="2"/>
  <c r="G103" i="2"/>
  <c r="E103" i="2"/>
  <c r="I102" i="2"/>
  <c r="H102" i="2"/>
  <c r="G102" i="2"/>
  <c r="E102" i="2"/>
  <c r="I101" i="2"/>
  <c r="H101" i="2"/>
  <c r="G101" i="2"/>
  <c r="E101" i="2"/>
  <c r="I100" i="2"/>
  <c r="H100" i="2"/>
  <c r="G100" i="2"/>
  <c r="E100" i="2"/>
  <c r="I99" i="2"/>
  <c r="H99" i="2"/>
  <c r="G99" i="2"/>
  <c r="E99" i="2"/>
  <c r="I98" i="2"/>
  <c r="H98" i="2"/>
  <c r="G98" i="2"/>
  <c r="E98" i="2"/>
  <c r="I97" i="2"/>
  <c r="H97" i="2"/>
  <c r="G97" i="2"/>
  <c r="E97" i="2"/>
  <c r="I96" i="2"/>
  <c r="H96" i="2"/>
  <c r="G96" i="2"/>
  <c r="E96" i="2"/>
  <c r="I95" i="2"/>
  <c r="H95" i="2"/>
  <c r="G95" i="2"/>
  <c r="E95" i="2"/>
  <c r="I94" i="2"/>
  <c r="H94" i="2"/>
  <c r="G94" i="2"/>
  <c r="E94" i="2"/>
  <c r="I93" i="2"/>
  <c r="H93" i="2"/>
  <c r="G93" i="2"/>
  <c r="E93" i="2"/>
  <c r="I92" i="2"/>
  <c r="H92" i="2"/>
  <c r="G92" i="2"/>
  <c r="E92" i="2"/>
  <c r="I91" i="2"/>
  <c r="H91" i="2"/>
  <c r="G91" i="2"/>
  <c r="E91" i="2"/>
  <c r="I90" i="2"/>
  <c r="H90" i="2"/>
  <c r="G90" i="2"/>
  <c r="E90" i="2"/>
  <c r="I89" i="2"/>
  <c r="H89" i="2"/>
  <c r="G89" i="2"/>
  <c r="E89" i="2"/>
  <c r="I88" i="2"/>
  <c r="H88" i="2"/>
  <c r="G88" i="2"/>
  <c r="E88" i="2"/>
  <c r="I87" i="2"/>
  <c r="H87" i="2"/>
  <c r="G87" i="2"/>
  <c r="E87" i="2"/>
  <c r="I86" i="2"/>
  <c r="H86" i="2"/>
  <c r="G86" i="2"/>
  <c r="E86" i="2"/>
  <c r="I85" i="2"/>
  <c r="H85" i="2"/>
  <c r="G85" i="2"/>
  <c r="E85" i="2"/>
  <c r="I84" i="2"/>
  <c r="H84" i="2"/>
  <c r="G84" i="2"/>
  <c r="E84" i="2"/>
  <c r="I83" i="2"/>
  <c r="H83" i="2"/>
  <c r="G83" i="2"/>
  <c r="E83" i="2"/>
  <c r="I82" i="2"/>
  <c r="H82" i="2"/>
  <c r="G82" i="2"/>
  <c r="E82" i="2"/>
  <c r="I81" i="2"/>
  <c r="H81" i="2"/>
  <c r="G81" i="2"/>
  <c r="E81" i="2"/>
  <c r="I80" i="2"/>
  <c r="H80" i="2"/>
  <c r="G80" i="2"/>
  <c r="E80" i="2"/>
  <c r="I79" i="2"/>
  <c r="H79" i="2"/>
  <c r="G79" i="2"/>
  <c r="E79" i="2"/>
  <c r="I78" i="2"/>
  <c r="H78" i="2"/>
  <c r="G78" i="2"/>
  <c r="E78" i="2"/>
  <c r="I77" i="2"/>
  <c r="H77" i="2"/>
  <c r="G77" i="2"/>
  <c r="E77" i="2"/>
  <c r="I76" i="2"/>
  <c r="H76" i="2"/>
  <c r="G76" i="2"/>
  <c r="E76" i="2"/>
  <c r="I75" i="2"/>
  <c r="H75" i="2"/>
  <c r="G75" i="2"/>
  <c r="E75" i="2"/>
  <c r="I74" i="2"/>
  <c r="H74" i="2"/>
  <c r="G74" i="2"/>
  <c r="E74" i="2"/>
  <c r="I73" i="2"/>
  <c r="H73" i="2"/>
  <c r="G73" i="2"/>
  <c r="E73" i="2"/>
  <c r="I72" i="2"/>
  <c r="H72" i="2"/>
  <c r="G72" i="2"/>
  <c r="E72" i="2"/>
  <c r="I71" i="2"/>
  <c r="H71" i="2"/>
  <c r="G71" i="2"/>
  <c r="E71" i="2"/>
  <c r="I70" i="2"/>
  <c r="H70" i="2"/>
  <c r="G70" i="2"/>
  <c r="E70" i="2"/>
  <c r="I69" i="2"/>
  <c r="H69" i="2"/>
  <c r="G69" i="2"/>
  <c r="E69" i="2"/>
  <c r="I68" i="2"/>
  <c r="H68" i="2"/>
  <c r="G68" i="2"/>
  <c r="E68" i="2"/>
  <c r="I67" i="2"/>
  <c r="H67" i="2"/>
  <c r="G67" i="2"/>
  <c r="E67" i="2"/>
  <c r="I66" i="2"/>
  <c r="H66" i="2"/>
  <c r="G66" i="2"/>
  <c r="E66" i="2"/>
  <c r="I65" i="2"/>
  <c r="H65" i="2"/>
  <c r="G65" i="2"/>
  <c r="E65" i="2"/>
  <c r="I64" i="2"/>
  <c r="H64" i="2"/>
  <c r="G64" i="2"/>
  <c r="E64" i="2"/>
  <c r="I63" i="2"/>
  <c r="H63" i="2"/>
  <c r="G63" i="2"/>
  <c r="E63" i="2"/>
  <c r="I62" i="2"/>
  <c r="H62" i="2"/>
  <c r="G62" i="2"/>
  <c r="E62" i="2"/>
  <c r="I59" i="2"/>
  <c r="H59" i="2"/>
  <c r="G59" i="2"/>
  <c r="E59" i="2"/>
  <c r="I58" i="2"/>
  <c r="H58" i="2"/>
  <c r="G58" i="2"/>
  <c r="E58" i="2"/>
  <c r="I57" i="2"/>
  <c r="H57" i="2"/>
  <c r="G57" i="2"/>
  <c r="E57" i="2"/>
  <c r="I56" i="2"/>
  <c r="H56" i="2"/>
  <c r="G56" i="2"/>
  <c r="E56" i="2"/>
  <c r="I55" i="2"/>
  <c r="H55" i="2"/>
  <c r="G55" i="2"/>
  <c r="E55" i="2"/>
  <c r="I54" i="2"/>
  <c r="H54" i="2"/>
  <c r="G54" i="2"/>
  <c r="E54" i="2"/>
  <c r="I53" i="2"/>
  <c r="H53" i="2"/>
  <c r="G53" i="2"/>
  <c r="E53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G47" i="2"/>
  <c r="E47" i="2"/>
  <c r="I46" i="2"/>
  <c r="H46" i="2"/>
  <c r="G46" i="2"/>
  <c r="E46" i="2"/>
  <c r="I45" i="2"/>
  <c r="H45" i="2"/>
  <c r="G45" i="2"/>
  <c r="E45" i="2"/>
  <c r="I44" i="2"/>
  <c r="H44" i="2"/>
  <c r="G44" i="2"/>
  <c r="E44" i="2"/>
  <c r="I43" i="2"/>
  <c r="H43" i="2"/>
  <c r="I40" i="2"/>
  <c r="H40" i="2"/>
  <c r="G40" i="2"/>
  <c r="E40" i="2"/>
  <c r="I39" i="2"/>
  <c r="H39" i="2"/>
  <c r="G39" i="2"/>
  <c r="E39" i="2"/>
  <c r="I38" i="2"/>
  <c r="H38" i="2"/>
  <c r="G38" i="2"/>
  <c r="E38" i="2"/>
  <c r="I37" i="2"/>
  <c r="H37" i="2"/>
  <c r="G37" i="2"/>
  <c r="E37" i="2"/>
  <c r="I36" i="2"/>
  <c r="H36" i="2"/>
  <c r="G36" i="2"/>
  <c r="E36" i="2"/>
  <c r="I33" i="2"/>
  <c r="H33" i="2"/>
  <c r="G33" i="2"/>
  <c r="E33" i="2"/>
  <c r="I32" i="2"/>
  <c r="H32" i="2"/>
  <c r="G32" i="2"/>
  <c r="E32" i="2"/>
  <c r="I31" i="2"/>
  <c r="H31" i="2"/>
  <c r="G31" i="2"/>
  <c r="E31" i="2"/>
  <c r="I30" i="2"/>
  <c r="H30" i="2"/>
  <c r="G30" i="2"/>
  <c r="E30" i="2"/>
  <c r="I29" i="2"/>
  <c r="H29" i="2"/>
  <c r="G29" i="2"/>
  <c r="E29" i="2"/>
  <c r="I28" i="2"/>
  <c r="H28" i="2"/>
  <c r="G28" i="2"/>
  <c r="E28" i="2"/>
  <c r="I27" i="2"/>
  <c r="H27" i="2"/>
  <c r="G27" i="2"/>
  <c r="E27" i="2"/>
  <c r="I26" i="2"/>
  <c r="H26" i="2"/>
  <c r="G26" i="2"/>
  <c r="E26" i="2"/>
  <c r="I25" i="2"/>
  <c r="H25" i="2"/>
  <c r="G25" i="2"/>
  <c r="E25" i="2"/>
  <c r="I24" i="2"/>
  <c r="H24" i="2"/>
  <c r="G24" i="2"/>
  <c r="E24" i="2"/>
  <c r="I23" i="2"/>
  <c r="H23" i="2"/>
  <c r="G23" i="2"/>
  <c r="E23" i="2"/>
  <c r="I22" i="2"/>
  <c r="H22" i="2"/>
  <c r="G22" i="2"/>
  <c r="E22" i="2"/>
  <c r="I21" i="2"/>
  <c r="H21" i="2"/>
  <c r="G21" i="2"/>
  <c r="E21" i="2"/>
  <c r="I20" i="2"/>
  <c r="H20" i="2"/>
  <c r="G20" i="2"/>
  <c r="E20" i="2"/>
  <c r="I19" i="2"/>
  <c r="H19" i="2"/>
  <c r="G19" i="2"/>
  <c r="E19" i="2"/>
  <c r="I17" i="2"/>
  <c r="H17" i="2"/>
  <c r="G17" i="2"/>
  <c r="E17" i="2"/>
  <c r="I16" i="2"/>
  <c r="H16" i="2"/>
  <c r="G16" i="2"/>
  <c r="E16" i="2"/>
  <c r="I15" i="2"/>
  <c r="H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E8" i="2"/>
  <c r="I7" i="2"/>
  <c r="H7" i="2"/>
  <c r="G7" i="2"/>
  <c r="E7" i="2"/>
  <c r="I6" i="2"/>
  <c r="H6" i="2"/>
  <c r="G6" i="2"/>
  <c r="E6" i="2"/>
  <c r="H4" i="2"/>
  <c r="G4" i="2"/>
  <c r="E4" i="2"/>
  <c r="I4" i="2" s="1"/>
  <c r="C6" i="3" l="1"/>
  <c r="L1" i="2"/>
  <c r="L2" i="2" s="1"/>
  <c r="L3" i="2" s="1"/>
  <c r="L4" i="2" s="1"/>
  <c r="E140" i="2" s="1"/>
  <c r="E141" i="2" s="1"/>
  <c r="B32" i="3" l="1"/>
  <c r="C5" i="3"/>
  <c r="I140" i="2"/>
  <c r="I141" i="2" s="1"/>
  <c r="C8" i="3" l="1"/>
  <c r="C7" i="3"/>
  <c r="C15" i="3" l="1"/>
  <c r="C12" i="3"/>
  <c r="C14" i="3" l="1"/>
  <c r="C13" i="3"/>
  <c r="C20" i="3"/>
  <c r="C19" i="3"/>
  <c r="C21" i="3" l="1"/>
  <c r="C16" i="3"/>
  <c r="C22" i="3" l="1"/>
  <c r="B25" i="3" s="1"/>
  <c r="C25" i="3" s="1"/>
  <c r="C24" i="3" l="1"/>
  <c r="C30" i="3" l="1"/>
  <c r="C29" i="3"/>
  <c r="C27" i="3"/>
</calcChain>
</file>

<file path=xl/sharedStrings.xml><?xml version="1.0" encoding="utf-8"?>
<sst xmlns="http://schemas.openxmlformats.org/spreadsheetml/2006/main" count="394" uniqueCount="191">
  <si>
    <t>Název</t>
  </si>
  <si>
    <t>Hodnota</t>
  </si>
  <si>
    <t>Nadpis rekapitulace</t>
  </si>
  <si>
    <t>Seznam prací a dodávek elektrotechnických zařízení</t>
  </si>
  <si>
    <t>Akce</t>
  </si>
  <si>
    <t>ELEKTRO
 - SILNOPROUD</t>
  </si>
  <si>
    <t>Projekt</t>
  </si>
  <si>
    <t>Rekonstrukce silnoproudé a slaboproudé elektroinstalace</t>
  </si>
  <si>
    <t>Investor</t>
  </si>
  <si>
    <t>Z. č.</t>
  </si>
  <si>
    <t>2014</t>
  </si>
  <si>
    <t>A. č.</t>
  </si>
  <si>
    <t>Smlouva</t>
  </si>
  <si>
    <t/>
  </si>
  <si>
    <t>Vypracoval</t>
  </si>
  <si>
    <t>Bujok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</si>
  <si>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</si>
  <si>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</si>
  <si>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</si>
  <si>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</si>
  <si>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</si>
  <si>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</si>
  <si>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</si>
  <si>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</si>
  <si>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</si>
  <si>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</si>
  <si>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</si>
  <si>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</si>
  <si>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</si>
  <si>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</si>
  <si>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</si>
  <si>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</si>
  <si>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</si>
  <si>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</si>
  <si>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</si>
  <si>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</si>
  <si>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</si>
  <si>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</si>
  <si>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</si>
  <si>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</si>
  <si>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</si>
  <si>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</si>
  <si>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</si>
  <si>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</si>
  <si>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</si>
  <si>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</si>
  <si>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</si>
  <si>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</si>
  <si>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</si>
  <si>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</si>
  <si>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</si>
  <si>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</si>
  <si>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</si>
  <si>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</si>
  <si>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</si>
  <si>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</si>
  <si>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Rozvaděč RO</t>
  </si>
  <si>
    <t>SP100/NVP1P SP</t>
  </si>
  <si>
    <t>ks</t>
  </si>
  <si>
    <t>Rozvaděč RE+RH</t>
  </si>
  <si>
    <t>MBN316 Jistič 3 pól. 16A, char.B, 6 kA</t>
  </si>
  <si>
    <t>HMB380 Jistič 3-pól. 80 A, char. B, 15 kA</t>
  </si>
  <si>
    <t>OPVP10-3 Pojistkový odpínač</t>
  </si>
  <si>
    <t>Ks</t>
  </si>
  <si>
    <t>OPVP14-3 Pojistkový odpínač</t>
  </si>
  <si>
    <t>OPVP22-3 Pojistkový odpínač</t>
  </si>
  <si>
    <t>PV10 25A gG Pojistková vložka</t>
  </si>
  <si>
    <t>PV10 32A gG AC 400V Pojistková vložka</t>
  </si>
  <si>
    <t>PV14 40A gG Pojistková vložka</t>
  </si>
  <si>
    <t>PV14 50A gG Pojistková vložka</t>
  </si>
  <si>
    <t>PV22 80A gG Pojistková vložka</t>
  </si>
  <si>
    <t>CSIL125221 Konstrukce elektroměrová 2-21, 1-řad.</t>
  </si>
  <si>
    <t>IL308221-F Zapuštěný rám s dveřmi S3 2U-21</t>
  </si>
  <si>
    <t>Rozvaděč RP 1</t>
  </si>
  <si>
    <t>952 400 DEHNguard M, TNS, 275 V, Imax=40 kA (8/20)</t>
  </si>
  <si>
    <t>MBN113 Jistič 1 pól. 13A, char.B, 6 kA</t>
  </si>
  <si>
    <t>MBN116 Jistič 1 pól. 16A, char.B, 6 kA</t>
  </si>
  <si>
    <t>MBN310 Jistič 3 pól. 10A, char.B, 6 kA</t>
  </si>
  <si>
    <t>MBN313 Jistič 3 pól. 13A, char.B, 6 kA</t>
  </si>
  <si>
    <t>MBN320 Jistič 3 pól. 20A, char.B, 6 kA</t>
  </si>
  <si>
    <t>MBN325 Jistič 3 pól. 25A, char.B, 6 kA</t>
  </si>
  <si>
    <t>MBN332 Jistič 3 pól. 32A, char.B, 6 kA</t>
  </si>
  <si>
    <t>ADA910D Proud.chr. s nadpr.ochr. char. B; 1+N; 6 kA; 0,03 A; In=10 A, A</t>
  </si>
  <si>
    <t>ADA916D Proud.chr. s nadpr.ochr. char. B; 1+N; 6 kA; 0,03 A; In=16 A, A</t>
  </si>
  <si>
    <t>ADA913D Proud.chr. s nadpr.ochr. char. B; 1+N; 6 kA; 0,03 A; In=13 A, A</t>
  </si>
  <si>
    <t>LVN-100B-3 Jistič</t>
  </si>
  <si>
    <t xml:space="preserve"> Pragma plné dveře 96mod. (4Řx24mod.)</t>
  </si>
  <si>
    <t>Pragma, zap. 96mod.  Rozvodnice Pragma 96mod. (4Řx24mod.) zap. m. bez dveří</t>
  </si>
  <si>
    <t>Rozvaděč RP 2</t>
  </si>
  <si>
    <t>MBN340 Jistič 3 pól. 40A, char.B, 6 kA</t>
  </si>
  <si>
    <t>Pragma, nás. plné. 54mod.  Rozvodnice Pragma 54mod. (3Řx18mod.) povrch. m. s plnými. dv.</t>
  </si>
  <si>
    <t>Rozvaděč RP 3</t>
  </si>
  <si>
    <t>Rozvaděč RP 4</t>
  </si>
  <si>
    <t>Pragma, zap. plné. 54mod.  Rozvodnice Pragma 54mod. (3Řx18mod.) zap. m. s plnými. dv.</t>
  </si>
  <si>
    <t>1216E_L50 TRUBKA OHEBNÁ - SUPER MONOFLEX 16 750N</t>
  </si>
  <si>
    <t>m</t>
  </si>
  <si>
    <t>2. NP</t>
  </si>
  <si>
    <t>3558A-A651 B Kryt spínače kolébkového; d. Tango; b. bílá</t>
  </si>
  <si>
    <t>3558A-A652 B Kryt spínače kolébkového, dělený; d. Tango; b. bílá</t>
  </si>
  <si>
    <t>3558 Spínač jednopólový IP 44; řazení 1; d. Praktik; b. bílá</t>
  </si>
  <si>
    <t>3559-A01345 Přístroj spínače jednopólového (bezšroubové svorky); řazení 1, 1So (do hořlavých podkladů B až F)</t>
  </si>
  <si>
    <t>3559-A05345 Přístroj přepínače sériového (bezšroubové svorky); řazení 5 (do hořlavých podkladů B až F)</t>
  </si>
  <si>
    <t>3559-A06345 Přístroj přepínače střídavého (bezšroubové svorky); řazení 6, 6So (do hořlavých podkladů B až F)</t>
  </si>
  <si>
    <t>3559-A07345 Přístroj přepínače křížového (bezšroubové svorky); řazení 7, 7So (do hořlavých podkladů B až F)</t>
  </si>
  <si>
    <t>KU 68-1902_KA KRABICE ODBOČNÁ</t>
  </si>
  <si>
    <t>KP 68_KA KRABICE PŘÍSTROJOVÁ</t>
  </si>
  <si>
    <t>BRSB3KO480V3/NDSM Svítidlo BRSB, 8x12 LED 830, kryt opál PMMA, IP44, prům. 480mm, 900mA , mikrovlnný senzor</t>
  </si>
  <si>
    <t>LLX236ALDP2EP MODUS LLX 2x36 W hliník DP typ 2, nízké, EP</t>
  </si>
  <si>
    <t>OZN/ECL/1W/C/3/SA/PT/CL ECONOMIC LED SA, 3 hod, IP65, univ. piktogram, test. tlačítko</t>
  </si>
  <si>
    <t>BRSB2KO480V3/DALI Svítidlo BRSB, 8x12 LED 827,  kryt opál PMMA, IP44, prům. 480mm, 900mA DALI</t>
  </si>
  <si>
    <t xml:space="preserve"> L 36W/840 FLH1                     OSRAM</t>
  </si>
  <si>
    <t>CYKY-J 3x1.5 , pevně</t>
  </si>
  <si>
    <t>3901A-B10 B Rámeček pro elektroinstalační přístroje, jednonásobný; d. Tango; b. bílá</t>
  </si>
  <si>
    <t>3901A-B20 B Rámeček pro elektroinstalační přístroje, dvojnásobný vodorovný; d. Tango; b. bílá</t>
  </si>
  <si>
    <t>3901A-B30 B Rámeček pro elektroinstalační přístroje, trojnásobný vodorovný; d. Tango; b. bílá</t>
  </si>
  <si>
    <t>3901A-B40 B Rámeček pro elektroinstalační přístroje, čtyřnásobný vodorovný; d. Tango; b. bílá</t>
  </si>
  <si>
    <t>5519A-A02357 B Zásuvka jednonásobná (bezšroubové svorky), s ochranným kolíkem, s clonkami; řazení 2P+PE; d. Tango; b. bílá</t>
  </si>
  <si>
    <t>KP 64/2_KA KRABICE PŘÍSTROJOVÁ - POD OMÍTKU</t>
  </si>
  <si>
    <t>KP 64/3_KA KRABICE PŘÍSTROJOVÁ - POD OMÍTKU</t>
  </si>
  <si>
    <t>KP 64/4_KA KRABICE PŘÍSTROJOVÁ - POD OMÍTKU</t>
  </si>
  <si>
    <t>CYKY-J 3x2.5 , pevně</t>
  </si>
  <si>
    <t>3558A-A651 B Kryt spínače kolébkového; d. Tango; b. bílá (do hořl. podkladů B až E - při použití bezšroubových přístrojů)</t>
  </si>
  <si>
    <t>3558A-A652 B Kryt spínače kolébkového, dělený; d. Tango; b. bílá (do hořl. podkladů B až E - při použití bezšroubových přístrojů)</t>
  </si>
  <si>
    <t>3553-01929 B Spínač jednopólový IP 44; řazení 1; d. Praktik; b. bílá (na hořl. podklady B až E)</t>
  </si>
  <si>
    <t>3553-05929 B Přepínač sériový IP 44; řazení 5; d. Praktik; b. bílá (na hořl. podklady B až E)</t>
  </si>
  <si>
    <t>3559-A01345 Přístroj spínače jednopólového (bezšroubové svorky); řazení 1, 1So (do hořl. podkladů B až E)</t>
  </si>
  <si>
    <t>3559-A05345 Přístroj přepínače sériového (bezšroubové svorky); řazení 5 (do hořl. podkladů B až E)</t>
  </si>
  <si>
    <t>3559-A06345 Přístroj přepínače střídavého (bezšroubové svorky); řazení 6, 6So (do hořl. podkladů B až E)</t>
  </si>
  <si>
    <t>3559-A07345 Přístroj přepínače křížového (bezšroubové svorky); řazení 7, 7So (do hořl. podkladů B až E)</t>
  </si>
  <si>
    <t>3901A-B10 B Rámeček pro elektroinstalační přístroje, jednonásobný; d. Tango; b. bílá (do hořl. podkladů B až E - při použití bezšroubových přístrojů)</t>
  </si>
  <si>
    <t>3901A-B20 B Rámeček pro elektroinstalační přístroje, dvojnásobný vodorovný; d. Tango; b. bílá (do hořl. podkladů B až E - při použití bezšroubových přístrojů)</t>
  </si>
  <si>
    <t>3901A-B30 B Rámeček pro elektroinstalační přístroje, trojnásobný vodorovný; d. Tango; b. bílá (do hořl. podkladů B až E - při použití bezšroubových přístrojů)</t>
  </si>
  <si>
    <t>3901A-B40 B Rámeček pro elektroinstalační přístroje, čtyřnásobný vodorovný; d. Tango; b. bílá (do hořl. podkladů B až E - při použití bezšroubových přístrojů)</t>
  </si>
  <si>
    <t>5518-2929 B Zásuvka jednonásobná IP 44, s ochranným kolíkem, s víčkem; řazení 2P+PE; d. Praktik; b. bílá (na hořl. podklady B až E)</t>
  </si>
  <si>
    <t>5519A-A02357 B Zásuvka jednonásobná (bezšroubové svorky), s ochranným kolíkem, s clonkami; řazení 2P+PE; d. Tango; b. bílá (do hořl. podkladů B až E)</t>
  </si>
  <si>
    <t>5513A-C02357 B Zásuvka dvojnásobná (bezšroubové svorky), s ochrannými kolíky, s natočenou dutinou, s clonkami; řazení 2x(2P+PE); d. Tango; b. bílá (do hořl. podkladů B až E)</t>
  </si>
  <si>
    <t>CYKY-J 5x10 , pevně</t>
  </si>
  <si>
    <t>Sekani</t>
  </si>
  <si>
    <t>VYBOURANI OTVORU VE ZDIVU</t>
  </si>
  <si>
    <t>CIHELNEM DO PRUMERU 60mm</t>
  </si>
  <si>
    <t xml:space="preserve"> Stena do 150mm</t>
  </si>
  <si>
    <t xml:space="preserve"> Stena do 300mm</t>
  </si>
  <si>
    <t xml:space="preserve"> Stena do 450mm</t>
  </si>
  <si>
    <t>VYSEKANI KAPES VE ZDIVU</t>
  </si>
  <si>
    <t>CIHELNEM PRO KRABICE</t>
  </si>
  <si>
    <t xml:space="preserve"> 50x50x50 mm</t>
  </si>
  <si>
    <t xml:space="preserve"> 100x100x50 mm</t>
  </si>
  <si>
    <t>VYSEKANI RYH VE ZDIVU</t>
  </si>
  <si>
    <t>CIHELNEM - HLOUBKA 30mm</t>
  </si>
  <si>
    <t xml:space="preserve"> Sire 30 mm</t>
  </si>
  <si>
    <t xml:space="preserve"> Sire 70 mm</t>
  </si>
  <si>
    <t>CIHELNEM - HLOUBKA 50mm</t>
  </si>
  <si>
    <t>VYSEKANI RYH V PODHLEDU STROPU</t>
  </si>
  <si>
    <t>Z TVARNIC - HLOUBKA 30mm</t>
  </si>
  <si>
    <t>Demontáže</t>
  </si>
  <si>
    <t>hod</t>
  </si>
  <si>
    <t>Demontáže - celkem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</si>
  <si>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</si>
  <si>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</si>
  <si>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</si>
  <si>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</si>
  <si>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</si>
  <si>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</si>
  <si>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</si>
  <si>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</si>
  <si>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</si>
  <si>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</si>
  <si>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</si>
  <si>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</si>
  <si>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</si>
  <si>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</si>
  <si>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</si>
  <si>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</si>
  <si>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</si>
  <si>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</si>
  <si>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</si>
  <si>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</si>
  <si>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</si>
  <si>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</si>
  <si>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</si>
  <si>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</si>
  <si>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</si>
  <si>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</si>
  <si>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</si>
  <si>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</si>
  <si>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</si>
  <si>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</si>
  <si>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 xml:space="preserve">  Demontáže</t>
  </si>
  <si>
    <t>CSP Třinec, Máchova 1134, 739 61 Tinec</t>
  </si>
  <si>
    <t>DEMONTÁŽE</t>
  </si>
  <si>
    <t>17.11.2020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</si>
</sst>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E4E1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1" fillId="7" borderId="1" xfId="0" applyNumberFormat="1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left"/>
    </xf>
    <xf numFmtId="4" fontId="1" fillId="8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>
      <alignment horizontal="left"/>
    </xf>
    <xf numFmtId="4" fontId="1" fillId="9" borderId="1" xfId="0" applyNumberFormat="1" applyFont="1" applyFill="1" applyBorder="1" applyAlignment="1">
      <alignment horizontal="right"/>
    </xf>
    <xf numFmtId="49" fontId="5" fillId="10" borderId="1" xfId="0" applyNumberFormat="1" applyFont="1" applyFill="1" applyBorder="1" applyAlignment="1">
      <alignment horizontal="left"/>
    </xf>
    <xf numFmtId="4" fontId="5" fillId="10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159</v>
      </c>
      <c r="C1" s="12" t="s">
        <v>160</v>
      </c>
      <c r="D1" s="3"/>
    </row>
    <row r="2" spans="1:4">
      <c r="A2" s="6" t="s">
        <v>161</v>
      </c>
      <c r="B2" s="23"/>
      <c r="C2" s="23"/>
      <c r="D2" s="3"/>
    </row>
    <row r="3" spans="1:4">
      <c r="A3" s="7" t="s">
        <v>162</v>
      </c>
      <c r="B3" s="16">
        <f>0</f>
        <v>0</v>
      </c>
      <c r="C3" s="16"/>
      <c r="D3" s="3"/>
    </row>
    <row r="4" spans="1:4">
      <c r="A4" s="7" t="s">
        <v>163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7" t="s">
        <v>164</v>
      </c>
      <c r="B5" s="16"/>
      <c r="C5" s="16">
        <f>(Rozpočet!E141) + 0</f>
        <v>0</v>
      </c>
      <c r="D5" s="3"/>
    </row>
    <row r="6" spans="1:4">
      <c r="A6" s="7" t="s">
        <v>165</v>
      </c>
      <c r="B6" s="16"/>
      <c r="C6" s="16">
        <f>0 + (Rozpočet!G141) + 0</f>
        <v>0</v>
      </c>
      <c r="D6" s="3"/>
    </row>
    <row r="7" spans="1:4">
      <c r="A7" s="8" t="s">
        <v>166</v>
      </c>
      <c r="B7" s="24">
        <f>B3 + B4</f>
        <v>0</v>
      </c>
      <c r="C7" s="24">
        <f>C3 + C4 + C5 + C6</f>
        <v>0</v>
      </c>
      <c r="D7" s="3"/>
    </row>
    <row r="8" spans="1:4">
      <c r="A8" s="7" t="s">
        <v>167</v>
      </c>
      <c r="B8" s="16"/>
      <c r="C8" s="16">
        <f>(C5 + C6) * Parametry!B18 / 100</f>
        <v>0</v>
      </c>
      <c r="D8" s="3"/>
    </row>
    <row r="9" spans="1:4">
      <c r="A9" s="7" t="s">
        <v>168</v>
      </c>
      <c r="B9" s="16"/>
      <c r="C9" s="16">
        <f>0 + 0</f>
        <v>0</v>
      </c>
      <c r="D9" s="3"/>
    </row>
    <row r="10" spans="1:4">
      <c r="A10" s="7" t="s">
        <v>169</v>
      </c>
      <c r="B10" s="16"/>
      <c r="C10" s="16">
        <f>0 + 0</f>
        <v>0</v>
      </c>
      <c r="D10" s="3"/>
    </row>
    <row r="11" spans="1:4">
      <c r="A11" s="7" t="s">
        <v>170</v>
      </c>
      <c r="B11" s="16"/>
      <c r="C11" s="16">
        <f>(C9 + C10) * Parametry!B19 / 100</f>
        <v>0</v>
      </c>
      <c r="D11" s="3"/>
    </row>
    <row r="12" spans="1:4">
      <c r="A12" s="8" t="s">
        <v>171</v>
      </c>
      <c r="B12" s="24">
        <f>B7</f>
        <v>0</v>
      </c>
      <c r="C12" s="24">
        <f>C7 + C8 + C9 + C10 + C11</f>
        <v>0</v>
      </c>
      <c r="D12" s="3"/>
    </row>
    <row r="13" spans="1:4">
      <c r="A13" s="7" t="s">
        <v>172</v>
      </c>
      <c r="B13" s="16"/>
      <c r="C13" s="16">
        <f>(B12 + C12) * Parametry!B20 / 100</f>
        <v>0</v>
      </c>
      <c r="D13" s="3"/>
    </row>
    <row r="14" spans="1:4">
      <c r="A14" s="7" t="s">
        <v>173</v>
      </c>
      <c r="B14" s="16"/>
      <c r="C14" s="16">
        <f>(B12 + C12) * Parametry!B21 / 100</f>
        <v>0</v>
      </c>
      <c r="D14" s="3"/>
    </row>
    <row r="15" spans="1:4">
      <c r="A15" s="7" t="s">
        <v>174</v>
      </c>
      <c r="B15" s="16"/>
      <c r="C15" s="16">
        <f>(B7 + C7) * Parametry!B22 / 100</f>
        <v>0</v>
      </c>
      <c r="D15" s="3"/>
    </row>
    <row r="16" spans="1:4">
      <c r="A16" s="6" t="s">
        <v>175</v>
      </c>
      <c r="B16" s="23"/>
      <c r="C16" s="23">
        <f>B12 + C12 + C13 + C14 + C15</f>
        <v>0</v>
      </c>
      <c r="D16" s="3"/>
    </row>
    <row r="17" spans="1:4">
      <c r="A17" s="7" t="s">
        <v>13</v>
      </c>
      <c r="B17" s="16"/>
      <c r="C17" s="16"/>
      <c r="D17" s="3"/>
    </row>
    <row r="18" spans="1:4">
      <c r="A18" s="6" t="s">
        <v>176</v>
      </c>
      <c r="B18" s="23"/>
      <c r="C18" s="23"/>
      <c r="D18" s="3"/>
    </row>
    <row r="19" spans="1:4">
      <c r="A19" s="7" t="s">
        <v>177</v>
      </c>
      <c r="B19" s="16"/>
      <c r="C19" s="16">
        <f>C12 * Parametry!B23 / 100</f>
        <v>0</v>
      </c>
      <c r="D19" s="3"/>
    </row>
    <row r="20" spans="1:4">
      <c r="A20" s="7" t="s">
        <v>178</v>
      </c>
      <c r="B20" s="16"/>
      <c r="C20" s="16">
        <f>C12 * Parametry!B24 / 100</f>
        <v>0</v>
      </c>
      <c r="D20" s="3"/>
    </row>
    <row r="21" spans="1:4">
      <c r="A21" s="6" t="s">
        <v>179</v>
      </c>
      <c r="B21" s="23"/>
      <c r="C21" s="23">
        <f>C19 + C20</f>
        <v>0</v>
      </c>
      <c r="D21" s="3"/>
    </row>
    <row r="22" spans="1:4">
      <c r="A22" s="7" t="s">
        <v>180</v>
      </c>
      <c r="B22" s="16"/>
      <c r="C22" s="16">
        <f>Parametry!B25 * Parametry!B28 * (C16 * Parametry!B27)^Parametry!B26</f>
        <v>0</v>
      </c>
      <c r="D22" s="3"/>
    </row>
    <row r="23" spans="1:4">
      <c r="A23" s="7" t="s">
        <v>13</v>
      </c>
      <c r="B23" s="16"/>
      <c r="C23" s="16"/>
      <c r="D23" s="3"/>
    </row>
    <row r="24" spans="1:4">
      <c r="A24" s="4" t="s">
        <v>181</v>
      </c>
      <c r="B24" s="13"/>
      <c r="C24" s="13">
        <f>C16 + C21 + C22</f>
        <v>0</v>
      </c>
      <c r="D24" s="3"/>
    </row>
    <row r="25" spans="1:4">
      <c r="A25" s="7" t="s">
        <v>182</v>
      </c>
      <c r="B25" s="16">
        <f>(SUM(Rozpočet!E4,Rozpočet!E6:E17,Rozpočet!E19:E33,Rozpočet!E36:E40,Rozpočet!E44:E50,Rozpočet!E53:E59,Rozpočet!E62:E114,Rozpočet!E116:E134,Rozpočet!E137,Rozpočet!E140)) + (SUM(Rozpočet!G4,Rozpočet!G6:G17,Rozpočet!G19:G33,Rozpočet!G36:G40,Rozpočet!G44:G50,Rozpočet!G53:G59,Rozpočet!G62:G114,Rozpočet!G116:G134,Rozpočet!G137)) + B4 + C4 + C8 + C11 + C13 + C14 + C15 + C21 + C22</f>
        <v>0</v>
      </c>
      <c r="C25" s="16">
        <f>B25 * Parametry!B31 / 100</f>
        <v>0</v>
      </c>
      <c r="D25" s="3"/>
    </row>
    <row r="26" spans="1:4">
      <c r="A26" s="7" t="s">
        <v>183</v>
      </c>
      <c r="B26" s="16">
        <f>(SUM(Rozpočet!E116:E117,Rozpočet!E121:E122,Rozpočet!E125:E126,Rozpočet!E129:E130,Rozpočet!E132:E133)) + (SUM(Rozpočet!G116:G117,Rozpočet!G121:G122,Rozpočet!G125:G126,Rozpočet!G129:G130,Rozpočet!G132:G133))</f>
        <v>0</v>
      </c>
      <c r="C26" s="16">
        <f>B26 * Parametry!B32 / 100</f>
        <v>0</v>
      </c>
      <c r="D26" s="3"/>
    </row>
    <row r="27" spans="1:4">
      <c r="A27" s="4" t="s">
        <v>184</v>
      </c>
      <c r="B27" s="13"/>
      <c r="C27" s="13">
        <f>C24 + C25 + C26</f>
        <v>0</v>
      </c>
      <c r="D27" s="3"/>
    </row>
    <row r="28" spans="1:4">
      <c r="A28" s="7" t="s">
        <v>13</v>
      </c>
      <c r="B28" s="16"/>
      <c r="C28" s="16"/>
      <c r="D28" s="3"/>
    </row>
    <row r="29" spans="1:4">
      <c r="A29" s="7" t="s">
        <v>185</v>
      </c>
      <c r="B29" s="16"/>
      <c r="C29" s="16">
        <f>C24 * Parametry!B29 / 100</f>
        <v>0</v>
      </c>
      <c r="D29" s="3"/>
    </row>
    <row r="30" spans="1:4">
      <c r="A30" s="7" t="s">
        <v>185</v>
      </c>
      <c r="B30" s="16"/>
      <c r="C30" s="16">
        <f>C24 * Parametry!B30 / 100</f>
        <v>0</v>
      </c>
      <c r="D30" s="3"/>
    </row>
    <row r="31" spans="1:4">
      <c r="A31" s="6" t="s">
        <v>186</v>
      </c>
      <c r="B31" s="25" t="s">
        <v>49</v>
      </c>
      <c r="C31" s="25" t="s">
        <v>51</v>
      </c>
      <c r="D31" s="3"/>
    </row>
    <row r="32" spans="1:4">
      <c r="A32" s="7" t="s">
        <v>55</v>
      </c>
      <c r="B32" s="16">
        <f>(Rozpočet!E141)</f>
        <v>0</v>
      </c>
      <c r="C32" s="16">
        <f>(Rozpočet!G141)</f>
        <v>0</v>
      </c>
      <c r="D32" s="3"/>
    </row>
    <row r="33" spans="1:4">
      <c r="A33" s="7" t="s">
        <v>187</v>
      </c>
      <c r="B33" s="16">
        <f>(Rozpočet!E138)</f>
        <v>0</v>
      </c>
      <c r="C33" s="16">
        <f>(Rozpočet!G138)</f>
        <v>0</v>
      </c>
      <c r="D33" s="3"/>
    </row>
    <row r="34" spans="1:4">
      <c r="A34" s="7" t="s">
        <v>13</v>
      </c>
      <c r="B34" s="16"/>
      <c r="C34" s="16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B112" workbookViewId="0">
      <selection activeCell="I138" sqref="I138"/>
    </sheetView>
  </sheetViews>
  <sheetFormatPr defaultRowHeight="15"/>
  <cols>
    <col min="1" max="1" width="143.85546875" style="1" bestFit="1" customWidth="1"/>
    <col min="2" max="2" width="4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47</v>
      </c>
      <c r="C1" s="12" t="s">
        <v>48</v>
      </c>
      <c r="D1" s="12" t="s">
        <v>49</v>
      </c>
      <c r="E1" s="12" t="s">
        <v>50</v>
      </c>
      <c r="F1" s="12" t="s">
        <v>51</v>
      </c>
      <c r="G1" s="12" t="s">
        <v>52</v>
      </c>
      <c r="H1" s="12" t="s">
        <v>53</v>
      </c>
      <c r="I1" s="12" t="s">
        <v>54</v>
      </c>
      <c r="J1" s="3"/>
      <c r="K1" s="3"/>
      <c r="L1" s="10">
        <f>Parametry!B33/100*E4+Parametry!B33/100*E6+Parametry!B33/100*E7+Parametry!B33/100*E8+Parametry!B33/100*E9+Parametry!B33/100*E10+Parametry!B33/100*E11+Parametry!B33/100*E12+Parametry!B33/100*E13+Parametry!B33/100*E14+Parametry!B33/100*E15+Parametry!B33/100*E16+Parametry!B33/100*E17+Parametry!B33/100*E19+Parametry!B33/100*E20+Parametry!B33/100*E21+Parametry!B33/100*E22+Parametry!B33/100*E23+Parametry!B33/100*E24+Parametry!B33/100*E25+Parametry!B33/100*E26+Parametry!B33/100*E27+Parametry!B33/100*E28</f>
        <v>0</v>
      </c>
    </row>
    <row r="2" spans="1:12">
      <c r="A2" s="4" t="s">
        <v>55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  <c r="L2" s="10">
        <f>L1+Parametry!B33/100*E29+Parametry!B33/100*E30+Parametry!B33/100*E31+Parametry!B33/100*E32+Parametry!B33/100*E33+Parametry!B33/100*E36+Parametry!B33/100*E37+Parametry!B33/100*E38+Parametry!B33/100*E39+Parametry!B33/100*E40+Parametry!B33/100*E44+Parametry!B33/100*E45+Parametry!B33/100*E46+Parametry!B33/100*E47+Parametry!B33/100*E48+Parametry!B33/100*E49+Parametry!B33/100*E50+Parametry!B33/100*E53+Parametry!B33/100*E54+Parametry!B33/100*E55+Parametry!B33/100*E56+Parametry!B33/100*E57+Parametry!B33/100*E58</f>
        <v>0</v>
      </c>
    </row>
    <row r="3" spans="1:12">
      <c r="A3" s="14" t="s">
        <v>56</v>
      </c>
      <c r="B3" s="14" t="s">
        <v>13</v>
      </c>
      <c r="C3" s="15"/>
      <c r="D3" s="15"/>
      <c r="E3" s="15"/>
      <c r="F3" s="15"/>
      <c r="G3" s="15"/>
      <c r="H3" s="15"/>
      <c r="I3" s="15"/>
      <c r="J3" s="3"/>
      <c r="K3" s="3"/>
      <c r="L3" s="10">
        <f>L2+Parametry!B33/100*E59+Parametry!B33/100*E62+Parametry!B33/100*E63+Parametry!B33/100*E64+Parametry!B33/100*E65+Parametry!B33/100*E66+Parametry!B33/100*E67+Parametry!B33/100*E68+Parametry!B33/100*E69+Parametry!B33/100*E70+Parametry!B33/100*E71+Parametry!B33/100*E72+Parametry!B33/100*E73+Parametry!B33/100*E74+Parametry!B33/100*E75+Parametry!B33/100*E76+Parametry!B33/100*E77+Parametry!B33/100*E78+Parametry!B33/100*E79+Parametry!B33/100*E80+Parametry!B33/100*E81+Parametry!B33/100*E82+Parametry!B33/100*E83</f>
        <v>0</v>
      </c>
    </row>
    <row r="4" spans="1:12">
      <c r="A4" s="7" t="s">
        <v>57</v>
      </c>
      <c r="B4" s="7" t="s">
        <v>58</v>
      </c>
      <c r="C4" s="16">
        <v>1</v>
      </c>
      <c r="D4" s="16"/>
      <c r="E4" s="16">
        <f>C4*D4</f>
        <v>0</v>
      </c>
      <c r="F4" s="16"/>
      <c r="G4" s="16">
        <f>C4*F4</f>
        <v>0</v>
      </c>
      <c r="H4" s="16">
        <f t="shared" ref="H4:H35" si="0">D4+F4</f>
        <v>0</v>
      </c>
      <c r="I4" s="16">
        <f t="shared" ref="I4:I35" si="1">E4+G4</f>
        <v>0</v>
      </c>
      <c r="J4" s="3"/>
      <c r="K4" s="3"/>
      <c r="L4" s="10">
        <f>L3+Parametry!B33/100*E84+Parametry!B33/100*E85+Parametry!B33/100*E86+Parametry!B33/100*E87+Parametry!B33/100*E88+Parametry!B33/100*E89+Parametry!B33/100*E90+Parametry!B33/100*E91+Parametry!B33/100*E92+Parametry!B33/100*E93+Parametry!B33/100*E94+Parametry!B33/100*E95+Parametry!B33/100*E96+Parametry!B33/100*E97+Parametry!B33/100*E98+Parametry!B33/100*E99+Parametry!B33/100*E100+Parametry!B33/100*E101+Parametry!B33/100*E102+Parametry!B33/100*E103+Parametry!B33/100*E104+Parametry!B33/100*E105</f>
        <v>0</v>
      </c>
    </row>
    <row r="5" spans="1:12">
      <c r="A5" s="14" t="s">
        <v>59</v>
      </c>
      <c r="B5" s="14" t="s">
        <v>13</v>
      </c>
      <c r="C5" s="15"/>
      <c r="D5" s="15"/>
      <c r="E5" s="15"/>
      <c r="F5" s="15"/>
      <c r="G5" s="15"/>
      <c r="H5" s="15"/>
      <c r="I5" s="15"/>
      <c r="J5" s="3"/>
      <c r="K5" s="3"/>
    </row>
    <row r="6" spans="1:12">
      <c r="A6" s="7" t="s">
        <v>60</v>
      </c>
      <c r="B6" s="7" t="s">
        <v>58</v>
      </c>
      <c r="C6" s="16">
        <v>1</v>
      </c>
      <c r="D6" s="16"/>
      <c r="E6" s="16">
        <f t="shared" ref="E6:E17" si="2">C6*D6</f>
        <v>0</v>
      </c>
      <c r="F6" s="16"/>
      <c r="G6" s="16">
        <f t="shared" ref="G6:G17" si="3">C6*F6</f>
        <v>0</v>
      </c>
      <c r="H6" s="16">
        <f t="shared" si="0"/>
        <v>0</v>
      </c>
      <c r="I6" s="16">
        <f t="shared" si="1"/>
        <v>0</v>
      </c>
      <c r="J6" s="3"/>
      <c r="K6" s="3"/>
    </row>
    <row r="7" spans="1:12">
      <c r="A7" s="7" t="s">
        <v>61</v>
      </c>
      <c r="B7" s="7" t="s">
        <v>58</v>
      </c>
      <c r="C7" s="16">
        <v>1</v>
      </c>
      <c r="D7" s="16"/>
      <c r="E7" s="16">
        <f t="shared" si="2"/>
        <v>0</v>
      </c>
      <c r="F7" s="16"/>
      <c r="G7" s="16">
        <f t="shared" si="3"/>
        <v>0</v>
      </c>
      <c r="H7" s="16">
        <f t="shared" si="0"/>
        <v>0</v>
      </c>
      <c r="I7" s="16">
        <f t="shared" si="1"/>
        <v>0</v>
      </c>
      <c r="J7" s="3"/>
      <c r="K7" s="3"/>
    </row>
    <row r="8" spans="1:12">
      <c r="A8" s="7" t="s">
        <v>62</v>
      </c>
      <c r="B8" s="7" t="s">
        <v>63</v>
      </c>
      <c r="C8" s="16">
        <v>2</v>
      </c>
      <c r="D8" s="16"/>
      <c r="E8" s="16">
        <f t="shared" si="2"/>
        <v>0</v>
      </c>
      <c r="F8" s="16"/>
      <c r="G8" s="16">
        <f t="shared" si="3"/>
        <v>0</v>
      </c>
      <c r="H8" s="16">
        <f t="shared" si="0"/>
        <v>0</v>
      </c>
      <c r="I8" s="16">
        <f t="shared" si="1"/>
        <v>0</v>
      </c>
      <c r="J8" s="3"/>
      <c r="K8" s="3"/>
    </row>
    <row r="9" spans="1:12">
      <c r="A9" s="7" t="s">
        <v>64</v>
      </c>
      <c r="B9" s="7" t="s">
        <v>63</v>
      </c>
      <c r="C9" s="16">
        <v>2</v>
      </c>
      <c r="D9" s="16"/>
      <c r="E9" s="16">
        <f t="shared" si="2"/>
        <v>0</v>
      </c>
      <c r="F9" s="16"/>
      <c r="G9" s="16">
        <f t="shared" si="3"/>
        <v>0</v>
      </c>
      <c r="H9" s="16">
        <f t="shared" si="0"/>
        <v>0</v>
      </c>
      <c r="I9" s="16">
        <f t="shared" si="1"/>
        <v>0</v>
      </c>
      <c r="J9" s="3"/>
      <c r="K9" s="3"/>
    </row>
    <row r="10" spans="1:12">
      <c r="A10" s="7" t="s">
        <v>65</v>
      </c>
      <c r="B10" s="7" t="s">
        <v>63</v>
      </c>
      <c r="C10" s="16">
        <v>1</v>
      </c>
      <c r="D10" s="16"/>
      <c r="E10" s="16">
        <f t="shared" si="2"/>
        <v>0</v>
      </c>
      <c r="F10" s="16"/>
      <c r="G10" s="16">
        <f t="shared" si="3"/>
        <v>0</v>
      </c>
      <c r="H10" s="16">
        <f t="shared" si="0"/>
        <v>0</v>
      </c>
      <c r="I10" s="16">
        <f t="shared" si="1"/>
        <v>0</v>
      </c>
      <c r="J10" s="3"/>
      <c r="K10" s="3"/>
    </row>
    <row r="11" spans="1:12">
      <c r="A11" s="7" t="s">
        <v>66</v>
      </c>
      <c r="B11" s="7" t="s">
        <v>63</v>
      </c>
      <c r="C11" s="16">
        <v>3</v>
      </c>
      <c r="D11" s="16"/>
      <c r="E11" s="16">
        <f t="shared" si="2"/>
        <v>0</v>
      </c>
      <c r="F11" s="16"/>
      <c r="G11" s="16">
        <f t="shared" si="3"/>
        <v>0</v>
      </c>
      <c r="H11" s="16">
        <f t="shared" si="0"/>
        <v>0</v>
      </c>
      <c r="I11" s="16">
        <f t="shared" si="1"/>
        <v>0</v>
      </c>
      <c r="J11" s="3"/>
      <c r="K11" s="3"/>
    </row>
    <row r="12" spans="1:12">
      <c r="A12" s="7" t="s">
        <v>67</v>
      </c>
      <c r="B12" s="7" t="s">
        <v>63</v>
      </c>
      <c r="C12" s="16">
        <v>3</v>
      </c>
      <c r="D12" s="16"/>
      <c r="E12" s="16">
        <f t="shared" si="2"/>
        <v>0</v>
      </c>
      <c r="F12" s="16"/>
      <c r="G12" s="16">
        <f t="shared" si="3"/>
        <v>0</v>
      </c>
      <c r="H12" s="16">
        <f t="shared" si="0"/>
        <v>0</v>
      </c>
      <c r="I12" s="16">
        <f t="shared" si="1"/>
        <v>0</v>
      </c>
      <c r="J12" s="3"/>
      <c r="K12" s="3"/>
    </row>
    <row r="13" spans="1:12">
      <c r="A13" s="7" t="s">
        <v>68</v>
      </c>
      <c r="B13" s="7" t="s">
        <v>63</v>
      </c>
      <c r="C13" s="16">
        <v>3</v>
      </c>
      <c r="D13" s="16"/>
      <c r="E13" s="16">
        <f t="shared" si="2"/>
        <v>0</v>
      </c>
      <c r="F13" s="16"/>
      <c r="G13" s="16">
        <f t="shared" si="3"/>
        <v>0</v>
      </c>
      <c r="H13" s="16">
        <f t="shared" si="0"/>
        <v>0</v>
      </c>
      <c r="I13" s="16">
        <f t="shared" si="1"/>
        <v>0</v>
      </c>
      <c r="J13" s="3"/>
      <c r="K13" s="3"/>
    </row>
    <row r="14" spans="1:12">
      <c r="A14" s="7" t="s">
        <v>69</v>
      </c>
      <c r="B14" s="7" t="s">
        <v>63</v>
      </c>
      <c r="C14" s="16">
        <v>3</v>
      </c>
      <c r="D14" s="16"/>
      <c r="E14" s="16">
        <f t="shared" si="2"/>
        <v>0</v>
      </c>
      <c r="F14" s="16"/>
      <c r="G14" s="16">
        <f t="shared" si="3"/>
        <v>0</v>
      </c>
      <c r="H14" s="16">
        <f t="shared" si="0"/>
        <v>0</v>
      </c>
      <c r="I14" s="16">
        <f t="shared" si="1"/>
        <v>0</v>
      </c>
      <c r="J14" s="3"/>
      <c r="K14" s="3"/>
    </row>
    <row r="15" spans="1:12">
      <c r="A15" s="7" t="s">
        <v>70</v>
      </c>
      <c r="B15" s="7" t="s">
        <v>63</v>
      </c>
      <c r="C15" s="16">
        <v>3</v>
      </c>
      <c r="D15" s="16"/>
      <c r="E15" s="16">
        <f t="shared" si="2"/>
        <v>0</v>
      </c>
      <c r="F15" s="16"/>
      <c r="G15" s="16">
        <f t="shared" si="3"/>
        <v>0</v>
      </c>
      <c r="H15" s="16">
        <f t="shared" si="0"/>
        <v>0</v>
      </c>
      <c r="I15" s="16">
        <f t="shared" si="1"/>
        <v>0</v>
      </c>
      <c r="J15" s="3"/>
      <c r="K15" s="3"/>
    </row>
    <row r="16" spans="1:12">
      <c r="A16" s="7" t="s">
        <v>71</v>
      </c>
      <c r="B16" s="7" t="s">
        <v>58</v>
      </c>
      <c r="C16" s="16">
        <v>1</v>
      </c>
      <c r="D16" s="16"/>
      <c r="E16" s="16">
        <f t="shared" si="2"/>
        <v>0</v>
      </c>
      <c r="F16" s="16"/>
      <c r="G16" s="16">
        <f t="shared" si="3"/>
        <v>0</v>
      </c>
      <c r="H16" s="16">
        <f t="shared" si="0"/>
        <v>0</v>
      </c>
      <c r="I16" s="16">
        <f t="shared" si="1"/>
        <v>0</v>
      </c>
      <c r="J16" s="3"/>
      <c r="K16" s="3"/>
    </row>
    <row r="17" spans="1:11">
      <c r="A17" s="7" t="s">
        <v>72</v>
      </c>
      <c r="B17" s="7" t="s">
        <v>58</v>
      </c>
      <c r="C17" s="16">
        <v>1</v>
      </c>
      <c r="D17" s="16"/>
      <c r="E17" s="16">
        <f t="shared" si="2"/>
        <v>0</v>
      </c>
      <c r="F17" s="16"/>
      <c r="G17" s="16">
        <f t="shared" si="3"/>
        <v>0</v>
      </c>
      <c r="H17" s="16">
        <f t="shared" si="0"/>
        <v>0</v>
      </c>
      <c r="I17" s="16">
        <f t="shared" si="1"/>
        <v>0</v>
      </c>
      <c r="J17" s="3"/>
      <c r="K17" s="3"/>
    </row>
    <row r="18" spans="1:11">
      <c r="A18" s="14" t="s">
        <v>73</v>
      </c>
      <c r="B18" s="14" t="s">
        <v>13</v>
      </c>
      <c r="C18" s="15"/>
      <c r="D18" s="15"/>
      <c r="E18" s="15"/>
      <c r="F18" s="15"/>
      <c r="G18" s="15"/>
      <c r="H18" s="15"/>
      <c r="I18" s="15"/>
      <c r="J18" s="3"/>
      <c r="K18" s="3"/>
    </row>
    <row r="19" spans="1:11">
      <c r="A19" s="7" t="s">
        <v>74</v>
      </c>
      <c r="B19" s="7" t="s">
        <v>58</v>
      </c>
      <c r="C19" s="16">
        <v>12</v>
      </c>
      <c r="D19" s="16"/>
      <c r="E19" s="16">
        <f t="shared" ref="E19:E33" si="4">C19*D19</f>
        <v>0</v>
      </c>
      <c r="F19" s="16"/>
      <c r="G19" s="16">
        <f t="shared" ref="G19:G33" si="5">C19*F19</f>
        <v>0</v>
      </c>
      <c r="H19" s="16">
        <f t="shared" si="0"/>
        <v>0</v>
      </c>
      <c r="I19" s="16">
        <f t="shared" si="1"/>
        <v>0</v>
      </c>
      <c r="J19" s="3"/>
      <c r="K19" s="3"/>
    </row>
    <row r="20" spans="1:11">
      <c r="A20" s="7" t="s">
        <v>75</v>
      </c>
      <c r="B20" s="7" t="s">
        <v>58</v>
      </c>
      <c r="C20" s="16">
        <v>1</v>
      </c>
      <c r="D20" s="16"/>
      <c r="E20" s="16">
        <f t="shared" si="4"/>
        <v>0</v>
      </c>
      <c r="F20" s="16"/>
      <c r="G20" s="16">
        <f t="shared" si="5"/>
        <v>0</v>
      </c>
      <c r="H20" s="16">
        <f t="shared" si="0"/>
        <v>0</v>
      </c>
      <c r="I20" s="16">
        <f t="shared" si="1"/>
        <v>0</v>
      </c>
      <c r="J20" s="3"/>
      <c r="K20" s="3"/>
    </row>
    <row r="21" spans="1:11">
      <c r="A21" s="7" t="s">
        <v>76</v>
      </c>
      <c r="B21" s="7" t="s">
        <v>58</v>
      </c>
      <c r="C21" s="16">
        <v>5</v>
      </c>
      <c r="D21" s="16"/>
      <c r="E21" s="16">
        <f t="shared" si="4"/>
        <v>0</v>
      </c>
      <c r="F21" s="16"/>
      <c r="G21" s="16">
        <f t="shared" si="5"/>
        <v>0</v>
      </c>
      <c r="H21" s="16">
        <f t="shared" si="0"/>
        <v>0</v>
      </c>
      <c r="I21" s="16">
        <f t="shared" si="1"/>
        <v>0</v>
      </c>
      <c r="J21" s="3"/>
      <c r="K21" s="3"/>
    </row>
    <row r="22" spans="1:11">
      <c r="A22" s="7" t="s">
        <v>77</v>
      </c>
      <c r="B22" s="7" t="s">
        <v>58</v>
      </c>
      <c r="C22" s="16">
        <v>3</v>
      </c>
      <c r="D22" s="16"/>
      <c r="E22" s="16">
        <f t="shared" si="4"/>
        <v>0</v>
      </c>
      <c r="F22" s="16"/>
      <c r="G22" s="16">
        <f t="shared" si="5"/>
        <v>0</v>
      </c>
      <c r="H22" s="16">
        <f t="shared" si="0"/>
        <v>0</v>
      </c>
      <c r="I22" s="16">
        <f t="shared" si="1"/>
        <v>0</v>
      </c>
      <c r="J22" s="3"/>
      <c r="K22" s="3"/>
    </row>
    <row r="23" spans="1:11">
      <c r="A23" s="7" t="s">
        <v>78</v>
      </c>
      <c r="B23" s="7" t="s">
        <v>58</v>
      </c>
      <c r="C23" s="16">
        <v>1</v>
      </c>
      <c r="D23" s="16"/>
      <c r="E23" s="16">
        <f t="shared" si="4"/>
        <v>0</v>
      </c>
      <c r="F23" s="16"/>
      <c r="G23" s="16">
        <f t="shared" si="5"/>
        <v>0</v>
      </c>
      <c r="H23" s="16">
        <f t="shared" si="0"/>
        <v>0</v>
      </c>
      <c r="I23" s="16">
        <f t="shared" si="1"/>
        <v>0</v>
      </c>
      <c r="J23" s="3"/>
      <c r="K23" s="3"/>
    </row>
    <row r="24" spans="1:11">
      <c r="A24" s="7" t="s">
        <v>60</v>
      </c>
      <c r="B24" s="7" t="s">
        <v>58</v>
      </c>
      <c r="C24" s="16">
        <v>1</v>
      </c>
      <c r="D24" s="16"/>
      <c r="E24" s="16">
        <f t="shared" si="4"/>
        <v>0</v>
      </c>
      <c r="F24" s="16"/>
      <c r="G24" s="16">
        <f t="shared" si="5"/>
        <v>0</v>
      </c>
      <c r="H24" s="16">
        <f t="shared" si="0"/>
        <v>0</v>
      </c>
      <c r="I24" s="16">
        <f t="shared" si="1"/>
        <v>0</v>
      </c>
      <c r="J24" s="3"/>
      <c r="K24" s="3"/>
    </row>
    <row r="25" spans="1:11">
      <c r="A25" s="7" t="s">
        <v>79</v>
      </c>
      <c r="B25" s="7" t="s">
        <v>58</v>
      </c>
      <c r="C25" s="16">
        <v>1</v>
      </c>
      <c r="D25" s="16"/>
      <c r="E25" s="16">
        <f t="shared" si="4"/>
        <v>0</v>
      </c>
      <c r="F25" s="16"/>
      <c r="G25" s="16">
        <f t="shared" si="5"/>
        <v>0</v>
      </c>
      <c r="H25" s="16">
        <f t="shared" si="0"/>
        <v>0</v>
      </c>
      <c r="I25" s="16">
        <f t="shared" si="1"/>
        <v>0</v>
      </c>
      <c r="J25" s="3"/>
      <c r="K25" s="3"/>
    </row>
    <row r="26" spans="1:11">
      <c r="A26" s="7" t="s">
        <v>80</v>
      </c>
      <c r="B26" s="7" t="s">
        <v>58</v>
      </c>
      <c r="C26" s="16">
        <v>1</v>
      </c>
      <c r="D26" s="16"/>
      <c r="E26" s="16">
        <f t="shared" si="4"/>
        <v>0</v>
      </c>
      <c r="F26" s="16"/>
      <c r="G26" s="16">
        <f t="shared" si="5"/>
        <v>0</v>
      </c>
      <c r="H26" s="16">
        <f t="shared" si="0"/>
        <v>0</v>
      </c>
      <c r="I26" s="16">
        <f t="shared" si="1"/>
        <v>0</v>
      </c>
      <c r="J26" s="3"/>
      <c r="K26" s="3"/>
    </row>
    <row r="27" spans="1:11">
      <c r="A27" s="7" t="s">
        <v>81</v>
      </c>
      <c r="B27" s="7" t="s">
        <v>58</v>
      </c>
      <c r="C27" s="16">
        <v>1</v>
      </c>
      <c r="D27" s="16"/>
      <c r="E27" s="16">
        <f t="shared" si="4"/>
        <v>0</v>
      </c>
      <c r="F27" s="16"/>
      <c r="G27" s="16">
        <f t="shared" si="5"/>
        <v>0</v>
      </c>
      <c r="H27" s="16">
        <f t="shared" si="0"/>
        <v>0</v>
      </c>
      <c r="I27" s="16">
        <f t="shared" si="1"/>
        <v>0</v>
      </c>
      <c r="J27" s="3"/>
      <c r="K27" s="3"/>
    </row>
    <row r="28" spans="1:11">
      <c r="A28" s="7" t="s">
        <v>82</v>
      </c>
      <c r="B28" s="7" t="s">
        <v>58</v>
      </c>
      <c r="C28" s="16">
        <v>8</v>
      </c>
      <c r="D28" s="16"/>
      <c r="E28" s="16">
        <f t="shared" si="4"/>
        <v>0</v>
      </c>
      <c r="F28" s="16"/>
      <c r="G28" s="16">
        <f t="shared" si="5"/>
        <v>0</v>
      </c>
      <c r="H28" s="16">
        <f t="shared" si="0"/>
        <v>0</v>
      </c>
      <c r="I28" s="16">
        <f t="shared" si="1"/>
        <v>0</v>
      </c>
      <c r="J28" s="3"/>
      <c r="K28" s="3"/>
    </row>
    <row r="29" spans="1:11">
      <c r="A29" s="7" t="s">
        <v>83</v>
      </c>
      <c r="B29" s="7" t="s">
        <v>58</v>
      </c>
      <c r="C29" s="16">
        <v>12</v>
      </c>
      <c r="D29" s="16"/>
      <c r="E29" s="16">
        <f t="shared" si="4"/>
        <v>0</v>
      </c>
      <c r="F29" s="16"/>
      <c r="G29" s="16">
        <f t="shared" si="5"/>
        <v>0</v>
      </c>
      <c r="H29" s="16">
        <f t="shared" si="0"/>
        <v>0</v>
      </c>
      <c r="I29" s="16">
        <f t="shared" si="1"/>
        <v>0</v>
      </c>
      <c r="J29" s="3"/>
      <c r="K29" s="3"/>
    </row>
    <row r="30" spans="1:11">
      <c r="A30" s="7" t="s">
        <v>84</v>
      </c>
      <c r="B30" s="7" t="s">
        <v>58</v>
      </c>
      <c r="C30" s="16">
        <v>4</v>
      </c>
      <c r="D30" s="16"/>
      <c r="E30" s="16">
        <f t="shared" si="4"/>
        <v>0</v>
      </c>
      <c r="F30" s="16"/>
      <c r="G30" s="16">
        <f t="shared" si="5"/>
        <v>0</v>
      </c>
      <c r="H30" s="16">
        <f t="shared" si="0"/>
        <v>0</v>
      </c>
      <c r="I30" s="16">
        <f t="shared" si="1"/>
        <v>0</v>
      </c>
      <c r="J30" s="3"/>
      <c r="K30" s="3"/>
    </row>
    <row r="31" spans="1:11">
      <c r="A31" s="7" t="s">
        <v>85</v>
      </c>
      <c r="B31" s="7" t="s">
        <v>63</v>
      </c>
      <c r="C31" s="16">
        <v>1</v>
      </c>
      <c r="D31" s="16"/>
      <c r="E31" s="16">
        <f t="shared" si="4"/>
        <v>0</v>
      </c>
      <c r="F31" s="16"/>
      <c r="G31" s="16">
        <f t="shared" si="5"/>
        <v>0</v>
      </c>
      <c r="H31" s="16">
        <f t="shared" si="0"/>
        <v>0</v>
      </c>
      <c r="I31" s="16">
        <f t="shared" si="1"/>
        <v>0</v>
      </c>
      <c r="J31" s="3"/>
      <c r="K31" s="3"/>
    </row>
    <row r="32" spans="1:11">
      <c r="A32" s="7" t="s">
        <v>86</v>
      </c>
      <c r="B32" s="7" t="s">
        <v>58</v>
      </c>
      <c r="C32" s="16">
        <v>1</v>
      </c>
      <c r="D32" s="16"/>
      <c r="E32" s="16">
        <f t="shared" si="4"/>
        <v>0</v>
      </c>
      <c r="F32" s="16"/>
      <c r="G32" s="16">
        <f t="shared" si="5"/>
        <v>0</v>
      </c>
      <c r="H32" s="16">
        <f t="shared" si="0"/>
        <v>0</v>
      </c>
      <c r="I32" s="16">
        <f t="shared" si="1"/>
        <v>0</v>
      </c>
      <c r="J32" s="3"/>
      <c r="K32" s="3"/>
    </row>
    <row r="33" spans="1:11">
      <c r="A33" s="7" t="s">
        <v>87</v>
      </c>
      <c r="B33" s="7" t="s">
        <v>58</v>
      </c>
      <c r="C33" s="16">
        <v>1</v>
      </c>
      <c r="D33" s="16"/>
      <c r="E33" s="16">
        <f t="shared" si="4"/>
        <v>0</v>
      </c>
      <c r="F33" s="16"/>
      <c r="G33" s="16">
        <f t="shared" si="5"/>
        <v>0</v>
      </c>
      <c r="H33" s="16">
        <f t="shared" si="0"/>
        <v>0</v>
      </c>
      <c r="I33" s="16">
        <f t="shared" si="1"/>
        <v>0</v>
      </c>
      <c r="J33" s="3"/>
      <c r="K33" s="3"/>
    </row>
    <row r="34" spans="1:11">
      <c r="A34" s="7" t="s">
        <v>13</v>
      </c>
      <c r="B34" s="7" t="s">
        <v>13</v>
      </c>
      <c r="C34" s="16"/>
      <c r="D34" s="16"/>
      <c r="E34" s="16"/>
      <c r="F34" s="16"/>
      <c r="G34" s="16"/>
      <c r="H34" s="16"/>
      <c r="I34" s="16"/>
      <c r="J34" s="3"/>
      <c r="K34" s="3"/>
    </row>
    <row r="35" spans="1:11">
      <c r="A35" s="14" t="s">
        <v>88</v>
      </c>
      <c r="B35" s="14" t="s">
        <v>13</v>
      </c>
      <c r="C35" s="15"/>
      <c r="D35" s="15"/>
      <c r="E35" s="15"/>
      <c r="F35" s="15"/>
      <c r="G35" s="15"/>
      <c r="H35" s="15"/>
      <c r="I35" s="15"/>
      <c r="J35" s="3"/>
      <c r="K35" s="3"/>
    </row>
    <row r="36" spans="1:11">
      <c r="A36" s="7" t="s">
        <v>74</v>
      </c>
      <c r="B36" s="7" t="s">
        <v>58</v>
      </c>
      <c r="C36" s="16">
        <v>4</v>
      </c>
      <c r="D36" s="16"/>
      <c r="E36" s="16">
        <f>C36*D36</f>
        <v>0</v>
      </c>
      <c r="F36" s="16"/>
      <c r="G36" s="16">
        <f>C36*F36</f>
        <v>0</v>
      </c>
      <c r="H36" s="16">
        <f t="shared" ref="H36:H67" si="6">D36+F36</f>
        <v>0</v>
      </c>
      <c r="I36" s="16">
        <f t="shared" ref="I36:I67" si="7">E36+G36</f>
        <v>0</v>
      </c>
      <c r="J36" s="3"/>
      <c r="K36" s="3"/>
    </row>
    <row r="37" spans="1:11">
      <c r="A37" s="7" t="s">
        <v>89</v>
      </c>
      <c r="B37" s="7" t="s">
        <v>58</v>
      </c>
      <c r="C37" s="16">
        <v>1</v>
      </c>
      <c r="D37" s="16"/>
      <c r="E37" s="16">
        <f>C37*D37</f>
        <v>0</v>
      </c>
      <c r="F37" s="16"/>
      <c r="G37" s="16">
        <f>C37*F37</f>
        <v>0</v>
      </c>
      <c r="H37" s="16">
        <f t="shared" si="6"/>
        <v>0</v>
      </c>
      <c r="I37" s="16">
        <f t="shared" si="7"/>
        <v>0</v>
      </c>
      <c r="J37" s="3"/>
      <c r="K37" s="3"/>
    </row>
    <row r="38" spans="1:11">
      <c r="A38" s="7" t="s">
        <v>82</v>
      </c>
      <c r="B38" s="7" t="s">
        <v>58</v>
      </c>
      <c r="C38" s="16">
        <v>7</v>
      </c>
      <c r="D38" s="16"/>
      <c r="E38" s="16">
        <f>C38*D38</f>
        <v>0</v>
      </c>
      <c r="F38" s="16"/>
      <c r="G38" s="16">
        <f>C38*F38</f>
        <v>0</v>
      </c>
      <c r="H38" s="16">
        <f t="shared" si="6"/>
        <v>0</v>
      </c>
      <c r="I38" s="16">
        <f t="shared" si="7"/>
        <v>0</v>
      </c>
      <c r="J38" s="3"/>
      <c r="K38" s="3"/>
    </row>
    <row r="39" spans="1:11">
      <c r="A39" s="7" t="s">
        <v>83</v>
      </c>
      <c r="B39" s="7" t="s">
        <v>58</v>
      </c>
      <c r="C39" s="16">
        <v>10</v>
      </c>
      <c r="D39" s="16"/>
      <c r="E39" s="16">
        <f>C39*D39</f>
        <v>0</v>
      </c>
      <c r="F39" s="16"/>
      <c r="G39" s="16">
        <f>C39*F39</f>
        <v>0</v>
      </c>
      <c r="H39" s="16">
        <f t="shared" si="6"/>
        <v>0</v>
      </c>
      <c r="I39" s="16">
        <f t="shared" si="7"/>
        <v>0</v>
      </c>
      <c r="J39" s="3"/>
      <c r="K39" s="3"/>
    </row>
    <row r="40" spans="1:11">
      <c r="A40" s="7" t="s">
        <v>90</v>
      </c>
      <c r="B40" s="7" t="s">
        <v>58</v>
      </c>
      <c r="C40" s="16">
        <v>1</v>
      </c>
      <c r="D40" s="16"/>
      <c r="E40" s="16">
        <f>C40*D40</f>
        <v>0</v>
      </c>
      <c r="F40" s="16"/>
      <c r="G40" s="16">
        <f>C40*F40</f>
        <v>0</v>
      </c>
      <c r="H40" s="16">
        <f t="shared" si="6"/>
        <v>0</v>
      </c>
      <c r="I40" s="16">
        <f t="shared" si="7"/>
        <v>0</v>
      </c>
      <c r="J40" s="3"/>
      <c r="K40" s="3"/>
    </row>
    <row r="41" spans="1:11">
      <c r="A41" s="7" t="s">
        <v>13</v>
      </c>
      <c r="B41" s="7" t="s">
        <v>13</v>
      </c>
      <c r="C41" s="16"/>
      <c r="D41" s="16"/>
      <c r="E41" s="16"/>
      <c r="F41" s="16"/>
      <c r="G41" s="16"/>
      <c r="H41" s="16"/>
      <c r="I41" s="16"/>
      <c r="J41" s="3"/>
      <c r="K41" s="3"/>
    </row>
    <row r="42" spans="1:11">
      <c r="A42" s="14" t="s">
        <v>91</v>
      </c>
      <c r="B42" s="14" t="s">
        <v>13</v>
      </c>
      <c r="C42" s="15"/>
      <c r="D42" s="15"/>
      <c r="E42" s="15"/>
      <c r="F42" s="15"/>
      <c r="G42" s="15"/>
      <c r="H42" s="15"/>
      <c r="I42" s="15"/>
      <c r="J42" s="3"/>
      <c r="K42" s="3"/>
    </row>
    <row r="43" spans="1:11">
      <c r="A43" s="7" t="s">
        <v>13</v>
      </c>
      <c r="B43" s="7" t="s">
        <v>13</v>
      </c>
      <c r="C43" s="16"/>
      <c r="D43" s="16"/>
      <c r="E43" s="16"/>
      <c r="F43" s="16"/>
      <c r="G43" s="16"/>
      <c r="H43" s="16">
        <f t="shared" si="6"/>
        <v>0</v>
      </c>
      <c r="I43" s="16">
        <f t="shared" si="7"/>
        <v>0</v>
      </c>
      <c r="J43" s="3"/>
      <c r="K43" s="3"/>
    </row>
    <row r="44" spans="1:11">
      <c r="A44" s="7" t="s">
        <v>74</v>
      </c>
      <c r="B44" s="7" t="s">
        <v>58</v>
      </c>
      <c r="C44" s="16">
        <v>4</v>
      </c>
      <c r="D44" s="16"/>
      <c r="E44" s="16">
        <f t="shared" ref="E44:E50" si="8">C44*D44</f>
        <v>0</v>
      </c>
      <c r="F44" s="16"/>
      <c r="G44" s="16">
        <f t="shared" ref="G44:G50" si="9">C44*F44</f>
        <v>0</v>
      </c>
      <c r="H44" s="16">
        <f t="shared" si="6"/>
        <v>0</v>
      </c>
      <c r="I44" s="16">
        <f t="shared" si="7"/>
        <v>0</v>
      </c>
      <c r="J44" s="3"/>
      <c r="K44" s="3"/>
    </row>
    <row r="45" spans="1:11">
      <c r="A45" s="7" t="s">
        <v>75</v>
      </c>
      <c r="B45" s="7" t="s">
        <v>58</v>
      </c>
      <c r="C45" s="16">
        <v>1</v>
      </c>
      <c r="D45" s="16"/>
      <c r="E45" s="16">
        <f t="shared" si="8"/>
        <v>0</v>
      </c>
      <c r="F45" s="16"/>
      <c r="G45" s="16">
        <f t="shared" si="9"/>
        <v>0</v>
      </c>
      <c r="H45" s="16">
        <f t="shared" si="6"/>
        <v>0</v>
      </c>
      <c r="I45" s="16">
        <f t="shared" si="7"/>
        <v>0</v>
      </c>
      <c r="J45" s="3"/>
      <c r="K45" s="3"/>
    </row>
    <row r="46" spans="1:11">
      <c r="A46" s="7" t="s">
        <v>77</v>
      </c>
      <c r="B46" s="7" t="s">
        <v>58</v>
      </c>
      <c r="C46" s="16">
        <v>1</v>
      </c>
      <c r="D46" s="16"/>
      <c r="E46" s="16">
        <f t="shared" si="8"/>
        <v>0</v>
      </c>
      <c r="F46" s="16"/>
      <c r="G46" s="16">
        <f t="shared" si="9"/>
        <v>0</v>
      </c>
      <c r="H46" s="16">
        <f t="shared" si="6"/>
        <v>0</v>
      </c>
      <c r="I46" s="16">
        <f t="shared" si="7"/>
        <v>0</v>
      </c>
      <c r="J46" s="3"/>
      <c r="K46" s="3"/>
    </row>
    <row r="47" spans="1:11">
      <c r="A47" s="7" t="s">
        <v>80</v>
      </c>
      <c r="B47" s="7" t="s">
        <v>58</v>
      </c>
      <c r="C47" s="16">
        <v>1</v>
      </c>
      <c r="D47" s="16"/>
      <c r="E47" s="16">
        <f t="shared" si="8"/>
        <v>0</v>
      </c>
      <c r="F47" s="16"/>
      <c r="G47" s="16">
        <f t="shared" si="9"/>
        <v>0</v>
      </c>
      <c r="H47" s="16">
        <f t="shared" si="6"/>
        <v>0</v>
      </c>
      <c r="I47" s="16">
        <f t="shared" si="7"/>
        <v>0</v>
      </c>
      <c r="J47" s="3"/>
      <c r="K47" s="3"/>
    </row>
    <row r="48" spans="1:11">
      <c r="A48" s="7" t="s">
        <v>82</v>
      </c>
      <c r="B48" s="7" t="s">
        <v>58</v>
      </c>
      <c r="C48" s="16">
        <v>4</v>
      </c>
      <c r="D48" s="16"/>
      <c r="E48" s="16">
        <f t="shared" si="8"/>
        <v>0</v>
      </c>
      <c r="F48" s="16"/>
      <c r="G48" s="16">
        <f t="shared" si="9"/>
        <v>0</v>
      </c>
      <c r="H48" s="16">
        <f t="shared" si="6"/>
        <v>0</v>
      </c>
      <c r="I48" s="16">
        <f t="shared" si="7"/>
        <v>0</v>
      </c>
      <c r="J48" s="3"/>
      <c r="K48" s="3"/>
    </row>
    <row r="49" spans="1:11">
      <c r="A49" s="7" t="s">
        <v>83</v>
      </c>
      <c r="B49" s="7" t="s">
        <v>58</v>
      </c>
      <c r="C49" s="16">
        <v>6</v>
      </c>
      <c r="D49" s="16"/>
      <c r="E49" s="16">
        <f t="shared" si="8"/>
        <v>0</v>
      </c>
      <c r="F49" s="16"/>
      <c r="G49" s="16">
        <f t="shared" si="9"/>
        <v>0</v>
      </c>
      <c r="H49" s="16">
        <f t="shared" si="6"/>
        <v>0</v>
      </c>
      <c r="I49" s="16">
        <f t="shared" si="7"/>
        <v>0</v>
      </c>
      <c r="J49" s="3"/>
      <c r="K49" s="3"/>
    </row>
    <row r="50" spans="1:11">
      <c r="A50" s="7" t="s">
        <v>90</v>
      </c>
      <c r="B50" s="7" t="s">
        <v>58</v>
      </c>
      <c r="C50" s="16">
        <v>1</v>
      </c>
      <c r="D50" s="16"/>
      <c r="E50" s="16">
        <f t="shared" si="8"/>
        <v>0</v>
      </c>
      <c r="F50" s="16"/>
      <c r="G50" s="16">
        <f t="shared" si="9"/>
        <v>0</v>
      </c>
      <c r="H50" s="16">
        <f t="shared" si="6"/>
        <v>0</v>
      </c>
      <c r="I50" s="16">
        <f t="shared" si="7"/>
        <v>0</v>
      </c>
      <c r="J50" s="3"/>
      <c r="K50" s="3"/>
    </row>
    <row r="51" spans="1:11">
      <c r="A51" s="7" t="s">
        <v>13</v>
      </c>
      <c r="B51" s="7" t="s">
        <v>13</v>
      </c>
      <c r="C51" s="16"/>
      <c r="D51" s="16"/>
      <c r="E51" s="16"/>
      <c r="F51" s="16"/>
      <c r="G51" s="16"/>
      <c r="H51" s="16"/>
      <c r="I51" s="16"/>
      <c r="J51" s="3"/>
      <c r="K51" s="3"/>
    </row>
    <row r="52" spans="1:11">
      <c r="A52" s="14" t="s">
        <v>92</v>
      </c>
      <c r="B52" s="14" t="s">
        <v>13</v>
      </c>
      <c r="C52" s="15"/>
      <c r="D52" s="15"/>
      <c r="E52" s="15"/>
      <c r="F52" s="15"/>
      <c r="G52" s="15"/>
      <c r="H52" s="15"/>
      <c r="I52" s="15"/>
      <c r="J52" s="3"/>
      <c r="K52" s="3"/>
    </row>
    <row r="53" spans="1:11">
      <c r="A53" s="7" t="s">
        <v>74</v>
      </c>
      <c r="B53" s="7" t="s">
        <v>58</v>
      </c>
      <c r="C53" s="16">
        <v>4</v>
      </c>
      <c r="D53" s="16"/>
      <c r="E53" s="16">
        <f t="shared" ref="E53:E59" si="10">C53*D53</f>
        <v>0</v>
      </c>
      <c r="F53" s="16"/>
      <c r="G53" s="16">
        <f t="shared" ref="G53:G59" si="11">C53*F53</f>
        <v>0</v>
      </c>
      <c r="H53" s="16">
        <f t="shared" si="6"/>
        <v>0</v>
      </c>
      <c r="I53" s="16">
        <f t="shared" si="7"/>
        <v>0</v>
      </c>
      <c r="J53" s="3"/>
      <c r="K53" s="3"/>
    </row>
    <row r="54" spans="1:11">
      <c r="A54" s="7" t="s">
        <v>76</v>
      </c>
      <c r="B54" s="7" t="s">
        <v>58</v>
      </c>
      <c r="C54" s="16">
        <v>1</v>
      </c>
      <c r="D54" s="16"/>
      <c r="E54" s="16">
        <f t="shared" si="10"/>
        <v>0</v>
      </c>
      <c r="F54" s="16"/>
      <c r="G54" s="16">
        <f t="shared" si="11"/>
        <v>0</v>
      </c>
      <c r="H54" s="16">
        <f t="shared" si="6"/>
        <v>0</v>
      </c>
      <c r="I54" s="16">
        <f t="shared" si="7"/>
        <v>0</v>
      </c>
      <c r="J54" s="3"/>
      <c r="K54" s="3"/>
    </row>
    <row r="55" spans="1:11">
      <c r="A55" s="7" t="s">
        <v>81</v>
      </c>
      <c r="B55" s="7" t="s">
        <v>58</v>
      </c>
      <c r="C55" s="16">
        <v>1</v>
      </c>
      <c r="D55" s="16"/>
      <c r="E55" s="16">
        <f t="shared" si="10"/>
        <v>0</v>
      </c>
      <c r="F55" s="16"/>
      <c r="G55" s="16">
        <f t="shared" si="11"/>
        <v>0</v>
      </c>
      <c r="H55" s="16">
        <f t="shared" si="6"/>
        <v>0</v>
      </c>
      <c r="I55" s="16">
        <f t="shared" si="7"/>
        <v>0</v>
      </c>
      <c r="J55" s="3"/>
      <c r="K55" s="3"/>
    </row>
    <row r="56" spans="1:11">
      <c r="A56" s="7" t="s">
        <v>82</v>
      </c>
      <c r="B56" s="7" t="s">
        <v>58</v>
      </c>
      <c r="C56" s="16">
        <v>4</v>
      </c>
      <c r="D56" s="16"/>
      <c r="E56" s="16">
        <f t="shared" si="10"/>
        <v>0</v>
      </c>
      <c r="F56" s="16"/>
      <c r="G56" s="16">
        <f t="shared" si="11"/>
        <v>0</v>
      </c>
      <c r="H56" s="16">
        <f t="shared" si="6"/>
        <v>0</v>
      </c>
      <c r="I56" s="16">
        <f t="shared" si="7"/>
        <v>0</v>
      </c>
      <c r="J56" s="3"/>
      <c r="K56" s="3"/>
    </row>
    <row r="57" spans="1:11">
      <c r="A57" s="7" t="s">
        <v>83</v>
      </c>
      <c r="B57" s="7" t="s">
        <v>58</v>
      </c>
      <c r="C57" s="16">
        <v>6</v>
      </c>
      <c r="D57" s="16"/>
      <c r="E57" s="16">
        <f t="shared" si="10"/>
        <v>0</v>
      </c>
      <c r="F57" s="16"/>
      <c r="G57" s="16">
        <f t="shared" si="11"/>
        <v>0</v>
      </c>
      <c r="H57" s="16">
        <f t="shared" si="6"/>
        <v>0</v>
      </c>
      <c r="I57" s="16">
        <f t="shared" si="7"/>
        <v>0</v>
      </c>
      <c r="J57" s="3"/>
      <c r="K57" s="3"/>
    </row>
    <row r="58" spans="1:11">
      <c r="A58" s="7" t="s">
        <v>93</v>
      </c>
      <c r="B58" s="7" t="s">
        <v>58</v>
      </c>
      <c r="C58" s="16">
        <v>1</v>
      </c>
      <c r="D58" s="16"/>
      <c r="E58" s="16">
        <f t="shared" si="10"/>
        <v>0</v>
      </c>
      <c r="F58" s="16"/>
      <c r="G58" s="16">
        <f t="shared" si="11"/>
        <v>0</v>
      </c>
      <c r="H58" s="16">
        <f t="shared" si="6"/>
        <v>0</v>
      </c>
      <c r="I58" s="16">
        <f t="shared" si="7"/>
        <v>0</v>
      </c>
      <c r="J58" s="3"/>
      <c r="K58" s="3"/>
    </row>
    <row r="59" spans="1:11">
      <c r="A59" s="7" t="s">
        <v>94</v>
      </c>
      <c r="B59" s="7" t="s">
        <v>95</v>
      </c>
      <c r="C59" s="16">
        <v>85</v>
      </c>
      <c r="D59" s="16"/>
      <c r="E59" s="16">
        <f t="shared" si="10"/>
        <v>0</v>
      </c>
      <c r="F59" s="16"/>
      <c r="G59" s="16">
        <f t="shared" si="11"/>
        <v>0</v>
      </c>
      <c r="H59" s="16">
        <f t="shared" si="6"/>
        <v>0</v>
      </c>
      <c r="I59" s="16">
        <f t="shared" si="7"/>
        <v>0</v>
      </c>
      <c r="J59" s="3"/>
      <c r="K59" s="3"/>
    </row>
    <row r="60" spans="1:11">
      <c r="A60" s="7" t="s">
        <v>13</v>
      </c>
      <c r="B60" s="7" t="s">
        <v>13</v>
      </c>
      <c r="C60" s="16"/>
      <c r="D60" s="16"/>
      <c r="E60" s="16"/>
      <c r="F60" s="16"/>
      <c r="G60" s="16"/>
      <c r="H60" s="16"/>
      <c r="I60" s="16"/>
      <c r="J60" s="3"/>
      <c r="K60" s="3"/>
    </row>
    <row r="61" spans="1:11">
      <c r="A61" s="17" t="s">
        <v>96</v>
      </c>
      <c r="B61" s="17" t="s">
        <v>13</v>
      </c>
      <c r="C61" s="18"/>
      <c r="D61" s="18"/>
      <c r="E61" s="18"/>
      <c r="F61" s="18"/>
      <c r="G61" s="18"/>
      <c r="H61" s="18"/>
      <c r="I61" s="18"/>
      <c r="J61" s="3"/>
      <c r="K61" s="3"/>
    </row>
    <row r="62" spans="1:11">
      <c r="A62" s="7" t="s">
        <v>97</v>
      </c>
      <c r="B62" s="7" t="s">
        <v>58</v>
      </c>
      <c r="C62" s="16">
        <v>15</v>
      </c>
      <c r="D62" s="16"/>
      <c r="E62" s="16">
        <f t="shared" ref="E62:E93" si="12">C62*D62</f>
        <v>0</v>
      </c>
      <c r="F62" s="16"/>
      <c r="G62" s="16">
        <f t="shared" ref="G62:G93" si="13">C62*F62</f>
        <v>0</v>
      </c>
      <c r="H62" s="16">
        <f t="shared" si="6"/>
        <v>0</v>
      </c>
      <c r="I62" s="16">
        <f t="shared" si="7"/>
        <v>0</v>
      </c>
      <c r="J62" s="3"/>
      <c r="K62" s="3"/>
    </row>
    <row r="63" spans="1:11">
      <c r="A63" s="7" t="s">
        <v>98</v>
      </c>
      <c r="B63" s="7" t="s">
        <v>58</v>
      </c>
      <c r="C63" s="16">
        <v>11</v>
      </c>
      <c r="D63" s="16"/>
      <c r="E63" s="16">
        <f t="shared" si="12"/>
        <v>0</v>
      </c>
      <c r="F63" s="16"/>
      <c r="G63" s="16">
        <f t="shared" si="13"/>
        <v>0</v>
      </c>
      <c r="H63" s="16">
        <f t="shared" si="6"/>
        <v>0</v>
      </c>
      <c r="I63" s="16">
        <f t="shared" si="7"/>
        <v>0</v>
      </c>
      <c r="J63" s="3"/>
      <c r="K63" s="3"/>
    </row>
    <row r="64" spans="1:11">
      <c r="A64" s="7" t="s">
        <v>99</v>
      </c>
      <c r="B64" s="7" t="s">
        <v>58</v>
      </c>
      <c r="C64" s="16">
        <v>5</v>
      </c>
      <c r="D64" s="16"/>
      <c r="E64" s="16">
        <f t="shared" si="12"/>
        <v>0</v>
      </c>
      <c r="F64" s="16"/>
      <c r="G64" s="16">
        <f t="shared" si="13"/>
        <v>0</v>
      </c>
      <c r="H64" s="16">
        <f t="shared" si="6"/>
        <v>0</v>
      </c>
      <c r="I64" s="16">
        <f t="shared" si="7"/>
        <v>0</v>
      </c>
      <c r="J64" s="3"/>
      <c r="K64" s="3"/>
    </row>
    <row r="65" spans="1:11">
      <c r="A65" s="7" t="s">
        <v>100</v>
      </c>
      <c r="B65" s="7" t="s">
        <v>58</v>
      </c>
      <c r="C65" s="16">
        <v>10</v>
      </c>
      <c r="D65" s="16"/>
      <c r="E65" s="16">
        <f t="shared" si="12"/>
        <v>0</v>
      </c>
      <c r="F65" s="16"/>
      <c r="G65" s="16">
        <f t="shared" si="13"/>
        <v>0</v>
      </c>
      <c r="H65" s="16">
        <f t="shared" si="6"/>
        <v>0</v>
      </c>
      <c r="I65" s="16">
        <f t="shared" si="7"/>
        <v>0</v>
      </c>
      <c r="J65" s="3"/>
      <c r="K65" s="3"/>
    </row>
    <row r="66" spans="1:11">
      <c r="A66" s="7" t="s">
        <v>101</v>
      </c>
      <c r="B66" s="7" t="s">
        <v>58</v>
      </c>
      <c r="C66" s="16">
        <v>11</v>
      </c>
      <c r="D66" s="16"/>
      <c r="E66" s="16">
        <f t="shared" si="12"/>
        <v>0</v>
      </c>
      <c r="F66" s="16"/>
      <c r="G66" s="16">
        <f t="shared" si="13"/>
        <v>0</v>
      </c>
      <c r="H66" s="16">
        <f t="shared" si="6"/>
        <v>0</v>
      </c>
      <c r="I66" s="16">
        <f t="shared" si="7"/>
        <v>0</v>
      </c>
      <c r="J66" s="3"/>
      <c r="K66" s="3"/>
    </row>
    <row r="67" spans="1:11">
      <c r="A67" s="7" t="s">
        <v>102</v>
      </c>
      <c r="B67" s="7" t="s">
        <v>58</v>
      </c>
      <c r="C67" s="16">
        <v>18</v>
      </c>
      <c r="D67" s="16"/>
      <c r="E67" s="16">
        <f t="shared" si="12"/>
        <v>0</v>
      </c>
      <c r="F67" s="16"/>
      <c r="G67" s="16">
        <f t="shared" si="13"/>
        <v>0</v>
      </c>
      <c r="H67" s="16">
        <f t="shared" si="6"/>
        <v>0</v>
      </c>
      <c r="I67" s="16">
        <f t="shared" si="7"/>
        <v>0</v>
      </c>
      <c r="J67" s="3"/>
      <c r="K67" s="3"/>
    </row>
    <row r="68" spans="1:11">
      <c r="A68" s="7" t="s">
        <v>103</v>
      </c>
      <c r="B68" s="7" t="s">
        <v>58</v>
      </c>
      <c r="C68" s="16">
        <v>5</v>
      </c>
      <c r="D68" s="16"/>
      <c r="E68" s="16">
        <f t="shared" si="12"/>
        <v>0</v>
      </c>
      <c r="F68" s="16"/>
      <c r="G68" s="16">
        <f t="shared" si="13"/>
        <v>0</v>
      </c>
      <c r="H68" s="16">
        <f t="shared" ref="H68:H99" si="14">D68+F68</f>
        <v>0</v>
      </c>
      <c r="I68" s="16">
        <f t="shared" ref="I68:I99" si="15">E68+G68</f>
        <v>0</v>
      </c>
      <c r="J68" s="3"/>
      <c r="K68" s="3"/>
    </row>
    <row r="69" spans="1:11">
      <c r="A69" s="7" t="s">
        <v>104</v>
      </c>
      <c r="B69" s="7" t="s">
        <v>58</v>
      </c>
      <c r="C69" s="16">
        <v>45</v>
      </c>
      <c r="D69" s="16"/>
      <c r="E69" s="16">
        <f t="shared" si="12"/>
        <v>0</v>
      </c>
      <c r="F69" s="16"/>
      <c r="G69" s="16">
        <f t="shared" si="13"/>
        <v>0</v>
      </c>
      <c r="H69" s="16">
        <f t="shared" si="14"/>
        <v>0</v>
      </c>
      <c r="I69" s="16">
        <f t="shared" si="15"/>
        <v>0</v>
      </c>
      <c r="J69" s="3"/>
      <c r="K69" s="3"/>
    </row>
    <row r="70" spans="1:11">
      <c r="A70" s="7" t="s">
        <v>105</v>
      </c>
      <c r="B70" s="7" t="s">
        <v>58</v>
      </c>
      <c r="C70" s="16">
        <v>23</v>
      </c>
      <c r="D70" s="16"/>
      <c r="E70" s="16">
        <f t="shared" si="12"/>
        <v>0</v>
      </c>
      <c r="F70" s="16"/>
      <c r="G70" s="16">
        <f t="shared" si="13"/>
        <v>0</v>
      </c>
      <c r="H70" s="16">
        <f t="shared" si="14"/>
        <v>0</v>
      </c>
      <c r="I70" s="16">
        <f t="shared" si="15"/>
        <v>0</v>
      </c>
      <c r="J70" s="3"/>
      <c r="K70" s="3"/>
    </row>
    <row r="71" spans="1:11">
      <c r="A71" s="7" t="s">
        <v>106</v>
      </c>
      <c r="B71" s="7" t="s">
        <v>63</v>
      </c>
      <c r="C71" s="16">
        <v>1</v>
      </c>
      <c r="D71" s="16"/>
      <c r="E71" s="16">
        <f t="shared" si="12"/>
        <v>0</v>
      </c>
      <c r="F71" s="16"/>
      <c r="G71" s="16">
        <f t="shared" si="13"/>
        <v>0</v>
      </c>
      <c r="H71" s="16">
        <f t="shared" si="14"/>
        <v>0</v>
      </c>
      <c r="I71" s="16">
        <f t="shared" si="15"/>
        <v>0</v>
      </c>
      <c r="J71" s="3"/>
      <c r="K71" s="3"/>
    </row>
    <row r="72" spans="1:11">
      <c r="A72" s="7" t="s">
        <v>107</v>
      </c>
      <c r="B72" s="7" t="s">
        <v>63</v>
      </c>
      <c r="C72" s="16">
        <v>23</v>
      </c>
      <c r="D72" s="16"/>
      <c r="E72" s="16">
        <f t="shared" si="12"/>
        <v>0</v>
      </c>
      <c r="F72" s="16"/>
      <c r="G72" s="16">
        <f t="shared" si="13"/>
        <v>0</v>
      </c>
      <c r="H72" s="16">
        <f t="shared" si="14"/>
        <v>0</v>
      </c>
      <c r="I72" s="16">
        <f t="shared" si="15"/>
        <v>0</v>
      </c>
      <c r="J72" s="3"/>
      <c r="K72" s="3"/>
    </row>
    <row r="73" spans="1:11">
      <c r="A73" s="7" t="s">
        <v>108</v>
      </c>
      <c r="B73" s="7" t="s">
        <v>63</v>
      </c>
      <c r="C73" s="16">
        <v>5</v>
      </c>
      <c r="D73" s="16"/>
      <c r="E73" s="16">
        <f t="shared" si="12"/>
        <v>0</v>
      </c>
      <c r="F73" s="16"/>
      <c r="G73" s="16">
        <f t="shared" si="13"/>
        <v>0</v>
      </c>
      <c r="H73" s="16">
        <f t="shared" si="14"/>
        <v>0</v>
      </c>
      <c r="I73" s="16">
        <f t="shared" si="15"/>
        <v>0</v>
      </c>
      <c r="J73" s="3"/>
      <c r="K73" s="3"/>
    </row>
    <row r="74" spans="1:11">
      <c r="A74" s="7" t="s">
        <v>109</v>
      </c>
      <c r="B74" s="7" t="s">
        <v>63</v>
      </c>
      <c r="C74" s="16">
        <v>50</v>
      </c>
      <c r="D74" s="16"/>
      <c r="E74" s="16">
        <f t="shared" si="12"/>
        <v>0</v>
      </c>
      <c r="F74" s="16"/>
      <c r="G74" s="16">
        <f t="shared" si="13"/>
        <v>0</v>
      </c>
      <c r="H74" s="16">
        <f t="shared" si="14"/>
        <v>0</v>
      </c>
      <c r="I74" s="16">
        <f t="shared" si="15"/>
        <v>0</v>
      </c>
      <c r="J74" s="3"/>
      <c r="K74" s="3"/>
    </row>
    <row r="75" spans="1:11">
      <c r="A75" s="7" t="s">
        <v>110</v>
      </c>
      <c r="B75" s="7" t="s">
        <v>58</v>
      </c>
      <c r="C75" s="16">
        <v>46</v>
      </c>
      <c r="D75" s="16"/>
      <c r="E75" s="16">
        <f t="shared" si="12"/>
        <v>0</v>
      </c>
      <c r="F75" s="16"/>
      <c r="G75" s="16">
        <f t="shared" si="13"/>
        <v>0</v>
      </c>
      <c r="H75" s="16">
        <f t="shared" si="14"/>
        <v>0</v>
      </c>
      <c r="I75" s="16">
        <f t="shared" si="15"/>
        <v>0</v>
      </c>
      <c r="J75" s="3"/>
      <c r="K75" s="3"/>
    </row>
    <row r="76" spans="1:11">
      <c r="A76" s="7" t="s">
        <v>111</v>
      </c>
      <c r="B76" s="7" t="s">
        <v>95</v>
      </c>
      <c r="C76" s="16">
        <v>710</v>
      </c>
      <c r="D76" s="16"/>
      <c r="E76" s="16">
        <f t="shared" si="12"/>
        <v>0</v>
      </c>
      <c r="F76" s="16"/>
      <c r="G76" s="16">
        <f t="shared" si="13"/>
        <v>0</v>
      </c>
      <c r="H76" s="16">
        <f t="shared" si="14"/>
        <v>0</v>
      </c>
      <c r="I76" s="16">
        <f t="shared" si="15"/>
        <v>0</v>
      </c>
      <c r="J76" s="3"/>
      <c r="K76" s="3"/>
    </row>
    <row r="77" spans="1:11">
      <c r="A77" s="7" t="s">
        <v>112</v>
      </c>
      <c r="B77" s="7" t="s">
        <v>58</v>
      </c>
      <c r="C77" s="16">
        <v>8</v>
      </c>
      <c r="D77" s="16"/>
      <c r="E77" s="16">
        <f t="shared" si="12"/>
        <v>0</v>
      </c>
      <c r="F77" s="16"/>
      <c r="G77" s="16">
        <f t="shared" si="13"/>
        <v>0</v>
      </c>
      <c r="H77" s="16">
        <f t="shared" si="14"/>
        <v>0</v>
      </c>
      <c r="I77" s="16">
        <f t="shared" si="15"/>
        <v>0</v>
      </c>
      <c r="J77" s="3"/>
      <c r="K77" s="3"/>
    </row>
    <row r="78" spans="1:11">
      <c r="A78" s="7" t="s">
        <v>113</v>
      </c>
      <c r="B78" s="7" t="s">
        <v>58</v>
      </c>
      <c r="C78" s="16">
        <v>13</v>
      </c>
      <c r="D78" s="16"/>
      <c r="E78" s="16">
        <f t="shared" si="12"/>
        <v>0</v>
      </c>
      <c r="F78" s="16"/>
      <c r="G78" s="16">
        <f t="shared" si="13"/>
        <v>0</v>
      </c>
      <c r="H78" s="16">
        <f t="shared" si="14"/>
        <v>0</v>
      </c>
      <c r="I78" s="16">
        <f t="shared" si="15"/>
        <v>0</v>
      </c>
      <c r="J78" s="3"/>
      <c r="K78" s="3"/>
    </row>
    <row r="79" spans="1:11">
      <c r="A79" s="7" t="s">
        <v>114</v>
      </c>
      <c r="B79" s="7" t="s">
        <v>58</v>
      </c>
      <c r="C79" s="16">
        <v>7</v>
      </c>
      <c r="D79" s="16"/>
      <c r="E79" s="16">
        <f t="shared" si="12"/>
        <v>0</v>
      </c>
      <c r="F79" s="16"/>
      <c r="G79" s="16">
        <f t="shared" si="13"/>
        <v>0</v>
      </c>
      <c r="H79" s="16">
        <f t="shared" si="14"/>
        <v>0</v>
      </c>
      <c r="I79" s="16">
        <f t="shared" si="15"/>
        <v>0</v>
      </c>
      <c r="J79" s="3"/>
      <c r="K79" s="3"/>
    </row>
    <row r="80" spans="1:11">
      <c r="A80" s="7" t="s">
        <v>115</v>
      </c>
      <c r="B80" s="7" t="s">
        <v>58</v>
      </c>
      <c r="C80" s="16">
        <v>4</v>
      </c>
      <c r="D80" s="16"/>
      <c r="E80" s="16">
        <f t="shared" si="12"/>
        <v>0</v>
      </c>
      <c r="F80" s="16"/>
      <c r="G80" s="16">
        <f t="shared" si="13"/>
        <v>0</v>
      </c>
      <c r="H80" s="16">
        <f t="shared" si="14"/>
        <v>0</v>
      </c>
      <c r="I80" s="16">
        <f t="shared" si="15"/>
        <v>0</v>
      </c>
      <c r="J80" s="3"/>
      <c r="K80" s="3"/>
    </row>
    <row r="81" spans="1:11">
      <c r="A81" s="7" t="s">
        <v>116</v>
      </c>
      <c r="B81" s="7" t="s">
        <v>58</v>
      </c>
      <c r="C81" s="16">
        <v>71</v>
      </c>
      <c r="D81" s="16"/>
      <c r="E81" s="16">
        <f t="shared" si="12"/>
        <v>0</v>
      </c>
      <c r="F81" s="16"/>
      <c r="G81" s="16">
        <f t="shared" si="13"/>
        <v>0</v>
      </c>
      <c r="H81" s="16">
        <f t="shared" si="14"/>
        <v>0</v>
      </c>
      <c r="I81" s="16">
        <f t="shared" si="15"/>
        <v>0</v>
      </c>
      <c r="J81" s="3"/>
      <c r="K81" s="3"/>
    </row>
    <row r="82" spans="1:11">
      <c r="A82" s="7" t="s">
        <v>117</v>
      </c>
      <c r="B82" s="7" t="s">
        <v>58</v>
      </c>
      <c r="C82" s="16">
        <v>13</v>
      </c>
      <c r="D82" s="16"/>
      <c r="E82" s="16">
        <f t="shared" si="12"/>
        <v>0</v>
      </c>
      <c r="F82" s="16"/>
      <c r="G82" s="16">
        <f t="shared" si="13"/>
        <v>0</v>
      </c>
      <c r="H82" s="16">
        <f t="shared" si="14"/>
        <v>0</v>
      </c>
      <c r="I82" s="16">
        <f t="shared" si="15"/>
        <v>0</v>
      </c>
      <c r="J82" s="3"/>
      <c r="K82" s="3"/>
    </row>
    <row r="83" spans="1:11">
      <c r="A83" s="7" t="s">
        <v>118</v>
      </c>
      <c r="B83" s="7" t="s">
        <v>58</v>
      </c>
      <c r="C83" s="16">
        <v>7</v>
      </c>
      <c r="D83" s="16"/>
      <c r="E83" s="16">
        <f t="shared" si="12"/>
        <v>0</v>
      </c>
      <c r="F83" s="16"/>
      <c r="G83" s="16">
        <f t="shared" si="13"/>
        <v>0</v>
      </c>
      <c r="H83" s="16">
        <f t="shared" si="14"/>
        <v>0</v>
      </c>
      <c r="I83" s="16">
        <f t="shared" si="15"/>
        <v>0</v>
      </c>
      <c r="J83" s="3"/>
      <c r="K83" s="3"/>
    </row>
    <row r="84" spans="1:11">
      <c r="A84" s="7" t="s">
        <v>119</v>
      </c>
      <c r="B84" s="7" t="s">
        <v>58</v>
      </c>
      <c r="C84" s="16">
        <v>4</v>
      </c>
      <c r="D84" s="16"/>
      <c r="E84" s="16">
        <f t="shared" si="12"/>
        <v>0</v>
      </c>
      <c r="F84" s="16"/>
      <c r="G84" s="16">
        <f t="shared" si="13"/>
        <v>0</v>
      </c>
      <c r="H84" s="16">
        <f t="shared" si="14"/>
        <v>0</v>
      </c>
      <c r="I84" s="16">
        <f t="shared" si="15"/>
        <v>0</v>
      </c>
      <c r="J84" s="3"/>
      <c r="K84" s="3"/>
    </row>
    <row r="85" spans="1:11">
      <c r="A85" s="7" t="s">
        <v>120</v>
      </c>
      <c r="B85" s="7" t="s">
        <v>95</v>
      </c>
      <c r="C85" s="16">
        <v>330</v>
      </c>
      <c r="D85" s="16"/>
      <c r="E85" s="16">
        <f t="shared" si="12"/>
        <v>0</v>
      </c>
      <c r="F85" s="16"/>
      <c r="G85" s="16">
        <f t="shared" si="13"/>
        <v>0</v>
      </c>
      <c r="H85" s="16">
        <f t="shared" si="14"/>
        <v>0</v>
      </c>
      <c r="I85" s="16">
        <f t="shared" si="15"/>
        <v>0</v>
      </c>
      <c r="J85" s="3"/>
      <c r="K85" s="3"/>
    </row>
    <row r="86" spans="1:11">
      <c r="A86" s="7" t="s">
        <v>121</v>
      </c>
      <c r="B86" s="7" t="s">
        <v>58</v>
      </c>
      <c r="C86" s="16">
        <v>17</v>
      </c>
      <c r="D86" s="16"/>
      <c r="E86" s="16">
        <f t="shared" si="12"/>
        <v>0</v>
      </c>
      <c r="F86" s="16"/>
      <c r="G86" s="16">
        <f t="shared" si="13"/>
        <v>0</v>
      </c>
      <c r="H86" s="16">
        <f t="shared" si="14"/>
        <v>0</v>
      </c>
      <c r="I86" s="16">
        <f t="shared" si="15"/>
        <v>0</v>
      </c>
      <c r="J86" s="3"/>
      <c r="K86" s="3"/>
    </row>
    <row r="87" spans="1:11">
      <c r="A87" s="7" t="s">
        <v>122</v>
      </c>
      <c r="B87" s="7" t="s">
        <v>58</v>
      </c>
      <c r="C87" s="16">
        <v>13</v>
      </c>
      <c r="D87" s="16"/>
      <c r="E87" s="16">
        <f t="shared" si="12"/>
        <v>0</v>
      </c>
      <c r="F87" s="16"/>
      <c r="G87" s="16">
        <f t="shared" si="13"/>
        <v>0</v>
      </c>
      <c r="H87" s="16">
        <f t="shared" si="14"/>
        <v>0</v>
      </c>
      <c r="I87" s="16">
        <f t="shared" si="15"/>
        <v>0</v>
      </c>
      <c r="J87" s="3"/>
      <c r="K87" s="3"/>
    </row>
    <row r="88" spans="1:11">
      <c r="A88" s="7" t="s">
        <v>123</v>
      </c>
      <c r="B88" s="7" t="s">
        <v>58</v>
      </c>
      <c r="C88" s="16">
        <v>7</v>
      </c>
      <c r="D88" s="16"/>
      <c r="E88" s="16">
        <f t="shared" si="12"/>
        <v>0</v>
      </c>
      <c r="F88" s="16"/>
      <c r="G88" s="16">
        <f t="shared" si="13"/>
        <v>0</v>
      </c>
      <c r="H88" s="16">
        <f t="shared" si="14"/>
        <v>0</v>
      </c>
      <c r="I88" s="16">
        <f t="shared" si="15"/>
        <v>0</v>
      </c>
      <c r="J88" s="3"/>
      <c r="K88" s="3"/>
    </row>
    <row r="89" spans="1:11">
      <c r="A89" s="7" t="s">
        <v>124</v>
      </c>
      <c r="B89" s="7" t="s">
        <v>58</v>
      </c>
      <c r="C89" s="16">
        <v>1</v>
      </c>
      <c r="D89" s="16"/>
      <c r="E89" s="16">
        <f t="shared" si="12"/>
        <v>0</v>
      </c>
      <c r="F89" s="16"/>
      <c r="G89" s="16">
        <f t="shared" si="13"/>
        <v>0</v>
      </c>
      <c r="H89" s="16">
        <f t="shared" si="14"/>
        <v>0</v>
      </c>
      <c r="I89" s="16">
        <f t="shared" si="15"/>
        <v>0</v>
      </c>
      <c r="J89" s="3"/>
      <c r="K89" s="3"/>
    </row>
    <row r="90" spans="1:11">
      <c r="A90" s="7" t="s">
        <v>125</v>
      </c>
      <c r="B90" s="7" t="s">
        <v>58</v>
      </c>
      <c r="C90" s="16">
        <v>12</v>
      </c>
      <c r="D90" s="16"/>
      <c r="E90" s="16">
        <f t="shared" si="12"/>
        <v>0</v>
      </c>
      <c r="F90" s="16"/>
      <c r="G90" s="16">
        <f t="shared" si="13"/>
        <v>0</v>
      </c>
      <c r="H90" s="16">
        <f t="shared" si="14"/>
        <v>0</v>
      </c>
      <c r="I90" s="16">
        <f t="shared" si="15"/>
        <v>0</v>
      </c>
      <c r="J90" s="3"/>
      <c r="K90" s="3"/>
    </row>
    <row r="91" spans="1:11">
      <c r="A91" s="7" t="s">
        <v>126</v>
      </c>
      <c r="B91" s="7" t="s">
        <v>58</v>
      </c>
      <c r="C91" s="16">
        <v>13</v>
      </c>
      <c r="D91" s="16"/>
      <c r="E91" s="16">
        <f t="shared" si="12"/>
        <v>0</v>
      </c>
      <c r="F91" s="16"/>
      <c r="G91" s="16">
        <f t="shared" si="13"/>
        <v>0</v>
      </c>
      <c r="H91" s="16">
        <f t="shared" si="14"/>
        <v>0</v>
      </c>
      <c r="I91" s="16">
        <f t="shared" si="15"/>
        <v>0</v>
      </c>
      <c r="J91" s="3"/>
      <c r="K91" s="3"/>
    </row>
    <row r="92" spans="1:11">
      <c r="A92" s="7" t="s">
        <v>127</v>
      </c>
      <c r="B92" s="7" t="s">
        <v>58</v>
      </c>
      <c r="C92" s="16">
        <v>17</v>
      </c>
      <c r="D92" s="16"/>
      <c r="E92" s="16">
        <f t="shared" si="12"/>
        <v>0</v>
      </c>
      <c r="F92" s="16"/>
      <c r="G92" s="16">
        <f t="shared" si="13"/>
        <v>0</v>
      </c>
      <c r="H92" s="16">
        <f t="shared" si="14"/>
        <v>0</v>
      </c>
      <c r="I92" s="16">
        <f t="shared" si="15"/>
        <v>0</v>
      </c>
      <c r="J92" s="3"/>
      <c r="K92" s="3"/>
    </row>
    <row r="93" spans="1:11">
      <c r="A93" s="7" t="s">
        <v>128</v>
      </c>
      <c r="B93" s="7" t="s">
        <v>58</v>
      </c>
      <c r="C93" s="16">
        <v>5</v>
      </c>
      <c r="D93" s="16"/>
      <c r="E93" s="16">
        <f t="shared" si="12"/>
        <v>0</v>
      </c>
      <c r="F93" s="16"/>
      <c r="G93" s="16">
        <f t="shared" si="13"/>
        <v>0</v>
      </c>
      <c r="H93" s="16">
        <f t="shared" si="14"/>
        <v>0</v>
      </c>
      <c r="I93" s="16">
        <f t="shared" si="15"/>
        <v>0</v>
      </c>
      <c r="J93" s="3"/>
      <c r="K93" s="3"/>
    </row>
    <row r="94" spans="1:11">
      <c r="A94" s="7" t="s">
        <v>104</v>
      </c>
      <c r="B94" s="7" t="s">
        <v>58</v>
      </c>
      <c r="C94" s="16">
        <v>50</v>
      </c>
      <c r="D94" s="16"/>
      <c r="E94" s="16">
        <f t="shared" ref="E94:E125" si="16">C94*D94</f>
        <v>0</v>
      </c>
      <c r="F94" s="16"/>
      <c r="G94" s="16">
        <f t="shared" ref="G94:G125" si="17">C94*F94</f>
        <v>0</v>
      </c>
      <c r="H94" s="16">
        <f t="shared" si="14"/>
        <v>0</v>
      </c>
      <c r="I94" s="16">
        <f t="shared" si="15"/>
        <v>0</v>
      </c>
      <c r="J94" s="3"/>
      <c r="K94" s="3"/>
    </row>
    <row r="95" spans="1:11">
      <c r="A95" s="7" t="s">
        <v>105</v>
      </c>
      <c r="B95" s="7" t="s">
        <v>58</v>
      </c>
      <c r="C95" s="16">
        <v>43</v>
      </c>
      <c r="D95" s="16"/>
      <c r="E95" s="16">
        <f t="shared" si="16"/>
        <v>0</v>
      </c>
      <c r="F95" s="16"/>
      <c r="G95" s="16">
        <f t="shared" si="17"/>
        <v>0</v>
      </c>
      <c r="H95" s="16">
        <f t="shared" si="14"/>
        <v>0</v>
      </c>
      <c r="I95" s="16">
        <f t="shared" si="15"/>
        <v>0</v>
      </c>
      <c r="J95" s="3"/>
      <c r="K95" s="3"/>
    </row>
    <row r="96" spans="1:11">
      <c r="A96" s="7" t="s">
        <v>106</v>
      </c>
      <c r="B96" s="7" t="s">
        <v>63</v>
      </c>
      <c r="C96" s="16">
        <v>19</v>
      </c>
      <c r="D96" s="16"/>
      <c r="E96" s="16">
        <f t="shared" si="16"/>
        <v>0</v>
      </c>
      <c r="F96" s="16"/>
      <c r="G96" s="16">
        <f t="shared" si="17"/>
        <v>0</v>
      </c>
      <c r="H96" s="16">
        <f t="shared" si="14"/>
        <v>0</v>
      </c>
      <c r="I96" s="16">
        <f t="shared" si="15"/>
        <v>0</v>
      </c>
      <c r="J96" s="3"/>
      <c r="K96" s="3"/>
    </row>
    <row r="97" spans="1:11">
      <c r="A97" s="7" t="s">
        <v>107</v>
      </c>
      <c r="B97" s="7" t="s">
        <v>63</v>
      </c>
      <c r="C97" s="16">
        <v>31</v>
      </c>
      <c r="D97" s="16"/>
      <c r="E97" s="16">
        <f t="shared" si="16"/>
        <v>0</v>
      </c>
      <c r="F97" s="16"/>
      <c r="G97" s="16">
        <f t="shared" si="17"/>
        <v>0</v>
      </c>
      <c r="H97" s="16">
        <f t="shared" si="14"/>
        <v>0</v>
      </c>
      <c r="I97" s="16">
        <f t="shared" si="15"/>
        <v>0</v>
      </c>
      <c r="J97" s="3"/>
      <c r="K97" s="3"/>
    </row>
    <row r="98" spans="1:11">
      <c r="A98" s="7" t="s">
        <v>108</v>
      </c>
      <c r="B98" s="7" t="s">
        <v>63</v>
      </c>
      <c r="C98" s="16">
        <v>4</v>
      </c>
      <c r="D98" s="16"/>
      <c r="E98" s="16">
        <f t="shared" si="16"/>
        <v>0</v>
      </c>
      <c r="F98" s="16"/>
      <c r="G98" s="16">
        <f t="shared" si="17"/>
        <v>0</v>
      </c>
      <c r="H98" s="16">
        <f t="shared" si="14"/>
        <v>0</v>
      </c>
      <c r="I98" s="16">
        <f t="shared" si="15"/>
        <v>0</v>
      </c>
      <c r="J98" s="3"/>
      <c r="K98" s="3"/>
    </row>
    <row r="99" spans="1:11">
      <c r="A99" s="7" t="s">
        <v>109</v>
      </c>
      <c r="B99" s="7" t="s">
        <v>63</v>
      </c>
      <c r="C99" s="16">
        <v>49</v>
      </c>
      <c r="D99" s="16"/>
      <c r="E99" s="16">
        <f t="shared" si="16"/>
        <v>0</v>
      </c>
      <c r="F99" s="16"/>
      <c r="G99" s="16">
        <f t="shared" si="17"/>
        <v>0</v>
      </c>
      <c r="H99" s="16">
        <f t="shared" si="14"/>
        <v>0</v>
      </c>
      <c r="I99" s="16">
        <f t="shared" si="15"/>
        <v>0</v>
      </c>
      <c r="J99" s="3"/>
      <c r="K99" s="3"/>
    </row>
    <row r="100" spans="1:11">
      <c r="A100" s="7" t="s">
        <v>110</v>
      </c>
      <c r="B100" s="7" t="s">
        <v>58</v>
      </c>
      <c r="C100" s="16">
        <v>62</v>
      </c>
      <c r="D100" s="16"/>
      <c r="E100" s="16">
        <f t="shared" si="16"/>
        <v>0</v>
      </c>
      <c r="F100" s="16"/>
      <c r="G100" s="16">
        <f t="shared" si="17"/>
        <v>0</v>
      </c>
      <c r="H100" s="16">
        <f t="shared" ref="H100:H115" si="18">D100+F100</f>
        <v>0</v>
      </c>
      <c r="I100" s="16">
        <f t="shared" ref="I100:I115" si="19">E100+G100</f>
        <v>0</v>
      </c>
      <c r="J100" s="3"/>
      <c r="K100" s="3"/>
    </row>
    <row r="101" spans="1:11">
      <c r="A101" s="7" t="s">
        <v>111</v>
      </c>
      <c r="B101" s="7" t="s">
        <v>95</v>
      </c>
      <c r="C101" s="16">
        <v>571.6</v>
      </c>
      <c r="D101" s="16"/>
      <c r="E101" s="16">
        <f t="shared" si="16"/>
        <v>0</v>
      </c>
      <c r="F101" s="16"/>
      <c r="G101" s="16">
        <f t="shared" si="17"/>
        <v>0</v>
      </c>
      <c r="H101" s="16">
        <f t="shared" si="18"/>
        <v>0</v>
      </c>
      <c r="I101" s="16">
        <f t="shared" si="19"/>
        <v>0</v>
      </c>
      <c r="J101" s="3"/>
      <c r="K101" s="3"/>
    </row>
    <row r="102" spans="1:11">
      <c r="A102" s="7" t="s">
        <v>129</v>
      </c>
      <c r="B102" s="7" t="s">
        <v>58</v>
      </c>
      <c r="C102" s="16">
        <v>26</v>
      </c>
      <c r="D102" s="16"/>
      <c r="E102" s="16">
        <f t="shared" si="16"/>
        <v>0</v>
      </c>
      <c r="F102" s="16"/>
      <c r="G102" s="16">
        <f t="shared" si="17"/>
        <v>0</v>
      </c>
      <c r="H102" s="16">
        <f t="shared" si="18"/>
        <v>0</v>
      </c>
      <c r="I102" s="16">
        <f t="shared" si="19"/>
        <v>0</v>
      </c>
      <c r="J102" s="3"/>
      <c r="K102" s="3"/>
    </row>
    <row r="103" spans="1:11">
      <c r="A103" s="7" t="s">
        <v>130</v>
      </c>
      <c r="B103" s="7" t="s">
        <v>58</v>
      </c>
      <c r="C103" s="16">
        <v>15</v>
      </c>
      <c r="D103" s="16"/>
      <c r="E103" s="16">
        <f t="shared" si="16"/>
        <v>0</v>
      </c>
      <c r="F103" s="16"/>
      <c r="G103" s="16">
        <f t="shared" si="17"/>
        <v>0</v>
      </c>
      <c r="H103" s="16">
        <f t="shared" si="18"/>
        <v>0</v>
      </c>
      <c r="I103" s="16">
        <f t="shared" si="19"/>
        <v>0</v>
      </c>
      <c r="J103" s="3"/>
      <c r="K103" s="3"/>
    </row>
    <row r="104" spans="1:11">
      <c r="A104" s="7" t="s">
        <v>131</v>
      </c>
      <c r="B104" s="7" t="s">
        <v>58</v>
      </c>
      <c r="C104" s="16">
        <v>23</v>
      </c>
      <c r="D104" s="16"/>
      <c r="E104" s="16">
        <f t="shared" si="16"/>
        <v>0</v>
      </c>
      <c r="F104" s="16"/>
      <c r="G104" s="16">
        <f t="shared" si="17"/>
        <v>0</v>
      </c>
      <c r="H104" s="16">
        <f t="shared" si="18"/>
        <v>0</v>
      </c>
      <c r="I104" s="16">
        <f t="shared" si="19"/>
        <v>0</v>
      </c>
      <c r="J104" s="3"/>
      <c r="K104" s="3"/>
    </row>
    <row r="105" spans="1:11">
      <c r="A105" s="7" t="s">
        <v>132</v>
      </c>
      <c r="B105" s="7" t="s">
        <v>58</v>
      </c>
      <c r="C105" s="16">
        <v>6</v>
      </c>
      <c r="D105" s="16"/>
      <c r="E105" s="16">
        <f t="shared" si="16"/>
        <v>0</v>
      </c>
      <c r="F105" s="16"/>
      <c r="G105" s="16">
        <f t="shared" si="17"/>
        <v>0</v>
      </c>
      <c r="H105" s="16">
        <f t="shared" si="18"/>
        <v>0</v>
      </c>
      <c r="I105" s="16">
        <f t="shared" si="19"/>
        <v>0</v>
      </c>
      <c r="J105" s="3"/>
      <c r="K105" s="3"/>
    </row>
    <row r="106" spans="1:11">
      <c r="A106" s="7" t="s">
        <v>133</v>
      </c>
      <c r="B106" s="7" t="s">
        <v>58</v>
      </c>
      <c r="C106" s="16">
        <v>6</v>
      </c>
      <c r="D106" s="16"/>
      <c r="E106" s="16">
        <f t="shared" si="16"/>
        <v>0</v>
      </c>
      <c r="F106" s="16"/>
      <c r="G106" s="16">
        <f t="shared" si="17"/>
        <v>0</v>
      </c>
      <c r="H106" s="16">
        <f t="shared" si="18"/>
        <v>0</v>
      </c>
      <c r="I106" s="16">
        <f t="shared" si="19"/>
        <v>0</v>
      </c>
      <c r="J106" s="3"/>
      <c r="K106" s="3"/>
    </row>
    <row r="107" spans="1:11">
      <c r="A107" s="7" t="s">
        <v>134</v>
      </c>
      <c r="B107" s="7" t="s">
        <v>58</v>
      </c>
      <c r="C107" s="16">
        <v>149</v>
      </c>
      <c r="D107" s="16"/>
      <c r="E107" s="16">
        <f t="shared" si="16"/>
        <v>0</v>
      </c>
      <c r="F107" s="16"/>
      <c r="G107" s="16">
        <f t="shared" si="17"/>
        <v>0</v>
      </c>
      <c r="H107" s="16">
        <f t="shared" si="18"/>
        <v>0</v>
      </c>
      <c r="I107" s="16">
        <f t="shared" si="19"/>
        <v>0</v>
      </c>
      <c r="J107" s="3"/>
      <c r="K107" s="3"/>
    </row>
    <row r="108" spans="1:11">
      <c r="A108" s="7" t="s">
        <v>135</v>
      </c>
      <c r="B108" s="7" t="s">
        <v>58</v>
      </c>
      <c r="C108" s="16">
        <v>2</v>
      </c>
      <c r="D108" s="16"/>
      <c r="E108" s="16">
        <f t="shared" si="16"/>
        <v>0</v>
      </c>
      <c r="F108" s="16"/>
      <c r="G108" s="16">
        <f t="shared" si="17"/>
        <v>0</v>
      </c>
      <c r="H108" s="16">
        <f t="shared" si="18"/>
        <v>0</v>
      </c>
      <c r="I108" s="16">
        <f t="shared" si="19"/>
        <v>0</v>
      </c>
      <c r="J108" s="3"/>
      <c r="K108" s="3"/>
    </row>
    <row r="109" spans="1:11">
      <c r="A109" s="7" t="s">
        <v>94</v>
      </c>
      <c r="B109" s="7" t="s">
        <v>95</v>
      </c>
      <c r="C109" s="16">
        <v>85</v>
      </c>
      <c r="D109" s="16"/>
      <c r="E109" s="16">
        <f t="shared" si="16"/>
        <v>0</v>
      </c>
      <c r="F109" s="16"/>
      <c r="G109" s="16">
        <f t="shared" si="17"/>
        <v>0</v>
      </c>
      <c r="H109" s="16">
        <f t="shared" si="18"/>
        <v>0</v>
      </c>
      <c r="I109" s="16">
        <f t="shared" si="19"/>
        <v>0</v>
      </c>
      <c r="J109" s="3"/>
      <c r="K109" s="3"/>
    </row>
    <row r="110" spans="1:11">
      <c r="A110" s="7" t="s">
        <v>117</v>
      </c>
      <c r="B110" s="7" t="s">
        <v>58</v>
      </c>
      <c r="C110" s="16">
        <v>15</v>
      </c>
      <c r="D110" s="16"/>
      <c r="E110" s="16">
        <f t="shared" si="16"/>
        <v>0</v>
      </c>
      <c r="F110" s="16"/>
      <c r="G110" s="16">
        <f t="shared" si="17"/>
        <v>0</v>
      </c>
      <c r="H110" s="16">
        <f t="shared" si="18"/>
        <v>0</v>
      </c>
      <c r="I110" s="16">
        <f t="shared" si="19"/>
        <v>0</v>
      </c>
      <c r="J110" s="3"/>
      <c r="K110" s="3"/>
    </row>
    <row r="111" spans="1:11">
      <c r="A111" s="7" t="s">
        <v>118</v>
      </c>
      <c r="B111" s="7" t="s">
        <v>58</v>
      </c>
      <c r="C111" s="16">
        <v>23</v>
      </c>
      <c r="D111" s="16"/>
      <c r="E111" s="16">
        <f t="shared" si="16"/>
        <v>0</v>
      </c>
      <c r="F111" s="16"/>
      <c r="G111" s="16">
        <f t="shared" si="17"/>
        <v>0</v>
      </c>
      <c r="H111" s="16">
        <f t="shared" si="18"/>
        <v>0</v>
      </c>
      <c r="I111" s="16">
        <f t="shared" si="19"/>
        <v>0</v>
      </c>
      <c r="J111" s="3"/>
      <c r="K111" s="3"/>
    </row>
    <row r="112" spans="1:11">
      <c r="A112" s="7" t="s">
        <v>119</v>
      </c>
      <c r="B112" s="7" t="s">
        <v>58</v>
      </c>
      <c r="C112" s="16">
        <v>6</v>
      </c>
      <c r="D112" s="16"/>
      <c r="E112" s="16">
        <f t="shared" si="16"/>
        <v>0</v>
      </c>
      <c r="F112" s="16"/>
      <c r="G112" s="16">
        <f t="shared" si="17"/>
        <v>0</v>
      </c>
      <c r="H112" s="16">
        <f t="shared" si="18"/>
        <v>0</v>
      </c>
      <c r="I112" s="16">
        <f t="shared" si="19"/>
        <v>0</v>
      </c>
      <c r="J112" s="3"/>
      <c r="K112" s="3"/>
    </row>
    <row r="113" spans="1:11">
      <c r="A113" s="7" t="s">
        <v>120</v>
      </c>
      <c r="B113" s="7" t="s">
        <v>95</v>
      </c>
      <c r="C113" s="16">
        <v>41</v>
      </c>
      <c r="D113" s="16"/>
      <c r="E113" s="16">
        <f t="shared" si="16"/>
        <v>0</v>
      </c>
      <c r="F113" s="16"/>
      <c r="G113" s="16">
        <f t="shared" si="17"/>
        <v>0</v>
      </c>
      <c r="H113" s="16">
        <f t="shared" si="18"/>
        <v>0</v>
      </c>
      <c r="I113" s="16">
        <f t="shared" si="19"/>
        <v>0</v>
      </c>
      <c r="J113" s="3"/>
      <c r="K113" s="3"/>
    </row>
    <row r="114" spans="1:11">
      <c r="A114" s="7" t="s">
        <v>136</v>
      </c>
      <c r="B114" s="7" t="s">
        <v>95</v>
      </c>
      <c r="C114" s="16">
        <v>95</v>
      </c>
      <c r="D114" s="16"/>
      <c r="E114" s="16">
        <f t="shared" si="16"/>
        <v>0</v>
      </c>
      <c r="F114" s="16"/>
      <c r="G114" s="16">
        <f t="shared" si="17"/>
        <v>0</v>
      </c>
      <c r="H114" s="16">
        <f t="shared" si="18"/>
        <v>0</v>
      </c>
      <c r="I114" s="16">
        <f t="shared" si="19"/>
        <v>0</v>
      </c>
      <c r="J114" s="3"/>
      <c r="K114" s="3"/>
    </row>
    <row r="115" spans="1:11">
      <c r="A115" s="19" t="s">
        <v>137</v>
      </c>
      <c r="B115" s="19" t="s">
        <v>13</v>
      </c>
      <c r="C115" s="20"/>
      <c r="D115" s="20"/>
      <c r="E115" s="20"/>
      <c r="F115" s="20"/>
      <c r="G115" s="20"/>
      <c r="H115" s="20"/>
      <c r="I115" s="20"/>
      <c r="J115" s="3"/>
      <c r="K115" s="3"/>
    </row>
    <row r="116" spans="1:11">
      <c r="A116" s="21" t="s">
        <v>138</v>
      </c>
      <c r="B116" s="21" t="s">
        <v>13</v>
      </c>
      <c r="C116" s="22"/>
      <c r="D116" s="22"/>
      <c r="E116" s="22"/>
      <c r="F116" s="22"/>
      <c r="G116" s="22"/>
      <c r="H116" s="22"/>
      <c r="I116" s="22"/>
      <c r="J116" s="3"/>
      <c r="K116" s="3"/>
    </row>
    <row r="117" spans="1:11">
      <c r="A117" s="21" t="s">
        <v>139</v>
      </c>
      <c r="B117" s="21" t="s">
        <v>13</v>
      </c>
      <c r="C117" s="22"/>
      <c r="D117" s="22"/>
      <c r="E117" s="22"/>
      <c r="F117" s="22"/>
      <c r="G117" s="22"/>
      <c r="H117" s="22"/>
      <c r="I117" s="22"/>
      <c r="J117" s="3"/>
      <c r="K117" s="3"/>
    </row>
    <row r="118" spans="1:11">
      <c r="A118" s="7" t="s">
        <v>140</v>
      </c>
      <c r="B118" s="7" t="s">
        <v>58</v>
      </c>
      <c r="C118" s="16">
        <v>25</v>
      </c>
      <c r="D118" s="16"/>
      <c r="E118" s="16">
        <f>C118*D118</f>
        <v>0</v>
      </c>
      <c r="F118" s="16"/>
      <c r="G118" s="16">
        <f>C118*F118</f>
        <v>0</v>
      </c>
      <c r="H118" s="16">
        <f t="shared" ref="H118:I120" si="20">D118+F118</f>
        <v>0</v>
      </c>
      <c r="I118" s="16">
        <f t="shared" si="20"/>
        <v>0</v>
      </c>
      <c r="J118" s="3"/>
      <c r="K118" s="3"/>
    </row>
    <row r="119" spans="1:11">
      <c r="A119" s="7" t="s">
        <v>141</v>
      </c>
      <c r="B119" s="7" t="s">
        <v>58</v>
      </c>
      <c r="C119" s="16">
        <v>16</v>
      </c>
      <c r="D119" s="16"/>
      <c r="E119" s="16">
        <f>C119*D119</f>
        <v>0</v>
      </c>
      <c r="F119" s="16"/>
      <c r="G119" s="16">
        <f>C119*F119</f>
        <v>0</v>
      </c>
      <c r="H119" s="16">
        <f t="shared" si="20"/>
        <v>0</v>
      </c>
      <c r="I119" s="16">
        <f t="shared" si="20"/>
        <v>0</v>
      </c>
      <c r="J119" s="3"/>
      <c r="K119" s="3"/>
    </row>
    <row r="120" spans="1:11">
      <c r="A120" s="7" t="s">
        <v>142</v>
      </c>
      <c r="B120" s="7" t="s">
        <v>58</v>
      </c>
      <c r="C120" s="16">
        <v>5</v>
      </c>
      <c r="D120" s="16"/>
      <c r="E120" s="16">
        <f>C120*D120</f>
        <v>0</v>
      </c>
      <c r="F120" s="16"/>
      <c r="G120" s="16">
        <f>C120*F120</f>
        <v>0</v>
      </c>
      <c r="H120" s="16">
        <f t="shared" si="20"/>
        <v>0</v>
      </c>
      <c r="I120" s="16">
        <f t="shared" si="20"/>
        <v>0</v>
      </c>
      <c r="J120" s="3"/>
      <c r="K120" s="3"/>
    </row>
    <row r="121" spans="1:11">
      <c r="A121" s="21" t="s">
        <v>143</v>
      </c>
      <c r="B121" s="21" t="s">
        <v>13</v>
      </c>
      <c r="C121" s="22"/>
      <c r="D121" s="22"/>
      <c r="E121" s="22"/>
      <c r="F121" s="22"/>
      <c r="G121" s="22"/>
      <c r="H121" s="22"/>
      <c r="I121" s="22"/>
      <c r="J121" s="3"/>
      <c r="K121" s="3"/>
    </row>
    <row r="122" spans="1:11">
      <c r="A122" s="21" t="s">
        <v>144</v>
      </c>
      <c r="B122" s="21" t="s">
        <v>13</v>
      </c>
      <c r="C122" s="22"/>
      <c r="D122" s="22"/>
      <c r="E122" s="22"/>
      <c r="F122" s="22"/>
      <c r="G122" s="22"/>
      <c r="H122" s="22"/>
      <c r="I122" s="22"/>
      <c r="J122" s="3"/>
      <c r="K122" s="3"/>
    </row>
    <row r="123" spans="1:11">
      <c r="A123" s="7" t="s">
        <v>145</v>
      </c>
      <c r="B123" s="7" t="s">
        <v>58</v>
      </c>
      <c r="C123" s="16">
        <v>95</v>
      </c>
      <c r="D123" s="16"/>
      <c r="E123" s="16">
        <f>C123*D123</f>
        <v>0</v>
      </c>
      <c r="F123" s="16"/>
      <c r="G123" s="16">
        <f>C123*F123</f>
        <v>0</v>
      </c>
      <c r="H123" s="16">
        <f>D123+F123</f>
        <v>0</v>
      </c>
      <c r="I123" s="16">
        <f>E123+G123</f>
        <v>0</v>
      </c>
      <c r="J123" s="3"/>
      <c r="K123" s="3"/>
    </row>
    <row r="124" spans="1:11">
      <c r="A124" s="7" t="s">
        <v>146</v>
      </c>
      <c r="B124" s="7" t="s">
        <v>58</v>
      </c>
      <c r="C124" s="16">
        <v>35</v>
      </c>
      <c r="D124" s="16"/>
      <c r="E124" s="16">
        <f>C124*D124</f>
        <v>0</v>
      </c>
      <c r="F124" s="16"/>
      <c r="G124" s="16">
        <f>C124*F124</f>
        <v>0</v>
      </c>
      <c r="H124" s="16">
        <f>D124+F124</f>
        <v>0</v>
      </c>
      <c r="I124" s="16">
        <f>E124+G124</f>
        <v>0</v>
      </c>
      <c r="J124" s="3"/>
      <c r="K124" s="3"/>
    </row>
    <row r="125" spans="1:11">
      <c r="A125" s="21" t="s">
        <v>147</v>
      </c>
      <c r="B125" s="21" t="s">
        <v>13</v>
      </c>
      <c r="C125" s="22"/>
      <c r="D125" s="22"/>
      <c r="E125" s="22"/>
      <c r="F125" s="22"/>
      <c r="G125" s="22"/>
      <c r="H125" s="22"/>
      <c r="I125" s="22"/>
      <c r="J125" s="3"/>
      <c r="K125" s="3"/>
    </row>
    <row r="126" spans="1:11">
      <c r="A126" s="21" t="s">
        <v>148</v>
      </c>
      <c r="B126" s="21" t="s">
        <v>13</v>
      </c>
      <c r="C126" s="22"/>
      <c r="D126" s="22"/>
      <c r="E126" s="22"/>
      <c r="F126" s="22"/>
      <c r="G126" s="22"/>
      <c r="H126" s="22"/>
      <c r="I126" s="22"/>
      <c r="J126" s="3"/>
      <c r="K126" s="3"/>
    </row>
    <row r="127" spans="1:11">
      <c r="A127" s="7" t="s">
        <v>149</v>
      </c>
      <c r="B127" s="7" t="s">
        <v>95</v>
      </c>
      <c r="C127" s="16">
        <v>55</v>
      </c>
      <c r="D127" s="16"/>
      <c r="E127" s="16">
        <f>C127*D127</f>
        <v>0</v>
      </c>
      <c r="F127" s="16"/>
      <c r="G127" s="16">
        <f>C127*F127</f>
        <v>0</v>
      </c>
      <c r="H127" s="16">
        <f>D127+F127</f>
        <v>0</v>
      </c>
      <c r="I127" s="16">
        <f>E127+G127</f>
        <v>0</v>
      </c>
      <c r="J127" s="3"/>
      <c r="K127" s="3"/>
    </row>
    <row r="128" spans="1:11">
      <c r="A128" s="7" t="s">
        <v>150</v>
      </c>
      <c r="B128" s="7" t="s">
        <v>95</v>
      </c>
      <c r="C128" s="16">
        <v>33</v>
      </c>
      <c r="D128" s="16"/>
      <c r="E128" s="16">
        <f>C128*D128</f>
        <v>0</v>
      </c>
      <c r="F128" s="16"/>
      <c r="G128" s="16">
        <f>C128*F128</f>
        <v>0</v>
      </c>
      <c r="H128" s="16">
        <f>D128+F128</f>
        <v>0</v>
      </c>
      <c r="I128" s="16">
        <f>E128+G128</f>
        <v>0</v>
      </c>
      <c r="J128" s="3"/>
      <c r="K128" s="3"/>
    </row>
    <row r="129" spans="1:11">
      <c r="A129" s="21" t="s">
        <v>147</v>
      </c>
      <c r="B129" s="21" t="s">
        <v>13</v>
      </c>
      <c r="C129" s="22"/>
      <c r="D129" s="22"/>
      <c r="E129" s="22"/>
      <c r="F129" s="22"/>
      <c r="G129" s="22"/>
      <c r="H129" s="22"/>
      <c r="I129" s="22"/>
      <c r="J129" s="3"/>
      <c r="K129" s="3"/>
    </row>
    <row r="130" spans="1:11">
      <c r="A130" s="21" t="s">
        <v>151</v>
      </c>
      <c r="B130" s="21" t="s">
        <v>13</v>
      </c>
      <c r="C130" s="22"/>
      <c r="D130" s="22"/>
      <c r="E130" s="22"/>
      <c r="F130" s="22"/>
      <c r="G130" s="22"/>
      <c r="H130" s="22"/>
      <c r="I130" s="22"/>
      <c r="J130" s="3"/>
      <c r="K130" s="3"/>
    </row>
    <row r="131" spans="1:11">
      <c r="A131" s="7" t="s">
        <v>150</v>
      </c>
      <c r="B131" s="7" t="s">
        <v>95</v>
      </c>
      <c r="C131" s="16">
        <v>30</v>
      </c>
      <c r="D131" s="16"/>
      <c r="E131" s="16">
        <f>C131*D131</f>
        <v>0</v>
      </c>
      <c r="F131" s="16"/>
      <c r="G131" s="16">
        <f>C131*F131</f>
        <v>0</v>
      </c>
      <c r="H131" s="16">
        <f>D131+F131</f>
        <v>0</v>
      </c>
      <c r="I131" s="16">
        <f>E131+G131</f>
        <v>0</v>
      </c>
      <c r="J131" s="3"/>
      <c r="K131" s="3"/>
    </row>
    <row r="132" spans="1:11">
      <c r="A132" s="21" t="s">
        <v>152</v>
      </c>
      <c r="B132" s="21" t="s">
        <v>13</v>
      </c>
      <c r="C132" s="22"/>
      <c r="D132" s="22"/>
      <c r="E132" s="22"/>
      <c r="F132" s="22"/>
      <c r="G132" s="22"/>
      <c r="H132" s="22"/>
      <c r="I132" s="22"/>
      <c r="J132" s="3"/>
      <c r="K132" s="3"/>
    </row>
    <row r="133" spans="1:11">
      <c r="A133" s="21" t="s">
        <v>153</v>
      </c>
      <c r="B133" s="21" t="s">
        <v>13</v>
      </c>
      <c r="C133" s="22"/>
      <c r="D133" s="22"/>
      <c r="E133" s="22"/>
      <c r="F133" s="22"/>
      <c r="G133" s="22"/>
      <c r="H133" s="22"/>
      <c r="I133" s="22"/>
      <c r="J133" s="3"/>
      <c r="K133" s="3"/>
    </row>
    <row r="134" spans="1:11">
      <c r="A134" s="7" t="s">
        <v>149</v>
      </c>
      <c r="B134" s="7" t="s">
        <v>95</v>
      </c>
      <c r="C134" s="16">
        <v>50</v>
      </c>
      <c r="D134" s="16"/>
      <c r="E134" s="16">
        <f>C134*D134</f>
        <v>0</v>
      </c>
      <c r="F134" s="16"/>
      <c r="G134" s="16">
        <f>C134*F134</f>
        <v>0</v>
      </c>
      <c r="H134" s="16">
        <f>D134+F134</f>
        <v>0</v>
      </c>
      <c r="I134" s="16">
        <f>E134+G134</f>
        <v>0</v>
      </c>
      <c r="J134" s="3"/>
      <c r="K134" s="3"/>
    </row>
    <row r="135" spans="1:11">
      <c r="A135" s="7" t="s">
        <v>13</v>
      </c>
      <c r="B135" s="7" t="s">
        <v>13</v>
      </c>
      <c r="C135" s="16"/>
      <c r="D135" s="16"/>
      <c r="E135" s="16"/>
      <c r="F135" s="16"/>
      <c r="G135" s="16"/>
      <c r="H135" s="16"/>
      <c r="I135" s="16"/>
      <c r="J135" s="3"/>
      <c r="K135" s="3"/>
    </row>
    <row r="136" spans="1:11">
      <c r="A136" s="6" t="s">
        <v>154</v>
      </c>
      <c r="B136" s="6" t="s">
        <v>13</v>
      </c>
      <c r="C136" s="23"/>
      <c r="D136" s="23"/>
      <c r="E136" s="23"/>
      <c r="F136" s="23"/>
      <c r="G136" s="23"/>
      <c r="H136" s="23"/>
      <c r="I136" s="23"/>
      <c r="J136" s="3"/>
      <c r="K136" s="3"/>
    </row>
    <row r="137" spans="1:11">
      <c r="A137" s="7" t="s">
        <v>189</v>
      </c>
      <c r="B137" s="7" t="s">
        <v>155</v>
      </c>
      <c r="C137" s="16">
        <v>60</v>
      </c>
      <c r="D137" s="16"/>
      <c r="E137" s="16">
        <f>C137*D137</f>
        <v>0</v>
      </c>
      <c r="F137" s="16"/>
      <c r="G137" s="16">
        <f>C137*F137</f>
        <v>0</v>
      </c>
      <c r="H137" s="16">
        <f>D137+F137</f>
        <v>0</v>
      </c>
      <c r="I137" s="16">
        <f>E137+G137</f>
        <v>0</v>
      </c>
      <c r="J137" s="3"/>
      <c r="K137" s="3"/>
    </row>
    <row r="138" spans="1:11">
      <c r="A138" s="6" t="s">
        <v>156</v>
      </c>
      <c r="B138" s="6" t="s">
        <v>13</v>
      </c>
      <c r="C138" s="23"/>
      <c r="D138" s="23"/>
      <c r="E138" s="23">
        <f>SUM(E137:E137)</f>
        <v>0</v>
      </c>
      <c r="F138" s="23"/>
      <c r="G138" s="23">
        <f>SUM(G137:G137)</f>
        <v>0</v>
      </c>
      <c r="H138" s="23"/>
      <c r="I138" s="23">
        <f>SUM(I137:I137)</f>
        <v>0</v>
      </c>
      <c r="J138" s="3"/>
      <c r="K138" s="3"/>
    </row>
    <row r="139" spans="1:11">
      <c r="A139" s="7" t="s">
        <v>13</v>
      </c>
      <c r="B139" s="7" t="s">
        <v>13</v>
      </c>
      <c r="C139" s="16"/>
      <c r="D139" s="16"/>
      <c r="E139" s="16"/>
      <c r="F139" s="16"/>
      <c r="G139" s="16"/>
      <c r="H139" s="16"/>
      <c r="I139" s="16"/>
      <c r="J139" s="3"/>
      <c r="K139" s="3"/>
    </row>
    <row r="140" spans="1:11">
      <c r="A140" s="7" t="s">
        <v>157</v>
      </c>
      <c r="B140" s="7" t="s">
        <v>13</v>
      </c>
      <c r="C140" s="16"/>
      <c r="D140" s="16"/>
      <c r="E140" s="16">
        <f>L4+Parametry!B33/100*E106+Parametry!B33/100*E107+Parametry!B33/100*E108+Parametry!B33/100*E109+Parametry!B33/100*E110+Parametry!B33/100*E111+Parametry!B33/100*E112+Parametry!B33/100*E113+Parametry!B33/100*E114+Parametry!B33/100*E118+Parametry!B33/100*E119+Parametry!B33/100*E120+Parametry!B33/100*E123+Parametry!B33/100*E124+Parametry!B33/100*E127+Parametry!B33/100*E128+Parametry!B33/100*E131+Parametry!B33/100*E134</f>
        <v>0</v>
      </c>
      <c r="F140" s="16"/>
      <c r="G140" s="16"/>
      <c r="H140" s="16">
        <f>D140+F140</f>
        <v>0</v>
      </c>
      <c r="I140" s="16">
        <f>E140+G140</f>
        <v>0</v>
      </c>
      <c r="J140" s="3"/>
      <c r="K140" s="3"/>
    </row>
    <row r="141" spans="1:11">
      <c r="A141" s="4" t="s">
        <v>158</v>
      </c>
      <c r="B141" s="4" t="s">
        <v>13</v>
      </c>
      <c r="C141" s="13"/>
      <c r="D141" s="13"/>
      <c r="E141" s="13">
        <f>SUM(E3:E135,E137,E139:E140)</f>
        <v>0</v>
      </c>
      <c r="F141" s="13"/>
      <c r="G141" s="13">
        <f>SUM(G3:G135,G137,G139:G140)</f>
        <v>0</v>
      </c>
      <c r="H141" s="13"/>
      <c r="I141" s="13">
        <f>SUM(I3:I135,I137,I139:I140)</f>
        <v>0</v>
      </c>
      <c r="J141" s="3"/>
      <c r="K141" s="3"/>
    </row>
    <row r="142" spans="1:11">
      <c r="A142" s="7" t="s">
        <v>13</v>
      </c>
      <c r="B142" s="7" t="s">
        <v>13</v>
      </c>
      <c r="C142" s="16"/>
      <c r="D142" s="16"/>
      <c r="E142" s="16"/>
      <c r="F142" s="16"/>
      <c r="G142" s="16"/>
      <c r="H142" s="16"/>
      <c r="I142" s="16"/>
      <c r="J142" s="3"/>
      <c r="K142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188</v>
      </c>
      <c r="C5" s="3"/>
    </row>
    <row r="6" spans="1:3">
      <c r="A6" s="2" t="s">
        <v>9</v>
      </c>
      <c r="B6" s="6" t="s">
        <v>10</v>
      </c>
      <c r="C6" s="3"/>
    </row>
    <row r="7" spans="1:3">
      <c r="A7" s="2" t="s">
        <v>11</v>
      </c>
      <c r="B7" s="6" t="s">
        <v>10</v>
      </c>
      <c r="C7" s="3"/>
    </row>
    <row r="8" spans="1:3">
      <c r="A8" s="2" t="s">
        <v>12</v>
      </c>
      <c r="B8" s="6" t="s">
        <v>13</v>
      </c>
      <c r="C8" s="3"/>
    </row>
    <row r="9" spans="1:3">
      <c r="A9" s="2" t="s">
        <v>14</v>
      </c>
      <c r="B9" s="6" t="s">
        <v>15</v>
      </c>
      <c r="C9" s="3"/>
    </row>
    <row r="10" spans="1:3">
      <c r="A10" s="2" t="s">
        <v>16</v>
      </c>
      <c r="B10" s="6" t="s">
        <v>13</v>
      </c>
      <c r="C10" s="3"/>
    </row>
    <row r="11" spans="1:3">
      <c r="A11" s="2" t="s">
        <v>17</v>
      </c>
      <c r="B11" s="6" t="s">
        <v>190</v>
      </c>
      <c r="C11" s="3"/>
    </row>
    <row r="12" spans="1:3">
      <c r="A12" s="2" t="s">
        <v>18</v>
      </c>
      <c r="B12" s="6" t="s">
        <v>13</v>
      </c>
      <c r="C12" s="3"/>
    </row>
    <row r="13" spans="1:3">
      <c r="A13" s="2" t="s">
        <v>19</v>
      </c>
      <c r="B13" s="6" t="s">
        <v>13</v>
      </c>
      <c r="C13" s="3"/>
    </row>
    <row r="14" spans="1:3">
      <c r="A14" s="2" t="s">
        <v>20</v>
      </c>
      <c r="B14" s="6" t="s">
        <v>21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22</v>
      </c>
      <c r="B16" s="8" t="s">
        <v>23</v>
      </c>
      <c r="C16" s="3"/>
    </row>
    <row r="17" spans="1:3">
      <c r="A17" s="2" t="s">
        <v>24</v>
      </c>
      <c r="B17" s="8" t="s">
        <v>25</v>
      </c>
      <c r="C17" s="3"/>
    </row>
    <row r="18" spans="1:3">
      <c r="A18" s="2" t="s">
        <v>26</v>
      </c>
      <c r="B18" s="8" t="s">
        <v>27</v>
      </c>
      <c r="C18" s="3"/>
    </row>
    <row r="19" spans="1:3">
      <c r="A19" s="2" t="s">
        <v>28</v>
      </c>
      <c r="B19" s="8" t="s">
        <v>29</v>
      </c>
      <c r="C19" s="3"/>
    </row>
    <row r="20" spans="1:3">
      <c r="A20" s="2" t="s">
        <v>30</v>
      </c>
      <c r="B20" s="8" t="s">
        <v>29</v>
      </c>
      <c r="C20" s="3"/>
    </row>
    <row r="21" spans="1:3">
      <c r="A21" s="2" t="s">
        <v>31</v>
      </c>
      <c r="B21" s="8" t="s">
        <v>29</v>
      </c>
      <c r="C21" s="3"/>
    </row>
    <row r="22" spans="1:3">
      <c r="A22" s="2" t="s">
        <v>32</v>
      </c>
      <c r="B22" s="8" t="s">
        <v>29</v>
      </c>
      <c r="C22" s="3"/>
    </row>
    <row r="23" spans="1:3">
      <c r="A23" s="2" t="s">
        <v>33</v>
      </c>
      <c r="B23" s="8" t="s">
        <v>29</v>
      </c>
      <c r="C23" s="3"/>
    </row>
    <row r="24" spans="1:3">
      <c r="A24" s="2" t="s">
        <v>34</v>
      </c>
      <c r="B24" s="8" t="s">
        <v>29</v>
      </c>
      <c r="C24" s="3"/>
    </row>
    <row r="25" spans="1:3">
      <c r="A25" s="2" t="s">
        <v>35</v>
      </c>
      <c r="B25" s="8" t="s">
        <v>29</v>
      </c>
      <c r="C25" s="3"/>
    </row>
    <row r="26" spans="1:3">
      <c r="A26" s="2" t="s">
        <v>36</v>
      </c>
      <c r="B26" s="8" t="s">
        <v>37</v>
      </c>
      <c r="C26" s="3"/>
    </row>
    <row r="27" spans="1:3">
      <c r="A27" s="2" t="s">
        <v>38</v>
      </c>
      <c r="B27" s="8" t="s">
        <v>29</v>
      </c>
      <c r="C27" s="3"/>
    </row>
    <row r="28" spans="1:3">
      <c r="A28" s="2" t="s">
        <v>39</v>
      </c>
      <c r="B28" s="8" t="s">
        <v>29</v>
      </c>
      <c r="C28" s="3"/>
    </row>
    <row r="29" spans="1:3">
      <c r="A29" s="2" t="s">
        <v>40</v>
      </c>
      <c r="B29" s="8" t="s">
        <v>29</v>
      </c>
      <c r="C29" s="3"/>
    </row>
    <row r="30" spans="1:3">
      <c r="A30" s="2" t="s">
        <v>41</v>
      </c>
      <c r="B30" s="8" t="s">
        <v>29</v>
      </c>
      <c r="C30" s="3"/>
    </row>
    <row r="31" spans="1:3" ht="24.75">
      <c r="A31" s="9" t="s">
        <v>42</v>
      </c>
      <c r="B31" s="8" t="s">
        <v>43</v>
      </c>
      <c r="C31" s="3"/>
    </row>
    <row r="32" spans="1:3">
      <c r="A32" s="2" t="s">
        <v>44</v>
      </c>
      <c r="B32" s="8" t="s">
        <v>45</v>
      </c>
      <c r="C32" s="3"/>
    </row>
    <row r="33" spans="1:2">
      <c r="A33" s="1" t="s">
        <v>46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Pracovní</dc:creator>
  <cp:lastModifiedBy>Libuše Škodová</cp:lastModifiedBy>
  <dcterms:created xsi:type="dcterms:W3CDTF">2021-03-16T08:53:17Z</dcterms:created>
  <dcterms:modified xsi:type="dcterms:W3CDTF">2023-10-27T11:21:23Z</dcterms:modified>
</cp:coreProperties>
</file>