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dova\Desktop\Liba\VZ\ZŠ P. Bezruče - střecha II. etapa\ZD\"/>
    </mc:Choice>
  </mc:AlternateContent>
  <bookViews>
    <workbookView xWindow="0" yWindow="0" windowWidth="25200" windowHeight="12045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2AC2803D_62C2_4BA7_B0DA_DD54FC4AC518_CURRENCY__">'Poptávané položky'!$M$844</definedName>
    <definedName name="__2AC2803D_62C2_4BA7_B0DA_DD54FC4AC518_DEMAND__">'Krycí List'!$B$8:$G$45</definedName>
    <definedName name="__2AC2803D_62C2_4BA7_B0DA_DD54FC4AC518_FIGURE__">Figury!#REF!</definedName>
    <definedName name="__2AC2803D_62C2_4BA7_B0DA_DD54FC4AC518_FIRM__">'Krycí List'!$E$18:$K$33</definedName>
    <definedName name="__2AC2803D_62C2_4BA7_B0DA_DD54FC4AC518_ITEM__">'Poptávané položky'!$B$11:$U$11</definedName>
    <definedName name="__2AC2803D_62C2_4BA7_B0DA_DD54FC4AC518_ITEM_GROUP1__">'Poptávané položky'!$A$7:$U$842</definedName>
    <definedName name="__2AC2803D_62C2_4BA7_B0DA_DD54FC4AC518_ITEM_GROUP1_RECAP__">Rekapitulace!$A$6:$E$9</definedName>
    <definedName name="__2AC2803D_62C2_4BA7_B0DA_DD54FC4AC518_ITEM_GROUP2__">'Poptávané položky'!$A$8:$U$260</definedName>
    <definedName name="__2AC2803D_62C2_4BA7_B0DA_DD54FC4AC518_ITEM_GROUP2_RECAP__">Rekapitulace!$A$7:$E$9</definedName>
    <definedName name="__2AC2803D_62C2_4BA7_B0DA_DD54FC4AC518_ITEM_GROUP3__X">'Poptávané položky'!$A$9:$U$83</definedName>
    <definedName name="__2AC2803D_62C2_4BA7_B0DA_DD54FC4AC518_ITEM_GROUP3_RECAP__">Rekapitulace!$A$8:$E$9</definedName>
    <definedName name="__2AC2803D_62C2_4BA7_B0DA_DD54FC4AC518_ITEM_GROUP4__X">'Poptávané položky'!$A$10:$U$12</definedName>
    <definedName name="__2AC2803D_62C2_4BA7_B0DA_DD54FC4AC518_ITEM_GROUP4_RECAP__">Rekapitulace!$A$9:$E$9</definedName>
    <definedName name="__2AC2803D_62C2_4BA7_B0DA_DD54FC4AC518_PERSON__">'Krycí List'!$B$38:$F$38</definedName>
    <definedName name="__2AC2803D_62C2_4BA7_B0DA_DD54FC4AC518_QBILL__">'Poptávané položky'!#REF!</definedName>
    <definedName name="__2AC2803D_62C2_4BA7_B0DA_DD54FC4AC518_QBILLFIG__">Figury!#REF!</definedName>
    <definedName name="DEMAND.COMMENT2">'Krycí List'!$B$43</definedName>
    <definedName name="DEMAND.EXPDMDGUID">'Krycí List'!$K$16</definedName>
    <definedName name="FIRM.CITY">'Krycí List'!$F$27</definedName>
    <definedName name="FIRM.COMMENT">'Krycí List'!$K$19</definedName>
    <definedName name="FIRM.DESCR">'Krycí List'!$F$20</definedName>
    <definedName name="FIRM.EMAIL">'Krycí List'!$F$32</definedName>
    <definedName name="FIRM.FAX">'Krycí List'!$K$31</definedName>
    <definedName name="FIRM.FIRGUID">'Krycí List'!$K$18</definedName>
    <definedName name="FIRM.ORGIDENTNUM">'Krycí List'!$F$22</definedName>
    <definedName name="FIRM.REGIONCODE">'Krycí List'!$K$28</definedName>
    <definedName name="FIRM.STREET">'Krycí List'!$F$26</definedName>
    <definedName name="FIRM.TELEPHONE">'Krycí List'!$F$31</definedName>
    <definedName name="FIRM.VATIDENTNUM">'Krycí List'!$F$21</definedName>
    <definedName name="FIRM.WWW">'Krycí List'!$F$33</definedName>
    <definedName name="FIRM.ZIPCODE">'Krycí List'!$F$28</definedName>
    <definedName name="GROUP_ID">'Poptávané položky'!$C$7:$C$854</definedName>
    <definedName name="ITEM.COMMENT">'Poptávané položky'!$M$11</definedName>
    <definedName name="ITEM.COMMENT2">'Poptávané položky'!$Q$11</definedName>
    <definedName name="ITEM.DESCR">'Poptávané položky'!$G$11</definedName>
    <definedName name="ITEM.HSCID">'Poptávané položky'!$C$11</definedName>
    <definedName name="ITEM.ITECODE">'Poptávané položky'!$F$11</definedName>
    <definedName name="ITEM.ITEGUID">'Poptávané položky'!$B$11</definedName>
    <definedName name="ITEM.ITEORDER">'Poptávané položky'!$D$11</definedName>
    <definedName name="ITEM.ITEUNIT">'Poptávané položky'!$H$11</definedName>
    <definedName name="ITEM.Q">'Poptávané položky'!$I$11</definedName>
    <definedName name="ITEM.Q2">'Poptávané položky'!$J$11</definedName>
    <definedName name="ITEM.UDVDESCR">'Poptávané položky'!$R$11</definedName>
    <definedName name="ITEM.UNITPRICE">'Poptávané položky'!$K$11</definedName>
    <definedName name="ITEM.UNITRUBBISH">'Poptávané položky'!$T$11</definedName>
    <definedName name="ITEM.UNITWEIGHT">'Poptávané položky'!$S$11</definedName>
    <definedName name="ITEM.VATRATE">'Poptávané položky'!$N$11</definedName>
    <definedName name="ITEM_PRICES">'Poptávané položky'!$L$7:$L$843</definedName>
    <definedName name="KRYCI_LIST">'Krycí List'!$B$1:$K$46</definedName>
    <definedName name="_xlnm.Print_Titles" localSheetId="2">'Poptávané položky'!$5:$6</definedName>
    <definedName name="_xlnm.Print_Area" localSheetId="3">Figury!$B$1:$E$6</definedName>
    <definedName name="_xlnm.Print_Area" localSheetId="0">'Krycí List'!$B$1:$G$50</definedName>
    <definedName name="_xlnm.Print_Area" localSheetId="2">'Poptávané položky'!$B$1:$U$844</definedName>
    <definedName name="_xlnm.Print_Area" localSheetId="1">Rekapitulace!$B$1:$E$125</definedName>
    <definedName name="VAT_RATES">'Poptávané položky'!$N$7:$N$843</definedName>
  </definedNames>
  <calcPr calcId="162913" fullCalcOnLoad="1"/>
</workbook>
</file>

<file path=xl/calcChain.xml><?xml version="1.0" encoding="utf-8"?>
<calcChain xmlns="http://schemas.openxmlformats.org/spreadsheetml/2006/main">
  <c r="K7" i="5" l="1"/>
  <c r="K8" i="5"/>
  <c r="K9" i="5"/>
  <c r="A10" i="5"/>
  <c r="A14" i="5" s="1"/>
  <c r="K10" i="5"/>
  <c r="A11" i="5" a="1"/>
  <c r="A11" i="5" s="1"/>
  <c r="K11" i="5"/>
  <c r="K12" i="5"/>
  <c r="L10" i="4"/>
  <c r="C9" i="6" s="1"/>
  <c r="L11" i="4"/>
  <c r="O11" i="4"/>
  <c r="P11" i="4" s="1"/>
  <c r="P10" i="4" s="1"/>
  <c r="L14" i="4"/>
  <c r="L15" i="4"/>
  <c r="O15" i="4"/>
  <c r="L18" i="4"/>
  <c r="L19" i="4"/>
  <c r="O19" i="4" s="1"/>
  <c r="P19" i="4"/>
  <c r="L22" i="4"/>
  <c r="L25" i="4"/>
  <c r="O25" i="4" s="1"/>
  <c r="O24" i="4" s="1"/>
  <c r="D13" i="6" s="1"/>
  <c r="L26" i="4"/>
  <c r="O26" i="4"/>
  <c r="L27" i="4"/>
  <c r="O27" i="4" s="1"/>
  <c r="L28" i="4"/>
  <c r="P28" i="4" s="1"/>
  <c r="O28" i="4"/>
  <c r="L29" i="4"/>
  <c r="O29" i="4" s="1"/>
  <c r="P29" i="4"/>
  <c r="L30" i="4"/>
  <c r="L31" i="4"/>
  <c r="O31" i="4"/>
  <c r="P31" i="4"/>
  <c r="L32" i="4"/>
  <c r="O32" i="4"/>
  <c r="P32" i="4"/>
  <c r="L33" i="4"/>
  <c r="O33" i="4"/>
  <c r="P33" i="4" s="1"/>
  <c r="L34" i="4"/>
  <c r="O34" i="4"/>
  <c r="L35" i="4"/>
  <c r="O35" i="4"/>
  <c r="P35" i="4"/>
  <c r="L36" i="4"/>
  <c r="O36" i="4"/>
  <c r="P36" i="4" s="1"/>
  <c r="L37" i="4"/>
  <c r="O37" i="4" s="1"/>
  <c r="P37" i="4"/>
  <c r="O39" i="4"/>
  <c r="D14" i="6" s="1"/>
  <c r="L40" i="4"/>
  <c r="O40" i="4"/>
  <c r="P40" i="4" s="1"/>
  <c r="P39" i="4" s="1"/>
  <c r="E14" i="6" s="1"/>
  <c r="L41" i="4"/>
  <c r="O41" i="4"/>
  <c r="P41" i="4" s="1"/>
  <c r="L42" i="4"/>
  <c r="O42" i="4" s="1"/>
  <c r="L43" i="4"/>
  <c r="L44" i="4"/>
  <c r="O44" i="4"/>
  <c r="P44" i="4"/>
  <c r="L45" i="4"/>
  <c r="O45" i="4"/>
  <c r="L46" i="4"/>
  <c r="O46" i="4" s="1"/>
  <c r="P46" i="4"/>
  <c r="L47" i="4"/>
  <c r="O47" i="4" s="1"/>
  <c r="L48" i="4"/>
  <c r="O48" i="4" s="1"/>
  <c r="L49" i="4"/>
  <c r="O49" i="4"/>
  <c r="P49" i="4"/>
  <c r="L50" i="4"/>
  <c r="O50" i="4" s="1"/>
  <c r="L51" i="4"/>
  <c r="L52" i="4"/>
  <c r="O52" i="4"/>
  <c r="P52" i="4" s="1"/>
  <c r="L53" i="4"/>
  <c r="L54" i="4"/>
  <c r="L55" i="4"/>
  <c r="O55" i="4" s="1"/>
  <c r="L56" i="4"/>
  <c r="P56" i="4" s="1"/>
  <c r="O56" i="4"/>
  <c r="L57" i="4"/>
  <c r="O57" i="4"/>
  <c r="P57" i="4"/>
  <c r="L58" i="4"/>
  <c r="O58" i="4"/>
  <c r="P58" i="4" s="1"/>
  <c r="L59" i="4"/>
  <c r="L60" i="4"/>
  <c r="O60" i="4" s="1"/>
  <c r="P60" i="4"/>
  <c r="L61" i="4"/>
  <c r="O61" i="4" s="1"/>
  <c r="L62" i="4"/>
  <c r="O62" i="4" s="1"/>
  <c r="P62" i="4"/>
  <c r="L63" i="4"/>
  <c r="O63" i="4" s="1"/>
  <c r="L64" i="4"/>
  <c r="P64" i="4" s="1"/>
  <c r="O64" i="4"/>
  <c r="L65" i="4"/>
  <c r="O65" i="4"/>
  <c r="P65" i="4"/>
  <c r="L66" i="4"/>
  <c r="O66" i="4"/>
  <c r="P66" i="4"/>
  <c r="L67" i="4"/>
  <c r="O67" i="4" s="1"/>
  <c r="O69" i="4"/>
  <c r="D15" i="6" s="1"/>
  <c r="P69" i="4"/>
  <c r="E15" i="6" s="1"/>
  <c r="L70" i="4"/>
  <c r="O70" i="4"/>
  <c r="P70" i="4"/>
  <c r="L71" i="4"/>
  <c r="O71" i="4" s="1"/>
  <c r="L72" i="4"/>
  <c r="O72" i="4" s="1"/>
  <c r="P72" i="4"/>
  <c r="L73" i="4"/>
  <c r="O73" i="4"/>
  <c r="P73" i="4"/>
  <c r="L74" i="4"/>
  <c r="O74" i="4"/>
  <c r="P74" i="4"/>
  <c r="L75" i="4"/>
  <c r="O75" i="4"/>
  <c r="L76" i="4"/>
  <c r="O76" i="4" s="1"/>
  <c r="L77" i="4"/>
  <c r="P77" i="4" s="1"/>
  <c r="O77" i="4"/>
  <c r="L78" i="4"/>
  <c r="O78" i="4" s="1"/>
  <c r="L79" i="4"/>
  <c r="L82" i="4"/>
  <c r="L81" i="4" s="1"/>
  <c r="C16" i="6" s="1"/>
  <c r="O82" i="4"/>
  <c r="O81" i="4" s="1"/>
  <c r="D16" i="6" s="1"/>
  <c r="L86" i="4"/>
  <c r="L87" i="4"/>
  <c r="O87" i="4"/>
  <c r="P87" i="4"/>
  <c r="L88" i="4"/>
  <c r="O88" i="4" s="1"/>
  <c r="L90" i="4"/>
  <c r="C19" i="6" s="1"/>
  <c r="L91" i="4"/>
  <c r="O91" i="4"/>
  <c r="O90" i="4" s="1"/>
  <c r="D19" i="6" s="1"/>
  <c r="P91" i="4"/>
  <c r="P90" i="4" s="1"/>
  <c r="E19" i="6" s="1"/>
  <c r="L92" i="4"/>
  <c r="O92" i="4" s="1"/>
  <c r="L93" i="4"/>
  <c r="O93" i="4"/>
  <c r="P93" i="4" s="1"/>
  <c r="L94" i="4"/>
  <c r="O94" i="4"/>
  <c r="P94" i="4"/>
  <c r="L95" i="4"/>
  <c r="O95" i="4" s="1"/>
  <c r="L96" i="4"/>
  <c r="O96" i="4"/>
  <c r="L97" i="4"/>
  <c r="O97" i="4"/>
  <c r="P97" i="4"/>
  <c r="L100" i="4"/>
  <c r="O100" i="4"/>
  <c r="O99" i="4" s="1"/>
  <c r="D20" i="6" s="1"/>
  <c r="L101" i="4"/>
  <c r="L102" i="4"/>
  <c r="O102" i="4"/>
  <c r="P102" i="4" s="1"/>
  <c r="L103" i="4"/>
  <c r="O103" i="4" s="1"/>
  <c r="P103" i="4"/>
  <c r="L104" i="4"/>
  <c r="L105" i="4"/>
  <c r="O105" i="4"/>
  <c r="P105" i="4"/>
  <c r="L106" i="4"/>
  <c r="O106" i="4" s="1"/>
  <c r="L107" i="4"/>
  <c r="O107" i="4" s="1"/>
  <c r="P107" i="4"/>
  <c r="L108" i="4"/>
  <c r="O108" i="4"/>
  <c r="P108" i="4"/>
  <c r="L109" i="4"/>
  <c r="L110" i="4"/>
  <c r="O110" i="4"/>
  <c r="P110" i="4"/>
  <c r="L111" i="4"/>
  <c r="O111" i="4"/>
  <c r="P111" i="4"/>
  <c r="L112" i="4"/>
  <c r="O112" i="4"/>
  <c r="L113" i="4"/>
  <c r="O113" i="4"/>
  <c r="P113" i="4"/>
  <c r="L114" i="4"/>
  <c r="O114" i="4"/>
  <c r="P114" i="4"/>
  <c r="L115" i="4"/>
  <c r="O115" i="4" s="1"/>
  <c r="P115" i="4"/>
  <c r="L116" i="4"/>
  <c r="O116" i="4"/>
  <c r="P116" i="4"/>
  <c r="L117" i="4"/>
  <c r="O117" i="4"/>
  <c r="P117" i="4"/>
  <c r="L118" i="4"/>
  <c r="O118" i="4"/>
  <c r="P118" i="4" s="1"/>
  <c r="L119" i="4"/>
  <c r="P119" i="4" s="1"/>
  <c r="O119" i="4"/>
  <c r="L120" i="4"/>
  <c r="O120" i="4"/>
  <c r="L121" i="4"/>
  <c r="O121" i="4"/>
  <c r="P121" i="4" s="1"/>
  <c r="L122" i="4"/>
  <c r="P122" i="4" s="1"/>
  <c r="O122" i="4"/>
  <c r="L123" i="4"/>
  <c r="O123" i="4" s="1"/>
  <c r="P123" i="4"/>
  <c r="L124" i="4"/>
  <c r="O124" i="4"/>
  <c r="P124" i="4" s="1"/>
  <c r="L125" i="4"/>
  <c r="O125" i="4"/>
  <c r="L126" i="4"/>
  <c r="O126" i="4"/>
  <c r="P126" i="4" s="1"/>
  <c r="L127" i="4"/>
  <c r="L128" i="4"/>
  <c r="O128" i="4"/>
  <c r="L129" i="4"/>
  <c r="O129" i="4"/>
  <c r="L130" i="4"/>
  <c r="P130" i="4" s="1"/>
  <c r="O130" i="4"/>
  <c r="L131" i="4"/>
  <c r="O131" i="4" s="1"/>
  <c r="P131" i="4"/>
  <c r="L132" i="4"/>
  <c r="L133" i="4"/>
  <c r="O133" i="4"/>
  <c r="P133" i="4"/>
  <c r="L134" i="4"/>
  <c r="O134" i="4"/>
  <c r="P134" i="4"/>
  <c r="L135" i="4"/>
  <c r="L136" i="4"/>
  <c r="O136" i="4"/>
  <c r="L137" i="4"/>
  <c r="L138" i="4"/>
  <c r="O138" i="4" s="1"/>
  <c r="P138" i="4"/>
  <c r="L139" i="4"/>
  <c r="O139" i="4" s="1"/>
  <c r="P139" i="4"/>
  <c r="L140" i="4"/>
  <c r="P140" i="4" s="1"/>
  <c r="O140" i="4"/>
  <c r="P142" i="4"/>
  <c r="E21" i="6" s="1"/>
  <c r="L143" i="4"/>
  <c r="O143" i="4"/>
  <c r="O142" i="4" s="1"/>
  <c r="D21" i="6" s="1"/>
  <c r="P143" i="4"/>
  <c r="L144" i="4"/>
  <c r="P144" i="4" s="1"/>
  <c r="O144" i="4"/>
  <c r="L145" i="4"/>
  <c r="O145" i="4"/>
  <c r="L146" i="4"/>
  <c r="L147" i="4"/>
  <c r="O147" i="4"/>
  <c r="L148" i="4"/>
  <c r="O148" i="4" s="1"/>
  <c r="P148" i="4"/>
  <c r="L149" i="4"/>
  <c r="L150" i="4"/>
  <c r="P150" i="4" s="1"/>
  <c r="O150" i="4"/>
  <c r="L151" i="4"/>
  <c r="O151" i="4"/>
  <c r="P151" i="4"/>
  <c r="L152" i="4"/>
  <c r="O152" i="4"/>
  <c r="P152" i="4"/>
  <c r="L153" i="4"/>
  <c r="L154" i="4"/>
  <c r="O154" i="4"/>
  <c r="P154" i="4" s="1"/>
  <c r="L155" i="4"/>
  <c r="O155" i="4"/>
  <c r="P155" i="4"/>
  <c r="L156" i="4"/>
  <c r="L157" i="4"/>
  <c r="O157" i="4"/>
  <c r="P157" i="4"/>
  <c r="L158" i="4"/>
  <c r="O158" i="4"/>
  <c r="P158" i="4"/>
  <c r="L159" i="4"/>
  <c r="O159" i="4"/>
  <c r="P159" i="4" s="1"/>
  <c r="L160" i="4"/>
  <c r="O160" i="4"/>
  <c r="P160" i="4"/>
  <c r="L161" i="4"/>
  <c r="O161" i="4"/>
  <c r="L162" i="4"/>
  <c r="O162" i="4"/>
  <c r="L163" i="4"/>
  <c r="O163" i="4" s="1"/>
  <c r="P163" i="4"/>
  <c r="L164" i="4"/>
  <c r="L165" i="4"/>
  <c r="O165" i="4"/>
  <c r="L166" i="4"/>
  <c r="L167" i="4"/>
  <c r="L168" i="4"/>
  <c r="O168" i="4" s="1"/>
  <c r="P168" i="4"/>
  <c r="L169" i="4"/>
  <c r="L170" i="4"/>
  <c r="O170" i="4" s="1"/>
  <c r="L171" i="4"/>
  <c r="O171" i="4"/>
  <c r="P171" i="4"/>
  <c r="L172" i="4"/>
  <c r="O172" i="4" s="1"/>
  <c r="P172" i="4"/>
  <c r="L173" i="4"/>
  <c r="L174" i="4"/>
  <c r="O174" i="4"/>
  <c r="P174" i="4"/>
  <c r="L175" i="4"/>
  <c r="O175" i="4" s="1"/>
  <c r="P175" i="4" s="1"/>
  <c r="L176" i="4"/>
  <c r="L177" i="4"/>
  <c r="O177" i="4"/>
  <c r="P177" i="4"/>
  <c r="L178" i="4"/>
  <c r="O178" i="4" s="1"/>
  <c r="P178" i="4"/>
  <c r="L179" i="4"/>
  <c r="O179" i="4"/>
  <c r="P179" i="4"/>
  <c r="L180" i="4"/>
  <c r="L181" i="4"/>
  <c r="O181" i="4"/>
  <c r="L182" i="4"/>
  <c r="L183" i="4"/>
  <c r="L184" i="4"/>
  <c r="O184" i="4" s="1"/>
  <c r="P184" i="4"/>
  <c r="L185" i="4"/>
  <c r="L186" i="4"/>
  <c r="O186" i="4" s="1"/>
  <c r="L187" i="4"/>
  <c r="O187" i="4"/>
  <c r="P187" i="4" s="1"/>
  <c r="L188" i="4"/>
  <c r="O188" i="4"/>
  <c r="P188" i="4"/>
  <c r="L189" i="4"/>
  <c r="L190" i="4"/>
  <c r="O190" i="4"/>
  <c r="P190" i="4"/>
  <c r="L191" i="4"/>
  <c r="O191" i="4"/>
  <c r="P191" i="4"/>
  <c r="L192" i="4"/>
  <c r="L193" i="4"/>
  <c r="O193" i="4"/>
  <c r="P193" i="4"/>
  <c r="L194" i="4"/>
  <c r="O194" i="4"/>
  <c r="P194" i="4"/>
  <c r="L195" i="4"/>
  <c r="O195" i="4"/>
  <c r="P195" i="4" s="1"/>
  <c r="L196" i="4"/>
  <c r="O196" i="4" s="1"/>
  <c r="L199" i="4"/>
  <c r="L200" i="4"/>
  <c r="O200" i="4" s="1"/>
  <c r="L201" i="4"/>
  <c r="O201" i="4" s="1"/>
  <c r="P201" i="4"/>
  <c r="L202" i="4"/>
  <c r="L203" i="4"/>
  <c r="O203" i="4"/>
  <c r="L204" i="4"/>
  <c r="O204" i="4"/>
  <c r="P204" i="4" s="1"/>
  <c r="L205" i="4"/>
  <c r="O205" i="4" s="1"/>
  <c r="P205" i="4" s="1"/>
  <c r="L208" i="4"/>
  <c r="O208" i="4"/>
  <c r="O207" i="4" s="1"/>
  <c r="D23" i="6" s="1"/>
  <c r="P208" i="4"/>
  <c r="P207" i="4" s="1"/>
  <c r="E23" i="6" s="1"/>
  <c r="L209" i="4"/>
  <c r="O209" i="4" s="1"/>
  <c r="P209" i="4" s="1"/>
  <c r="L210" i="4"/>
  <c r="L211" i="4"/>
  <c r="O211" i="4"/>
  <c r="P211" i="4" s="1"/>
  <c r="L212" i="4"/>
  <c r="O212" i="4" s="1"/>
  <c r="P212" i="4"/>
  <c r="L213" i="4"/>
  <c r="O213" i="4"/>
  <c r="P213" i="4"/>
  <c r="L214" i="4"/>
  <c r="O214" i="4"/>
  <c r="L215" i="4"/>
  <c r="O215" i="4"/>
  <c r="L216" i="4"/>
  <c r="L217" i="4"/>
  <c r="O217" i="4"/>
  <c r="L218" i="4"/>
  <c r="O218" i="4" s="1"/>
  <c r="P218" i="4"/>
  <c r="L219" i="4"/>
  <c r="O219" i="4" s="1"/>
  <c r="P219" i="4"/>
  <c r="L222" i="4"/>
  <c r="O222" i="4"/>
  <c r="L223" i="4"/>
  <c r="O223" i="4"/>
  <c r="P223" i="4"/>
  <c r="L224" i="4"/>
  <c r="L225" i="4"/>
  <c r="O225" i="4"/>
  <c r="P225" i="4"/>
  <c r="L226" i="4"/>
  <c r="O226" i="4"/>
  <c r="P226" i="4" s="1"/>
  <c r="L229" i="4"/>
  <c r="O229" i="4"/>
  <c r="O228" i="4" s="1"/>
  <c r="D25" i="6" s="1"/>
  <c r="L230" i="4"/>
  <c r="O230" i="4"/>
  <c r="P230" i="4"/>
  <c r="L231" i="4"/>
  <c r="O231" i="4"/>
  <c r="P231" i="4" s="1"/>
  <c r="L232" i="4"/>
  <c r="O232" i="4" s="1"/>
  <c r="L233" i="4"/>
  <c r="O233" i="4"/>
  <c r="L234" i="4"/>
  <c r="L235" i="4"/>
  <c r="O235" i="4" s="1"/>
  <c r="L236" i="4"/>
  <c r="O236" i="4" s="1"/>
  <c r="P236" i="4"/>
  <c r="L237" i="4"/>
  <c r="L238" i="4"/>
  <c r="O238" i="4"/>
  <c r="L239" i="4"/>
  <c r="O239" i="4"/>
  <c r="P239" i="4" s="1"/>
  <c r="L240" i="4"/>
  <c r="O240" i="4" s="1"/>
  <c r="P240" i="4"/>
  <c r="L241" i="4"/>
  <c r="L242" i="4"/>
  <c r="P242" i="4" s="1"/>
  <c r="O242" i="4"/>
  <c r="L245" i="4"/>
  <c r="L246" i="4"/>
  <c r="O246" i="4"/>
  <c r="P246" i="4"/>
  <c r="L247" i="4"/>
  <c r="O247" i="4" s="1"/>
  <c r="P247" i="4"/>
  <c r="L248" i="4"/>
  <c r="O248" i="4"/>
  <c r="P248" i="4"/>
  <c r="L249" i="4"/>
  <c r="O249" i="4"/>
  <c r="L250" i="4"/>
  <c r="O250" i="4"/>
  <c r="L251" i="4"/>
  <c r="L252" i="4"/>
  <c r="O252" i="4" s="1"/>
  <c r="L253" i="4"/>
  <c r="O253" i="4" s="1"/>
  <c r="P253" i="4"/>
  <c r="L254" i="4"/>
  <c r="L258" i="4"/>
  <c r="L259" i="4"/>
  <c r="L264" i="4"/>
  <c r="O264" i="4" s="1"/>
  <c r="O263" i="4" s="1"/>
  <c r="P264" i="4"/>
  <c r="P263" i="4" s="1"/>
  <c r="L265" i="4"/>
  <c r="L266" i="4"/>
  <c r="O266" i="4"/>
  <c r="P266" i="4" s="1"/>
  <c r="L267" i="4"/>
  <c r="O267" i="4"/>
  <c r="P267" i="4"/>
  <c r="L268" i="4"/>
  <c r="O268" i="4"/>
  <c r="O270" i="4"/>
  <c r="D32" i="6" s="1"/>
  <c r="L271" i="4"/>
  <c r="O271" i="4"/>
  <c r="P271" i="4" s="1"/>
  <c r="P270" i="4" s="1"/>
  <c r="E32" i="6" s="1"/>
  <c r="L272" i="4"/>
  <c r="O272" i="4" s="1"/>
  <c r="P272" i="4"/>
  <c r="L273" i="4"/>
  <c r="L274" i="4"/>
  <c r="O274" i="4"/>
  <c r="P274" i="4"/>
  <c r="L275" i="4"/>
  <c r="O275" i="4"/>
  <c r="P275" i="4"/>
  <c r="L276" i="4"/>
  <c r="O278" i="4"/>
  <c r="D33" i="6" s="1"/>
  <c r="L279" i="4"/>
  <c r="O279" i="4"/>
  <c r="P279" i="4" s="1"/>
  <c r="P278" i="4" s="1"/>
  <c r="E33" i="6" s="1"/>
  <c r="L280" i="4"/>
  <c r="L278" i="4" s="1"/>
  <c r="C33" i="6" s="1"/>
  <c r="L281" i="4"/>
  <c r="O281" i="4" s="1"/>
  <c r="P281" i="4"/>
  <c r="L282" i="4"/>
  <c r="P282" i="4" s="1"/>
  <c r="O282" i="4"/>
  <c r="L283" i="4"/>
  <c r="L284" i="4"/>
  <c r="O284" i="4"/>
  <c r="P284" i="4"/>
  <c r="L285" i="4"/>
  <c r="O285" i="4" s="1"/>
  <c r="P285" i="4"/>
  <c r="L286" i="4"/>
  <c r="O286" i="4" s="1"/>
  <c r="L287" i="4"/>
  <c r="O287" i="4" s="1"/>
  <c r="L288" i="4"/>
  <c r="O288" i="4" s="1"/>
  <c r="L291" i="4"/>
  <c r="L295" i="4"/>
  <c r="L296" i="4"/>
  <c r="O296" i="4"/>
  <c r="L297" i="4"/>
  <c r="O299" i="4"/>
  <c r="D37" i="6" s="1"/>
  <c r="P299" i="4"/>
  <c r="E37" i="6" s="1"/>
  <c r="L300" i="4"/>
  <c r="O300" i="4" s="1"/>
  <c r="P300" i="4"/>
  <c r="L301" i="4"/>
  <c r="L302" i="4"/>
  <c r="O302" i="4" s="1"/>
  <c r="L303" i="4"/>
  <c r="O303" i="4"/>
  <c r="P303" i="4" s="1"/>
  <c r="L304" i="4"/>
  <c r="O304" i="4" s="1"/>
  <c r="P304" i="4" s="1"/>
  <c r="L305" i="4"/>
  <c r="O305" i="4" s="1"/>
  <c r="L306" i="4"/>
  <c r="O306" i="4"/>
  <c r="P306" i="4"/>
  <c r="L309" i="4"/>
  <c r="L310" i="4"/>
  <c r="O310" i="4" s="1"/>
  <c r="L311" i="4"/>
  <c r="O311" i="4" s="1"/>
  <c r="P311" i="4" s="1"/>
  <c r="L312" i="4"/>
  <c r="O312" i="4"/>
  <c r="P312" i="4" s="1"/>
  <c r="L313" i="4"/>
  <c r="O313" i="4" s="1"/>
  <c r="L314" i="4"/>
  <c r="O314" i="4"/>
  <c r="L315" i="4"/>
  <c r="O315" i="4" s="1"/>
  <c r="P315" i="4"/>
  <c r="L316" i="4"/>
  <c r="O316" i="4"/>
  <c r="L317" i="4"/>
  <c r="O317" i="4" s="1"/>
  <c r="P317" i="4"/>
  <c r="L318" i="4"/>
  <c r="O318" i="4"/>
  <c r="L319" i="4"/>
  <c r="L320" i="4"/>
  <c r="O320" i="4"/>
  <c r="P320" i="4"/>
  <c r="L321" i="4"/>
  <c r="L322" i="4"/>
  <c r="L323" i="4"/>
  <c r="O323" i="4"/>
  <c r="P323" i="4" s="1"/>
  <c r="L324" i="4"/>
  <c r="O324" i="4"/>
  <c r="P324" i="4" s="1"/>
  <c r="L325" i="4"/>
  <c r="L328" i="4"/>
  <c r="L329" i="4"/>
  <c r="O329" i="4"/>
  <c r="P329" i="4" s="1"/>
  <c r="L330" i="4"/>
  <c r="P330" i="4" s="1"/>
  <c r="O330" i="4"/>
  <c r="L331" i="4"/>
  <c r="L332" i="4"/>
  <c r="L333" i="4"/>
  <c r="O333" i="4"/>
  <c r="L334" i="4"/>
  <c r="L335" i="4"/>
  <c r="L336" i="4"/>
  <c r="O336" i="4"/>
  <c r="P336" i="4"/>
  <c r="L337" i="4"/>
  <c r="O337" i="4"/>
  <c r="P337" i="4"/>
  <c r="L338" i="4"/>
  <c r="O338" i="4" s="1"/>
  <c r="P338" i="4"/>
  <c r="L339" i="4"/>
  <c r="O339" i="4"/>
  <c r="L340" i="4"/>
  <c r="O340" i="4"/>
  <c r="L341" i="4"/>
  <c r="O341" i="4" s="1"/>
  <c r="P341" i="4" s="1"/>
  <c r="L342" i="4"/>
  <c r="L343" i="4"/>
  <c r="O343" i="4"/>
  <c r="P343" i="4"/>
  <c r="L344" i="4"/>
  <c r="O344" i="4" s="1"/>
  <c r="P344" i="4"/>
  <c r="L345" i="4"/>
  <c r="O345" i="4"/>
  <c r="P345" i="4" s="1"/>
  <c r="L346" i="4"/>
  <c r="O346" i="4"/>
  <c r="L347" i="4"/>
  <c r="O347" i="4"/>
  <c r="L348" i="4"/>
  <c r="O348" i="4" s="1"/>
  <c r="P348" i="4"/>
  <c r="L349" i="4"/>
  <c r="O349" i="4"/>
  <c r="L350" i="4"/>
  <c r="O350" i="4" s="1"/>
  <c r="P350" i="4"/>
  <c r="L351" i="4"/>
  <c r="O351" i="4"/>
  <c r="L352" i="4"/>
  <c r="L353" i="4"/>
  <c r="O353" i="4"/>
  <c r="P353" i="4" s="1"/>
  <c r="L354" i="4"/>
  <c r="O354" i="4"/>
  <c r="L355" i="4"/>
  <c r="L356" i="4"/>
  <c r="O356" i="4"/>
  <c r="P356" i="4" s="1"/>
  <c r="L357" i="4"/>
  <c r="L358" i="4"/>
  <c r="L359" i="4"/>
  <c r="O359" i="4"/>
  <c r="P359" i="4"/>
  <c r="L360" i="4"/>
  <c r="O360" i="4" s="1"/>
  <c r="L361" i="4"/>
  <c r="O361" i="4"/>
  <c r="P361" i="4" s="1"/>
  <c r="L364" i="4"/>
  <c r="O364" i="4"/>
  <c r="O363" i="4" s="1"/>
  <c r="D40" i="6" s="1"/>
  <c r="L365" i="4"/>
  <c r="O365" i="4"/>
  <c r="L366" i="4"/>
  <c r="P366" i="4" s="1"/>
  <c r="O366" i="4"/>
  <c r="L367" i="4"/>
  <c r="O367" i="4" s="1"/>
  <c r="P367" i="4"/>
  <c r="L368" i="4"/>
  <c r="L369" i="4"/>
  <c r="L370" i="4"/>
  <c r="O370" i="4"/>
  <c r="P370" i="4" s="1"/>
  <c r="L373" i="4"/>
  <c r="L374" i="4"/>
  <c r="O374" i="4"/>
  <c r="P374" i="4" s="1"/>
  <c r="L375" i="4"/>
  <c r="O375" i="4"/>
  <c r="P375" i="4"/>
  <c r="L376" i="4"/>
  <c r="P376" i="4" s="1"/>
  <c r="O376" i="4"/>
  <c r="L377" i="4"/>
  <c r="L378" i="4"/>
  <c r="O378" i="4" s="1"/>
  <c r="P378" i="4"/>
  <c r="L379" i="4"/>
  <c r="O379" i="4"/>
  <c r="L381" i="4"/>
  <c r="C42" i="6" s="1"/>
  <c r="L382" i="4"/>
  <c r="C43" i="6" s="1"/>
  <c r="L383" i="4"/>
  <c r="O383" i="4"/>
  <c r="O382" i="4" s="1"/>
  <c r="O387" i="4"/>
  <c r="L388" i="4"/>
  <c r="O388" i="4"/>
  <c r="P388" i="4"/>
  <c r="P387" i="4" s="1"/>
  <c r="L389" i="4"/>
  <c r="L390" i="4"/>
  <c r="O390" i="4" s="1"/>
  <c r="P390" i="4"/>
  <c r="L391" i="4"/>
  <c r="O391" i="4"/>
  <c r="P391" i="4"/>
  <c r="L393" i="4"/>
  <c r="C47" i="6" s="1"/>
  <c r="L394" i="4"/>
  <c r="O394" i="4"/>
  <c r="L395" i="4"/>
  <c r="O395" i="4"/>
  <c r="P395" i="4" s="1"/>
  <c r="L396" i="4"/>
  <c r="O396" i="4"/>
  <c r="L397" i="4"/>
  <c r="O397" i="4"/>
  <c r="L398" i="4"/>
  <c r="O398" i="4" s="1"/>
  <c r="P398" i="4"/>
  <c r="L399" i="4"/>
  <c r="O399" i="4" s="1"/>
  <c r="P399" i="4"/>
  <c r="L402" i="4"/>
  <c r="O402" i="4"/>
  <c r="O401" i="4" s="1"/>
  <c r="D48" i="6" s="1"/>
  <c r="P402" i="4"/>
  <c r="P401" i="4" s="1"/>
  <c r="E48" i="6" s="1"/>
  <c r="L403" i="4"/>
  <c r="O403" i="4"/>
  <c r="P403" i="4" s="1"/>
  <c r="L404" i="4"/>
  <c r="O404" i="4" s="1"/>
  <c r="L405" i="4"/>
  <c r="L406" i="4"/>
  <c r="P406" i="4" s="1"/>
  <c r="O406" i="4"/>
  <c r="L407" i="4"/>
  <c r="O407" i="4" s="1"/>
  <c r="P407" i="4"/>
  <c r="L408" i="4"/>
  <c r="O408" i="4" s="1"/>
  <c r="L409" i="4"/>
  <c r="P409" i="4" s="1"/>
  <c r="O409" i="4"/>
  <c r="L410" i="4"/>
  <c r="O410" i="4" s="1"/>
  <c r="P410" i="4"/>
  <c r="L411" i="4"/>
  <c r="O411" i="4"/>
  <c r="P411" i="4" s="1"/>
  <c r="L413" i="4"/>
  <c r="C49" i="6" s="1"/>
  <c r="L414" i="4"/>
  <c r="O414" i="4"/>
  <c r="O413" i="4" s="1"/>
  <c r="D49" i="6" s="1"/>
  <c r="O416" i="4"/>
  <c r="D50" i="6" s="1"/>
  <c r="L418" i="4"/>
  <c r="O418" i="4"/>
  <c r="O417" i="4" s="1"/>
  <c r="D51" i="6" s="1"/>
  <c r="P418" i="4"/>
  <c r="P417" i="4" s="1"/>
  <c r="L419" i="4"/>
  <c r="O419" i="4" s="1"/>
  <c r="P419" i="4"/>
  <c r="L420" i="4"/>
  <c r="P420" i="4" s="1"/>
  <c r="O420" i="4"/>
  <c r="O422" i="4"/>
  <c r="D52" i="6" s="1"/>
  <c r="L423" i="4"/>
  <c r="P423" i="4" s="1"/>
  <c r="P422" i="4" s="1"/>
  <c r="E52" i="6" s="1"/>
  <c r="O423" i="4"/>
  <c r="L424" i="4"/>
  <c r="O424" i="4" s="1"/>
  <c r="L425" i="4"/>
  <c r="O425" i="4"/>
  <c r="L426" i="4"/>
  <c r="O426" i="4" s="1"/>
  <c r="P426" i="4"/>
  <c r="L427" i="4"/>
  <c r="O427" i="4"/>
  <c r="P427" i="4"/>
  <c r="L428" i="4"/>
  <c r="L429" i="4"/>
  <c r="O429" i="4"/>
  <c r="O431" i="4"/>
  <c r="D53" i="6" s="1"/>
  <c r="L432" i="4"/>
  <c r="P432" i="4" s="1"/>
  <c r="P431" i="4" s="1"/>
  <c r="E53" i="6" s="1"/>
  <c r="O432" i="4"/>
  <c r="L433" i="4"/>
  <c r="O433" i="4" s="1"/>
  <c r="P433" i="4"/>
  <c r="L434" i="4"/>
  <c r="O434" i="4"/>
  <c r="L435" i="4"/>
  <c r="L436" i="4"/>
  <c r="O436" i="4"/>
  <c r="P436" i="4" s="1"/>
  <c r="L437" i="4"/>
  <c r="O437" i="4" s="1"/>
  <c r="P437" i="4"/>
  <c r="L438" i="4"/>
  <c r="O438" i="4"/>
  <c r="L439" i="4"/>
  <c r="O439" i="4"/>
  <c r="P439" i="4"/>
  <c r="L440" i="4"/>
  <c r="O440" i="4"/>
  <c r="L441" i="4"/>
  <c r="O441" i="4" s="1"/>
  <c r="L442" i="4"/>
  <c r="L443" i="4"/>
  <c r="O443" i="4" s="1"/>
  <c r="L444" i="4"/>
  <c r="O444" i="4"/>
  <c r="P444" i="4" s="1"/>
  <c r="L445" i="4"/>
  <c r="O445" i="4" s="1"/>
  <c r="L446" i="4"/>
  <c r="O446" i="4"/>
  <c r="L447" i="4"/>
  <c r="O447" i="4" s="1"/>
  <c r="P447" i="4"/>
  <c r="L448" i="4"/>
  <c r="P448" i="4" s="1"/>
  <c r="O448" i="4"/>
  <c r="L451" i="4"/>
  <c r="O451" i="4"/>
  <c r="O450" i="4" s="1"/>
  <c r="D54" i="6" s="1"/>
  <c r="L452" i="4"/>
  <c r="O452" i="4" s="1"/>
  <c r="P452" i="4"/>
  <c r="L453" i="4"/>
  <c r="O453" i="4"/>
  <c r="P453" i="4" s="1"/>
  <c r="L454" i="4"/>
  <c r="O454" i="4" s="1"/>
  <c r="P454" i="4"/>
  <c r="L455" i="4"/>
  <c r="P455" i="4" s="1"/>
  <c r="O455" i="4"/>
  <c r="L456" i="4"/>
  <c r="O456" i="4"/>
  <c r="P456" i="4"/>
  <c r="L457" i="4"/>
  <c r="P457" i="4" s="1"/>
  <c r="O457" i="4"/>
  <c r="L458" i="4"/>
  <c r="O458" i="4" s="1"/>
  <c r="P458" i="4"/>
  <c r="L459" i="4"/>
  <c r="O459" i="4"/>
  <c r="L460" i="4"/>
  <c r="O460" i="4" s="1"/>
  <c r="P460" i="4"/>
  <c r="L461" i="4"/>
  <c r="O461" i="4"/>
  <c r="P461" i="4"/>
  <c r="L462" i="4"/>
  <c r="L463" i="4"/>
  <c r="P463" i="4" s="1"/>
  <c r="O463" i="4"/>
  <c r="L464" i="4"/>
  <c r="O464" i="4"/>
  <c r="L465" i="4"/>
  <c r="O465" i="4"/>
  <c r="L466" i="4"/>
  <c r="O466" i="4" s="1"/>
  <c r="P466" i="4"/>
  <c r="L467" i="4"/>
  <c r="L468" i="4"/>
  <c r="L469" i="4"/>
  <c r="O469" i="4"/>
  <c r="P469" i="4" s="1"/>
  <c r="L470" i="4"/>
  <c r="O470" i="4" s="1"/>
  <c r="L471" i="4"/>
  <c r="O471" i="4"/>
  <c r="L472" i="4"/>
  <c r="O472" i="4"/>
  <c r="P472" i="4"/>
  <c r="L473" i="4"/>
  <c r="O473" i="4"/>
  <c r="L474" i="4"/>
  <c r="O474" i="4" s="1"/>
  <c r="P474" i="4"/>
  <c r="L475" i="4"/>
  <c r="L476" i="4"/>
  <c r="O476" i="4" s="1"/>
  <c r="P476" i="4"/>
  <c r="L477" i="4"/>
  <c r="O477" i="4"/>
  <c r="P477" i="4"/>
  <c r="L478" i="4"/>
  <c r="O478" i="4" s="1"/>
  <c r="P478" i="4"/>
  <c r="L479" i="4"/>
  <c r="O479" i="4"/>
  <c r="L480" i="4"/>
  <c r="O480" i="4" s="1"/>
  <c r="P480" i="4"/>
  <c r="L481" i="4"/>
  <c r="O481" i="4"/>
  <c r="L482" i="4"/>
  <c r="O484" i="4"/>
  <c r="D55" i="6" s="1"/>
  <c r="L485" i="4"/>
  <c r="O485" i="4" s="1"/>
  <c r="P485" i="4"/>
  <c r="P484" i="4" s="1"/>
  <c r="E55" i="6" s="1"/>
  <c r="L486" i="4"/>
  <c r="O486" i="4"/>
  <c r="P486" i="4"/>
  <c r="L487" i="4"/>
  <c r="O487" i="4" s="1"/>
  <c r="P487" i="4"/>
  <c r="L488" i="4"/>
  <c r="P488" i="4" s="1"/>
  <c r="O488" i="4"/>
  <c r="L489" i="4"/>
  <c r="L484" i="4" s="1"/>
  <c r="C55" i="6" s="1"/>
  <c r="O489" i="4"/>
  <c r="L490" i="4"/>
  <c r="P490" i="4" s="1"/>
  <c r="O490" i="4"/>
  <c r="L491" i="4"/>
  <c r="O491" i="4" s="1"/>
  <c r="P491" i="4"/>
  <c r="L494" i="4"/>
  <c r="L495" i="4"/>
  <c r="O495" i="4"/>
  <c r="P495" i="4"/>
  <c r="L496" i="4"/>
  <c r="L497" i="4"/>
  <c r="P497" i="4" s="1"/>
  <c r="O497" i="4"/>
  <c r="L498" i="4"/>
  <c r="O498" i="4"/>
  <c r="L499" i="4"/>
  <c r="O499" i="4"/>
  <c r="L500" i="4"/>
  <c r="O500" i="4" s="1"/>
  <c r="P500" i="4"/>
  <c r="L503" i="4"/>
  <c r="C58" i="6" s="1"/>
  <c r="L504" i="4"/>
  <c r="O504" i="4"/>
  <c r="O507" i="4"/>
  <c r="L508" i="4"/>
  <c r="O508" i="4"/>
  <c r="D61" i="6" s="1"/>
  <c r="L509" i="4"/>
  <c r="P509" i="4" s="1"/>
  <c r="P508" i="4" s="1"/>
  <c r="O509" i="4"/>
  <c r="L511" i="4"/>
  <c r="C62" i="6" s="1"/>
  <c r="L512" i="4"/>
  <c r="O512" i="4"/>
  <c r="O511" i="4" s="1"/>
  <c r="D62" i="6" s="1"/>
  <c r="L513" i="4"/>
  <c r="O513" i="4" s="1"/>
  <c r="P513" i="4"/>
  <c r="L516" i="4"/>
  <c r="L517" i="4"/>
  <c r="O517" i="4"/>
  <c r="L518" i="4"/>
  <c r="O518" i="4" s="1"/>
  <c r="P518" i="4" s="1"/>
  <c r="L519" i="4"/>
  <c r="O519" i="4"/>
  <c r="L520" i="4"/>
  <c r="O520" i="4" s="1"/>
  <c r="L521" i="4"/>
  <c r="O521" i="4"/>
  <c r="L522" i="4"/>
  <c r="O522" i="4" s="1"/>
  <c r="P522" i="4"/>
  <c r="L523" i="4"/>
  <c r="O523" i="4"/>
  <c r="P523" i="4"/>
  <c r="L524" i="4"/>
  <c r="O524" i="4" s="1"/>
  <c r="P524" i="4"/>
  <c r="L525" i="4"/>
  <c r="P525" i="4" s="1"/>
  <c r="O525" i="4"/>
  <c r="L526" i="4"/>
  <c r="O526" i="4" s="1"/>
  <c r="P526" i="4"/>
  <c r="L527" i="4"/>
  <c r="O527" i="4"/>
  <c r="L528" i="4"/>
  <c r="O528" i="4" s="1"/>
  <c r="P528" i="4"/>
  <c r="L529" i="4"/>
  <c r="O529" i="4" s="1"/>
  <c r="L530" i="4"/>
  <c r="O530" i="4" s="1"/>
  <c r="P530" i="4"/>
  <c r="L531" i="4"/>
  <c r="O531" i="4"/>
  <c r="P531" i="4" s="1"/>
  <c r="L532" i="4"/>
  <c r="O532" i="4" s="1"/>
  <c r="P532" i="4"/>
  <c r="L535" i="4"/>
  <c r="O535" i="4"/>
  <c r="O534" i="4" s="1"/>
  <c r="D64" i="6" s="1"/>
  <c r="L536" i="4"/>
  <c r="P536" i="4" s="1"/>
  <c r="O536" i="4"/>
  <c r="L537" i="4"/>
  <c r="O537" i="4" s="1"/>
  <c r="P537" i="4"/>
  <c r="L538" i="4"/>
  <c r="L539" i="4"/>
  <c r="O539" i="4" s="1"/>
  <c r="P539" i="4"/>
  <c r="L540" i="4"/>
  <c r="O540" i="4"/>
  <c r="P540" i="4" s="1"/>
  <c r="L541" i="4"/>
  <c r="O541" i="4" s="1"/>
  <c r="P541" i="4"/>
  <c r="L542" i="4"/>
  <c r="O542" i="4"/>
  <c r="L543" i="4"/>
  <c r="O543" i="4" s="1"/>
  <c r="P543" i="4" s="1"/>
  <c r="L544" i="4"/>
  <c r="O544" i="4"/>
  <c r="L545" i="4"/>
  <c r="L546" i="4"/>
  <c r="O546" i="4"/>
  <c r="L547" i="4"/>
  <c r="O547" i="4" s="1"/>
  <c r="L548" i="4"/>
  <c r="O548" i="4"/>
  <c r="P548" i="4"/>
  <c r="L549" i="4"/>
  <c r="O549" i="4" s="1"/>
  <c r="P549" i="4"/>
  <c r="L550" i="4"/>
  <c r="O550" i="4"/>
  <c r="L551" i="4"/>
  <c r="O551" i="4"/>
  <c r="P551" i="4" s="1"/>
  <c r="L554" i="4"/>
  <c r="L555" i="4"/>
  <c r="O555" i="4"/>
  <c r="L556" i="4"/>
  <c r="O556" i="4" s="1"/>
  <c r="P556" i="4"/>
  <c r="L557" i="4"/>
  <c r="O557" i="4"/>
  <c r="P557" i="4" s="1"/>
  <c r="L558" i="4"/>
  <c r="O558" i="4" s="1"/>
  <c r="L559" i="4"/>
  <c r="O559" i="4"/>
  <c r="L560" i="4"/>
  <c r="O560" i="4"/>
  <c r="P560" i="4" s="1"/>
  <c r="L561" i="4"/>
  <c r="O561" i="4"/>
  <c r="L562" i="4"/>
  <c r="O562" i="4" s="1"/>
  <c r="P562" i="4"/>
  <c r="L563" i="4"/>
  <c r="O563" i="4" s="1"/>
  <c r="L565" i="4"/>
  <c r="C66" i="6" s="1"/>
  <c r="L566" i="4"/>
  <c r="O566" i="4"/>
  <c r="O565" i="4" s="1"/>
  <c r="D66" i="6" s="1"/>
  <c r="L570" i="4"/>
  <c r="O570" i="4" s="1"/>
  <c r="O569" i="4" s="1"/>
  <c r="L574" i="4"/>
  <c r="O574" i="4"/>
  <c r="O573" i="4" s="1"/>
  <c r="D70" i="6" s="1"/>
  <c r="L575" i="4"/>
  <c r="O575" i="4" s="1"/>
  <c r="P575" i="4"/>
  <c r="L576" i="4"/>
  <c r="O576" i="4"/>
  <c r="P576" i="4"/>
  <c r="L577" i="4"/>
  <c r="O577" i="4" s="1"/>
  <c r="P577" i="4"/>
  <c r="L578" i="4"/>
  <c r="P578" i="4" s="1"/>
  <c r="O578" i="4"/>
  <c r="L579" i="4"/>
  <c r="O579" i="4" s="1"/>
  <c r="L580" i="4"/>
  <c r="O580" i="4"/>
  <c r="L581" i="4"/>
  <c r="O581" i="4" s="1"/>
  <c r="P581" i="4"/>
  <c r="L582" i="4"/>
  <c r="O582" i="4" s="1"/>
  <c r="L583" i="4"/>
  <c r="O583" i="4" s="1"/>
  <c r="P583" i="4"/>
  <c r="L584" i="4"/>
  <c r="O584" i="4"/>
  <c r="P584" i="4" s="1"/>
  <c r="L585" i="4"/>
  <c r="O585" i="4" s="1"/>
  <c r="P585" i="4"/>
  <c r="L586" i="4"/>
  <c r="P586" i="4" s="1"/>
  <c r="O586" i="4"/>
  <c r="L587" i="4"/>
  <c r="O587" i="4"/>
  <c r="P587" i="4"/>
  <c r="L588" i="4"/>
  <c r="O588" i="4"/>
  <c r="L589" i="4"/>
  <c r="O589" i="4" s="1"/>
  <c r="L590" i="4"/>
  <c r="O590" i="4"/>
  <c r="L591" i="4"/>
  <c r="O591" i="4" s="1"/>
  <c r="P591" i="4"/>
  <c r="L594" i="4"/>
  <c r="O594" i="4" s="1"/>
  <c r="O593" i="4" s="1"/>
  <c r="D71" i="6" s="1"/>
  <c r="L595" i="4"/>
  <c r="P595" i="4" s="1"/>
  <c r="O595" i="4"/>
  <c r="L596" i="4"/>
  <c r="O596" i="4"/>
  <c r="P596" i="4" s="1"/>
  <c r="L597" i="4"/>
  <c r="O597" i="4"/>
  <c r="L598" i="4"/>
  <c r="O598" i="4" s="1"/>
  <c r="P598" i="4"/>
  <c r="L599" i="4"/>
  <c r="O599" i="4"/>
  <c r="P599" i="4"/>
  <c r="L600" i="4"/>
  <c r="O600" i="4" s="1"/>
  <c r="P600" i="4"/>
  <c r="L601" i="4"/>
  <c r="O601" i="4"/>
  <c r="P601" i="4"/>
  <c r="L602" i="4"/>
  <c r="O602" i="4"/>
  <c r="P602" i="4"/>
  <c r="L605" i="4"/>
  <c r="O605" i="4"/>
  <c r="O604" i="4" s="1"/>
  <c r="D72" i="6" s="1"/>
  <c r="L606" i="4"/>
  <c r="O606" i="4"/>
  <c r="L607" i="4"/>
  <c r="O607" i="4" s="1"/>
  <c r="P607" i="4"/>
  <c r="L608" i="4"/>
  <c r="O608" i="4" s="1"/>
  <c r="P608" i="4" s="1"/>
  <c r="L609" i="4"/>
  <c r="O609" i="4" s="1"/>
  <c r="P609" i="4"/>
  <c r="L610" i="4"/>
  <c r="O610" i="4"/>
  <c r="P610" i="4"/>
  <c r="L611" i="4"/>
  <c r="O611" i="4" s="1"/>
  <c r="P611" i="4" s="1"/>
  <c r="L612" i="4"/>
  <c r="O612" i="4"/>
  <c r="L613" i="4"/>
  <c r="L614" i="4"/>
  <c r="O614" i="4" s="1"/>
  <c r="L615" i="4"/>
  <c r="L616" i="4"/>
  <c r="O616" i="4" s="1"/>
  <c r="P616" i="4" s="1"/>
  <c r="L617" i="4"/>
  <c r="O617" i="4" s="1"/>
  <c r="P617" i="4"/>
  <c r="L618" i="4"/>
  <c r="O618" i="4"/>
  <c r="P618" i="4" s="1"/>
  <c r="L619" i="4"/>
  <c r="P619" i="4" s="1"/>
  <c r="O619" i="4"/>
  <c r="L622" i="4"/>
  <c r="O622" i="4"/>
  <c r="O621" i="4" s="1"/>
  <c r="D73" i="6" s="1"/>
  <c r="L623" i="4"/>
  <c r="O623" i="4"/>
  <c r="P623" i="4"/>
  <c r="L624" i="4"/>
  <c r="O624" i="4" s="1"/>
  <c r="P624" i="4"/>
  <c r="L625" i="4"/>
  <c r="O625" i="4"/>
  <c r="L626" i="4"/>
  <c r="O626" i="4" s="1"/>
  <c r="P626" i="4" s="1"/>
  <c r="L627" i="4"/>
  <c r="O627" i="4"/>
  <c r="P627" i="4"/>
  <c r="L628" i="4"/>
  <c r="O628" i="4" s="1"/>
  <c r="P628" i="4"/>
  <c r="L629" i="4"/>
  <c r="O629" i="4" s="1"/>
  <c r="L630" i="4"/>
  <c r="P630" i="4" s="1"/>
  <c r="O630" i="4"/>
  <c r="L631" i="4"/>
  <c r="O631" i="4" s="1"/>
  <c r="L632" i="4"/>
  <c r="O632" i="4" s="1"/>
  <c r="P632" i="4"/>
  <c r="L633" i="4"/>
  <c r="O633" i="4"/>
  <c r="P633" i="4"/>
  <c r="L634" i="4"/>
  <c r="O634" i="4" s="1"/>
  <c r="P634" i="4"/>
  <c r="L635" i="4"/>
  <c r="O635" i="4"/>
  <c r="P635" i="4"/>
  <c r="L636" i="4"/>
  <c r="O636" i="4"/>
  <c r="P636" i="4"/>
  <c r="L637" i="4"/>
  <c r="O637" i="4"/>
  <c r="L638" i="4"/>
  <c r="O638" i="4"/>
  <c r="P638" i="4"/>
  <c r="L639" i="4"/>
  <c r="O639" i="4"/>
  <c r="P639" i="4"/>
  <c r="L640" i="4"/>
  <c r="O640" i="4" s="1"/>
  <c r="P640" i="4"/>
  <c r="L641" i="4"/>
  <c r="O641" i="4"/>
  <c r="P641" i="4"/>
  <c r="L642" i="4"/>
  <c r="O642" i="4"/>
  <c r="P642" i="4"/>
  <c r="L645" i="4"/>
  <c r="L644" i="4" s="1"/>
  <c r="C74" i="6" s="1"/>
  <c r="L646" i="4"/>
  <c r="O646" i="4" s="1"/>
  <c r="L647" i="4"/>
  <c r="O647" i="4" s="1"/>
  <c r="P647" i="4"/>
  <c r="O649" i="4"/>
  <c r="D75" i="6" s="1"/>
  <c r="L650" i="4"/>
  <c r="O650" i="4" s="1"/>
  <c r="P650" i="4"/>
  <c r="P649" i="4" s="1"/>
  <c r="E75" i="6" s="1"/>
  <c r="L651" i="4"/>
  <c r="O651" i="4" s="1"/>
  <c r="P651" i="4"/>
  <c r="L653" i="4"/>
  <c r="C76" i="6" s="1"/>
  <c r="P653" i="4"/>
  <c r="E76" i="6" s="1"/>
  <c r="L654" i="4"/>
  <c r="O654" i="4"/>
  <c r="O653" i="4" s="1"/>
  <c r="D76" i="6" s="1"/>
  <c r="P654" i="4"/>
  <c r="L655" i="4"/>
  <c r="O655" i="4"/>
  <c r="P655" i="4"/>
  <c r="L656" i="4"/>
  <c r="O656" i="4"/>
  <c r="L657" i="4"/>
  <c r="O657" i="4"/>
  <c r="P657" i="4"/>
  <c r="L658" i="4"/>
  <c r="O658" i="4"/>
  <c r="P658" i="4"/>
  <c r="L659" i="4"/>
  <c r="O659" i="4" s="1"/>
  <c r="P659" i="4"/>
  <c r="L660" i="4"/>
  <c r="O660" i="4"/>
  <c r="P660" i="4"/>
  <c r="L664" i="4"/>
  <c r="L663" i="4" s="1"/>
  <c r="L667" i="4"/>
  <c r="L666" i="4" s="1"/>
  <c r="C79" i="6" s="1"/>
  <c r="O667" i="4"/>
  <c r="O666" i="4" s="1"/>
  <c r="D79" i="6" s="1"/>
  <c r="P667" i="4"/>
  <c r="P666" i="4" s="1"/>
  <c r="E79" i="6" s="1"/>
  <c r="L669" i="4"/>
  <c r="C80" i="6" s="1"/>
  <c r="O669" i="4"/>
  <c r="D80" i="6" s="1"/>
  <c r="L670" i="4"/>
  <c r="O670" i="4" s="1"/>
  <c r="P670" i="4"/>
  <c r="P669" i="4" s="1"/>
  <c r="E80" i="6" s="1"/>
  <c r="O673" i="4"/>
  <c r="D82" i="6" s="1"/>
  <c r="L675" i="4"/>
  <c r="L674" i="4" s="1"/>
  <c r="C83" i="6" s="1"/>
  <c r="O675" i="4"/>
  <c r="O674" i="4" s="1"/>
  <c r="D83" i="6" s="1"/>
  <c r="P675" i="4"/>
  <c r="P674" i="4" s="1"/>
  <c r="L678" i="4"/>
  <c r="O678" i="4" s="1"/>
  <c r="O677" i="4" s="1"/>
  <c r="D84" i="6" s="1"/>
  <c r="L679" i="4"/>
  <c r="O679" i="4"/>
  <c r="P679" i="4"/>
  <c r="L680" i="4"/>
  <c r="O680" i="4" s="1"/>
  <c r="P680" i="4"/>
  <c r="L681" i="4"/>
  <c r="O681" i="4" s="1"/>
  <c r="P681" i="4"/>
  <c r="L682" i="4"/>
  <c r="O682" i="4"/>
  <c r="P682" i="4"/>
  <c r="L683" i="4"/>
  <c r="O683" i="4"/>
  <c r="P683" i="4"/>
  <c r="L684" i="4"/>
  <c r="O684" i="4"/>
  <c r="P684" i="4" s="1"/>
  <c r="L687" i="4"/>
  <c r="L686" i="4" s="1"/>
  <c r="C85" i="6" s="1"/>
  <c r="O687" i="4"/>
  <c r="O686" i="4" s="1"/>
  <c r="D85" i="6" s="1"/>
  <c r="P687" i="4"/>
  <c r="P686" i="4" s="1"/>
  <c r="E85" i="6" s="1"/>
  <c r="L688" i="4"/>
  <c r="O688" i="4"/>
  <c r="P688" i="4" s="1"/>
  <c r="L689" i="4"/>
  <c r="O689" i="4" s="1"/>
  <c r="P689" i="4"/>
  <c r="L690" i="4"/>
  <c r="O690" i="4"/>
  <c r="P690" i="4"/>
  <c r="L691" i="4"/>
  <c r="O691" i="4"/>
  <c r="P691" i="4" s="1"/>
  <c r="L692" i="4"/>
  <c r="O692" i="4"/>
  <c r="P692" i="4"/>
  <c r="L694" i="4"/>
  <c r="C86" i="6" s="1"/>
  <c r="L695" i="4"/>
  <c r="O695" i="4"/>
  <c r="O694" i="4" s="1"/>
  <c r="D86" i="6" s="1"/>
  <c r="L699" i="4"/>
  <c r="O699" i="4" s="1"/>
  <c r="O698" i="4" s="1"/>
  <c r="L700" i="4"/>
  <c r="O700" i="4" s="1"/>
  <c r="L701" i="4"/>
  <c r="O701" i="4"/>
  <c r="L704" i="4"/>
  <c r="P704" i="4" s="1"/>
  <c r="P703" i="4" s="1"/>
  <c r="E89" i="6" s="1"/>
  <c r="O704" i="4"/>
  <c r="O703" i="4" s="1"/>
  <c r="D89" i="6" s="1"/>
  <c r="L705" i="4"/>
  <c r="O705" i="4"/>
  <c r="L706" i="4"/>
  <c r="O706" i="4"/>
  <c r="P706" i="4"/>
  <c r="L707" i="4"/>
  <c r="P707" i="4" s="1"/>
  <c r="O707" i="4"/>
  <c r="L710" i="4"/>
  <c r="O710" i="4"/>
  <c r="O709" i="4" s="1"/>
  <c r="D90" i="6" s="1"/>
  <c r="P710" i="4"/>
  <c r="P709" i="4" s="1"/>
  <c r="E90" i="6" s="1"/>
  <c r="L711" i="4"/>
  <c r="P711" i="4" s="1"/>
  <c r="O711" i="4"/>
  <c r="L712" i="4"/>
  <c r="O712" i="4"/>
  <c r="P712" i="4" s="1"/>
  <c r="L713" i="4"/>
  <c r="O713" i="4"/>
  <c r="P713" i="4"/>
  <c r="L714" i="4"/>
  <c r="P714" i="4" s="1"/>
  <c r="O714" i="4"/>
  <c r="L715" i="4"/>
  <c r="O715" i="4" s="1"/>
  <c r="P715" i="4"/>
  <c r="L716" i="4"/>
  <c r="O716" i="4"/>
  <c r="P716" i="4"/>
  <c r="L717" i="4"/>
  <c r="P717" i="4" s="1"/>
  <c r="O717" i="4"/>
  <c r="L718" i="4"/>
  <c r="O718" i="4"/>
  <c r="P718" i="4"/>
  <c r="L719" i="4"/>
  <c r="P719" i="4" s="1"/>
  <c r="O719" i="4"/>
  <c r="L720" i="4"/>
  <c r="O720" i="4" s="1"/>
  <c r="L721" i="4"/>
  <c r="O721" i="4"/>
  <c r="P721" i="4"/>
  <c r="L722" i="4"/>
  <c r="P722" i="4" s="1"/>
  <c r="O722" i="4"/>
  <c r="L724" i="4"/>
  <c r="C91" i="6" s="1"/>
  <c r="L725" i="4"/>
  <c r="O725" i="4"/>
  <c r="O724" i="4" s="1"/>
  <c r="D91" i="6" s="1"/>
  <c r="P725" i="4"/>
  <c r="P724" i="4" s="1"/>
  <c r="E91" i="6" s="1"/>
  <c r="L727" i="4"/>
  <c r="C92" i="6" s="1"/>
  <c r="O727" i="4"/>
  <c r="D92" i="6" s="1"/>
  <c r="P727" i="4"/>
  <c r="E92" i="6" s="1"/>
  <c r="L728" i="4"/>
  <c r="O728" i="4"/>
  <c r="P728" i="4"/>
  <c r="L733" i="4"/>
  <c r="O733" i="4"/>
  <c r="O732" i="4" s="1"/>
  <c r="P733" i="4"/>
  <c r="P732" i="4" s="1"/>
  <c r="L734" i="4"/>
  <c r="O734" i="4" s="1"/>
  <c r="L735" i="4"/>
  <c r="L736" i="4"/>
  <c r="O736" i="4"/>
  <c r="P736" i="4"/>
  <c r="L737" i="4"/>
  <c r="O737" i="4"/>
  <c r="P737" i="4"/>
  <c r="L738" i="4"/>
  <c r="O738" i="4"/>
  <c r="P738" i="4"/>
  <c r="L739" i="4"/>
  <c r="O739" i="4"/>
  <c r="L740" i="4"/>
  <c r="O740" i="4" s="1"/>
  <c r="P740" i="4" s="1"/>
  <c r="L741" i="4"/>
  <c r="O741" i="4"/>
  <c r="P741" i="4"/>
  <c r="L742" i="4"/>
  <c r="O742" i="4" s="1"/>
  <c r="P742" i="4"/>
  <c r="L743" i="4"/>
  <c r="O743" i="4" s="1"/>
  <c r="P743" i="4" s="1"/>
  <c r="L744" i="4"/>
  <c r="O744" i="4"/>
  <c r="P744" i="4"/>
  <c r="L745" i="4"/>
  <c r="O745" i="4"/>
  <c r="P745" i="4"/>
  <c r="L746" i="4"/>
  <c r="P746" i="4" s="1"/>
  <c r="O746" i="4"/>
  <c r="L747" i="4"/>
  <c r="O747" i="4"/>
  <c r="L748" i="4"/>
  <c r="O748" i="4"/>
  <c r="P748" i="4"/>
  <c r="L749" i="4"/>
  <c r="P749" i="4" s="1"/>
  <c r="O749" i="4"/>
  <c r="L753" i="4"/>
  <c r="P753" i="4" s="1"/>
  <c r="P752" i="4" s="1"/>
  <c r="O753" i="4"/>
  <c r="O752" i="4" s="1"/>
  <c r="L754" i="4"/>
  <c r="O754" i="4"/>
  <c r="P754" i="4"/>
  <c r="L755" i="4"/>
  <c r="L752" i="4" s="1"/>
  <c r="O755" i="4"/>
  <c r="L756" i="4"/>
  <c r="O756" i="4" s="1"/>
  <c r="L757" i="4"/>
  <c r="O757" i="4"/>
  <c r="P757" i="4"/>
  <c r="L758" i="4"/>
  <c r="P758" i="4" s="1"/>
  <c r="O758" i="4"/>
  <c r="L759" i="4"/>
  <c r="O759" i="4" s="1"/>
  <c r="P761" i="4"/>
  <c r="E98" i="6" s="1"/>
  <c r="O762" i="4"/>
  <c r="D99" i="6" s="1"/>
  <c r="P762" i="4"/>
  <c r="E99" i="6" s="1"/>
  <c r="L763" i="4"/>
  <c r="O763" i="4"/>
  <c r="P763" i="4"/>
  <c r="L764" i="4"/>
  <c r="O764" i="4"/>
  <c r="P764" i="4"/>
  <c r="L765" i="4"/>
  <c r="L762" i="4" s="1"/>
  <c r="L766" i="4"/>
  <c r="L767" i="4"/>
  <c r="O767" i="4"/>
  <c r="P767" i="4"/>
  <c r="L768" i="4"/>
  <c r="O768" i="4" s="1"/>
  <c r="L772" i="4"/>
  <c r="O772" i="4"/>
  <c r="O771" i="4" s="1"/>
  <c r="P772" i="4"/>
  <c r="P771" i="4" s="1"/>
  <c r="L773" i="4"/>
  <c r="O773" i="4"/>
  <c r="P773" i="4"/>
  <c r="L774" i="4"/>
  <c r="O774" i="4"/>
  <c r="L775" i="4"/>
  <c r="O775" i="4" s="1"/>
  <c r="P775" i="4" s="1"/>
  <c r="O779" i="4"/>
  <c r="P779" i="4"/>
  <c r="E104" i="6" s="1"/>
  <c r="L780" i="4"/>
  <c r="O780" i="4"/>
  <c r="P780" i="4"/>
  <c r="L781" i="4"/>
  <c r="O781" i="4"/>
  <c r="P781" i="4"/>
  <c r="L782" i="4"/>
  <c r="P782" i="4" s="1"/>
  <c r="O782" i="4"/>
  <c r="L783" i="4"/>
  <c r="O783" i="4"/>
  <c r="L784" i="4"/>
  <c r="O784" i="4"/>
  <c r="P784" i="4"/>
  <c r="L785" i="4"/>
  <c r="P785" i="4" s="1"/>
  <c r="O785" i="4"/>
  <c r="L786" i="4"/>
  <c r="O786" i="4" s="1"/>
  <c r="P786" i="4"/>
  <c r="L787" i="4"/>
  <c r="O787" i="4"/>
  <c r="P787" i="4"/>
  <c r="L788" i="4"/>
  <c r="P788" i="4" s="1"/>
  <c r="O788" i="4"/>
  <c r="L789" i="4"/>
  <c r="O789" i="4"/>
  <c r="P789" i="4"/>
  <c r="L790" i="4"/>
  <c r="P790" i="4" s="1"/>
  <c r="O790" i="4"/>
  <c r="L791" i="4"/>
  <c r="L779" i="4" s="1"/>
  <c r="L792" i="4"/>
  <c r="O792" i="4"/>
  <c r="P792" i="4"/>
  <c r="L793" i="4"/>
  <c r="P793" i="4" s="1"/>
  <c r="O793" i="4"/>
  <c r="L794" i="4"/>
  <c r="O794" i="4" s="1"/>
  <c r="L795" i="4"/>
  <c r="O795" i="4"/>
  <c r="P795" i="4"/>
  <c r="L796" i="4"/>
  <c r="P796" i="4" s="1"/>
  <c r="O796" i="4"/>
  <c r="L800" i="4"/>
  <c r="L799" i="4" s="1"/>
  <c r="O800" i="4"/>
  <c r="O799" i="4" s="1"/>
  <c r="L801" i="4"/>
  <c r="P801" i="4" s="1"/>
  <c r="O801" i="4"/>
  <c r="L802" i="4"/>
  <c r="O802" i="4"/>
  <c r="P802" i="4"/>
  <c r="L803" i="4"/>
  <c r="O803" i="4" s="1"/>
  <c r="P803" i="4"/>
  <c r="L804" i="4"/>
  <c r="P804" i="4" s="1"/>
  <c r="O804" i="4"/>
  <c r="L805" i="4"/>
  <c r="O805" i="4"/>
  <c r="P805" i="4"/>
  <c r="L806" i="4"/>
  <c r="O806" i="4"/>
  <c r="P806" i="4" s="1"/>
  <c r="L810" i="4"/>
  <c r="L809" i="4" s="1"/>
  <c r="O810" i="4"/>
  <c r="O809" i="4" s="1"/>
  <c r="L811" i="4"/>
  <c r="L812" i="4"/>
  <c r="O812" i="4" s="1"/>
  <c r="P812" i="4"/>
  <c r="L813" i="4"/>
  <c r="P813" i="4" s="1"/>
  <c r="O813" i="4"/>
  <c r="L814" i="4"/>
  <c r="O814" i="4" s="1"/>
  <c r="L815" i="4"/>
  <c r="O815" i="4"/>
  <c r="P815" i="4"/>
  <c r="P817" i="4"/>
  <c r="E109" i="6" s="1"/>
  <c r="L819" i="4"/>
  <c r="L818" i="4" s="1"/>
  <c r="O819" i="4"/>
  <c r="O818" i="4" s="1"/>
  <c r="P819" i="4"/>
  <c r="P818" i="4" s="1"/>
  <c r="E110" i="6" s="1"/>
  <c r="L820" i="4"/>
  <c r="O820" i="4" s="1"/>
  <c r="P820" i="4" s="1"/>
  <c r="L821" i="4"/>
  <c r="O821" i="4" s="1"/>
  <c r="P821" i="4"/>
  <c r="L822" i="4"/>
  <c r="O822" i="4"/>
  <c r="P822" i="4"/>
  <c r="L827" i="4"/>
  <c r="L826" i="4" s="1"/>
  <c r="O827" i="4"/>
  <c r="O826" i="4" s="1"/>
  <c r="L828" i="4"/>
  <c r="O828" i="4"/>
  <c r="P828" i="4"/>
  <c r="L831" i="4"/>
  <c r="C115" i="6" s="1"/>
  <c r="L832" i="4"/>
  <c r="O832" i="4"/>
  <c r="O831" i="4" s="1"/>
  <c r="P832" i="4"/>
  <c r="P831" i="4" s="1"/>
  <c r="L833" i="4"/>
  <c r="O833" i="4" s="1"/>
  <c r="P833" i="4" s="1"/>
  <c r="L834" i="4"/>
  <c r="O834" i="4"/>
  <c r="P834" i="4"/>
  <c r="L835" i="4"/>
  <c r="O835" i="4"/>
  <c r="P835" i="4"/>
  <c r="L836" i="4"/>
  <c r="P836" i="4" s="1"/>
  <c r="O836" i="4"/>
  <c r="L837" i="4"/>
  <c r="O837" i="4"/>
  <c r="P837" i="4"/>
  <c r="L840" i="4"/>
  <c r="D97" i="6" l="1"/>
  <c r="O751" i="4"/>
  <c r="D96" i="6" s="1"/>
  <c r="D108" i="6"/>
  <c r="O808" i="4"/>
  <c r="D107" i="6" s="1"/>
  <c r="D106" i="6"/>
  <c r="O798" i="4"/>
  <c r="D105" i="6" s="1"/>
  <c r="E97" i="6"/>
  <c r="P751" i="4"/>
  <c r="E96" i="6" s="1"/>
  <c r="D68" i="6"/>
  <c r="O568" i="4"/>
  <c r="D67" i="6" s="1"/>
  <c r="C108" i="6"/>
  <c r="L808" i="4"/>
  <c r="C107" i="6" s="1"/>
  <c r="C106" i="6"/>
  <c r="L798" i="4"/>
  <c r="C105" i="6" s="1"/>
  <c r="E101" i="6"/>
  <c r="P770" i="4"/>
  <c r="E100" i="6" s="1"/>
  <c r="C99" i="6"/>
  <c r="L761" i="4"/>
  <c r="C98" i="6" s="1"/>
  <c r="E61" i="6"/>
  <c r="P507" i="4"/>
  <c r="D101" i="6"/>
  <c r="O770" i="4"/>
  <c r="D100" i="6" s="1"/>
  <c r="D113" i="6"/>
  <c r="O825" i="4"/>
  <c r="C97" i="6"/>
  <c r="L751" i="4"/>
  <c r="C96" i="6" s="1"/>
  <c r="D88" i="6"/>
  <c r="O697" i="4"/>
  <c r="D87" i="6" s="1"/>
  <c r="E51" i="6"/>
  <c r="P416" i="4"/>
  <c r="E50" i="6" s="1"/>
  <c r="E115" i="6"/>
  <c r="P830" i="4"/>
  <c r="E114" i="6" s="1"/>
  <c r="C113" i="6"/>
  <c r="L825" i="4"/>
  <c r="D110" i="6"/>
  <c r="O817" i="4"/>
  <c r="D109" i="6" s="1"/>
  <c r="E95" i="6"/>
  <c r="P731" i="4"/>
  <c r="E83" i="6"/>
  <c r="P673" i="4"/>
  <c r="D115" i="6"/>
  <c r="O830" i="4"/>
  <c r="D114" i="6" s="1"/>
  <c r="C110" i="6"/>
  <c r="L817" i="4"/>
  <c r="C109" i="6" s="1"/>
  <c r="C104" i="6"/>
  <c r="L778" i="4"/>
  <c r="D95" i="6"/>
  <c r="O731" i="4"/>
  <c r="C61" i="6"/>
  <c r="L502" i="4"/>
  <c r="C57" i="6" s="1"/>
  <c r="P475" i="4"/>
  <c r="O475" i="4"/>
  <c r="L422" i="4"/>
  <c r="C52" i="6" s="1"/>
  <c r="D46" i="6"/>
  <c r="O386" i="4"/>
  <c r="P814" i="4"/>
  <c r="P747" i="4"/>
  <c r="L709" i="4"/>
  <c r="C90" i="6" s="1"/>
  <c r="P705" i="4"/>
  <c r="P700" i="4"/>
  <c r="P622" i="4"/>
  <c r="P621" i="4" s="1"/>
  <c r="E73" i="6" s="1"/>
  <c r="P580" i="4"/>
  <c r="P521" i="4"/>
  <c r="P512" i="4"/>
  <c r="P511" i="4" s="1"/>
  <c r="E62" i="6" s="1"/>
  <c r="O496" i="4"/>
  <c r="P496" i="4" s="1"/>
  <c r="P442" i="4"/>
  <c r="O442" i="4"/>
  <c r="P434" i="4"/>
  <c r="P429" i="4"/>
  <c r="O840" i="4"/>
  <c r="O839" i="4" s="1"/>
  <c r="D116" i="6" s="1"/>
  <c r="P827" i="4"/>
  <c r="P826" i="4" s="1"/>
  <c r="O811" i="4"/>
  <c r="P811" i="4" s="1"/>
  <c r="P794" i="4"/>
  <c r="O791" i="4"/>
  <c r="O766" i="4"/>
  <c r="P766" i="4" s="1"/>
  <c r="P759" i="4"/>
  <c r="O735" i="4"/>
  <c r="P735" i="4" s="1"/>
  <c r="P678" i="4"/>
  <c r="P677" i="4" s="1"/>
  <c r="E84" i="6" s="1"/>
  <c r="O664" i="4"/>
  <c r="O663" i="4" s="1"/>
  <c r="O645" i="4"/>
  <c r="O644" i="4" s="1"/>
  <c r="D74" i="6" s="1"/>
  <c r="P631" i="4"/>
  <c r="P625" i="4"/>
  <c r="O613" i="4"/>
  <c r="P613" i="4" s="1"/>
  <c r="P579" i="4"/>
  <c r="P544" i="4"/>
  <c r="P520" i="4"/>
  <c r="P517" i="4"/>
  <c r="O482" i="4"/>
  <c r="P482" i="4" s="1"/>
  <c r="P470" i="4"/>
  <c r="P451" i="4"/>
  <c r="P450" i="4" s="1"/>
  <c r="E54" i="6" s="1"/>
  <c r="P445" i="4"/>
  <c r="P441" i="4"/>
  <c r="P438" i="4"/>
  <c r="O428" i="4"/>
  <c r="P428" i="4" s="1"/>
  <c r="P424" i="4"/>
  <c r="P720" i="4"/>
  <c r="C78" i="6"/>
  <c r="L662" i="4"/>
  <c r="C77" i="6" s="1"/>
  <c r="L450" i="4"/>
  <c r="C54" i="6" s="1"/>
  <c r="P394" i="4"/>
  <c r="P393" i="4" s="1"/>
  <c r="E47" i="6" s="1"/>
  <c r="O393" i="4"/>
  <c r="D47" i="6" s="1"/>
  <c r="D43" i="6"/>
  <c r="O381" i="4"/>
  <c r="D42" i="6" s="1"/>
  <c r="P377" i="4"/>
  <c r="O377" i="4"/>
  <c r="O373" i="4"/>
  <c r="O372" i="4" s="1"/>
  <c r="D41" i="6" s="1"/>
  <c r="L372" i="4"/>
  <c r="C41" i="6" s="1"/>
  <c r="O334" i="4"/>
  <c r="P334" i="4" s="1"/>
  <c r="O321" i="4"/>
  <c r="P321" i="4" s="1"/>
  <c r="O259" i="4"/>
  <c r="P259" i="4" s="1"/>
  <c r="P810" i="4"/>
  <c r="P809" i="4" s="1"/>
  <c r="D104" i="6"/>
  <c r="O778" i="4"/>
  <c r="P768" i="4"/>
  <c r="O765" i="4"/>
  <c r="P755" i="4"/>
  <c r="P734" i="4"/>
  <c r="L703" i="4"/>
  <c r="C89" i="6" s="1"/>
  <c r="P699" i="4"/>
  <c r="P698" i="4" s="1"/>
  <c r="P695" i="4"/>
  <c r="P694" i="4" s="1"/>
  <c r="E86" i="6" s="1"/>
  <c r="L673" i="4"/>
  <c r="P656" i="4"/>
  <c r="L649" i="4"/>
  <c r="C75" i="6" s="1"/>
  <c r="P606" i="4"/>
  <c r="P589" i="4"/>
  <c r="P547" i="4"/>
  <c r="P535" i="4"/>
  <c r="P534" i="4" s="1"/>
  <c r="E64" i="6" s="1"/>
  <c r="P527" i="4"/>
  <c r="L515" i="4"/>
  <c r="C63" i="6" s="1"/>
  <c r="O516" i="4"/>
  <c r="O503" i="4"/>
  <c r="P504" i="4"/>
  <c r="P503" i="4" s="1"/>
  <c r="P499" i="4"/>
  <c r="P489" i="4"/>
  <c r="P481" i="4"/>
  <c r="P465" i="4"/>
  <c r="L621" i="4"/>
  <c r="C73" i="6" s="1"/>
  <c r="L569" i="4"/>
  <c r="P570" i="4"/>
  <c r="P569" i="4" s="1"/>
  <c r="L677" i="4"/>
  <c r="C84" i="6" s="1"/>
  <c r="L593" i="4"/>
  <c r="C71" i="6" s="1"/>
  <c r="P594" i="4"/>
  <c r="P593" i="4" s="1"/>
  <c r="E71" i="6" s="1"/>
  <c r="P563" i="4"/>
  <c r="E46" i="6"/>
  <c r="P386" i="4"/>
  <c r="P756" i="4"/>
  <c r="L732" i="4"/>
  <c r="L839" i="4"/>
  <c r="C116" i="6" s="1"/>
  <c r="P778" i="4"/>
  <c r="P498" i="4"/>
  <c r="O494" i="4"/>
  <c r="L493" i="4"/>
  <c r="C56" i="6" s="1"/>
  <c r="O468" i="4"/>
  <c r="P468" i="4" s="1"/>
  <c r="P464" i="4"/>
  <c r="O369" i="4"/>
  <c r="P369" i="4" s="1"/>
  <c r="P765" i="4"/>
  <c r="O672" i="4"/>
  <c r="D81" i="6" s="1"/>
  <c r="O615" i="4"/>
  <c r="P615" i="4" s="1"/>
  <c r="L604" i="4"/>
  <c r="C72" i="6" s="1"/>
  <c r="P605" i="4"/>
  <c r="P604" i="4" s="1"/>
  <c r="E72" i="6" s="1"/>
  <c r="P574" i="4"/>
  <c r="P573" i="4" s="1"/>
  <c r="P559" i="4"/>
  <c r="P555" i="4"/>
  <c r="P550" i="4"/>
  <c r="P774" i="4"/>
  <c r="P588" i="4"/>
  <c r="P566" i="4"/>
  <c r="P565" i="4" s="1"/>
  <c r="E66" i="6" s="1"/>
  <c r="P558" i="4"/>
  <c r="P546" i="4"/>
  <c r="O538" i="4"/>
  <c r="P538" i="4" s="1"/>
  <c r="O467" i="4"/>
  <c r="P467" i="4" s="1"/>
  <c r="P443" i="4"/>
  <c r="O435" i="4"/>
  <c r="P435" i="4" s="1"/>
  <c r="L431" i="4"/>
  <c r="C53" i="6" s="1"/>
  <c r="O309" i="4"/>
  <c r="O308" i="4" s="1"/>
  <c r="D38" i="6" s="1"/>
  <c r="L308" i="4"/>
  <c r="C38" i="6" s="1"/>
  <c r="P309" i="4"/>
  <c r="P308" i="4" s="1"/>
  <c r="E38" i="6" s="1"/>
  <c r="P791" i="4"/>
  <c r="P582" i="4"/>
  <c r="L830" i="4"/>
  <c r="C114" i="6" s="1"/>
  <c r="P800" i="4"/>
  <c r="P799" i="4" s="1"/>
  <c r="P739" i="4"/>
  <c r="L698" i="4"/>
  <c r="P701" i="4"/>
  <c r="O545" i="4"/>
  <c r="P545" i="4" s="1"/>
  <c r="P529" i="4"/>
  <c r="O216" i="4"/>
  <c r="P216" i="4" s="1"/>
  <c r="O104" i="4"/>
  <c r="P104" i="4" s="1"/>
  <c r="L99" i="4"/>
  <c r="C20" i="6" s="1"/>
  <c r="P597" i="4"/>
  <c r="L771" i="4"/>
  <c r="O761" i="4"/>
  <c r="D98" i="6" s="1"/>
  <c r="P646" i="4"/>
  <c r="P629" i="4"/>
  <c r="P614" i="4"/>
  <c r="L573" i="4"/>
  <c r="O357" i="4"/>
  <c r="P357" i="4"/>
  <c r="P783" i="4"/>
  <c r="O572" i="4"/>
  <c r="D69" i="6" s="1"/>
  <c r="D60" i="6"/>
  <c r="O506" i="4"/>
  <c r="D59" i="6" s="1"/>
  <c r="P471" i="4"/>
  <c r="O462" i="4"/>
  <c r="P462" i="4"/>
  <c r="P405" i="4"/>
  <c r="O405" i="4"/>
  <c r="P479" i="4"/>
  <c r="P446" i="4"/>
  <c r="L401" i="4"/>
  <c r="C48" i="6" s="1"/>
  <c r="P397" i="4"/>
  <c r="O389" i="4"/>
  <c r="P389" i="4" s="1"/>
  <c r="L387" i="4"/>
  <c r="P379" i="4"/>
  <c r="P333" i="4"/>
  <c r="L294" i="4"/>
  <c r="O295" i="4"/>
  <c r="L198" i="4"/>
  <c r="C22" i="6" s="1"/>
  <c r="O199" i="4"/>
  <c r="O198" i="4" s="1"/>
  <c r="D22" i="6" s="1"/>
  <c r="P199" i="4"/>
  <c r="P198" i="4" s="1"/>
  <c r="E22" i="6" s="1"/>
  <c r="O265" i="4"/>
  <c r="P265" i="4" s="1"/>
  <c r="L263" i="4"/>
  <c r="O254" i="4"/>
  <c r="P254" i="4"/>
  <c r="P224" i="4"/>
  <c r="O224" i="4"/>
  <c r="L17" i="4"/>
  <c r="C11" i="6" s="1"/>
  <c r="O18" i="4"/>
  <c r="O17" i="4" s="1"/>
  <c r="D11" i="6" s="1"/>
  <c r="P18" i="4"/>
  <c r="P17" i="4" s="1"/>
  <c r="E11" i="6" s="1"/>
  <c r="P408" i="4"/>
  <c r="P404" i="4"/>
  <c r="P383" i="4"/>
  <c r="P382" i="4" s="1"/>
  <c r="P340" i="4"/>
  <c r="O331" i="4"/>
  <c r="P331" i="4" s="1"/>
  <c r="L290" i="4"/>
  <c r="C34" i="6" s="1"/>
  <c r="P291" i="4"/>
  <c r="P290" i="4" s="1"/>
  <c r="E34" i="6" s="1"/>
  <c r="O291" i="4"/>
  <c r="O290" i="4" s="1"/>
  <c r="D34" i="6" s="1"/>
  <c r="E31" i="6"/>
  <c r="P262" i="4"/>
  <c r="O210" i="4"/>
  <c r="P210" i="4" s="1"/>
  <c r="L207" i="4"/>
  <c r="C23" i="6" s="1"/>
  <c r="P360" i="4"/>
  <c r="P352" i="4"/>
  <c r="O352" i="4"/>
  <c r="O183" i="4"/>
  <c r="P183" i="4" s="1"/>
  <c r="P153" i="4"/>
  <c r="O153" i="4"/>
  <c r="O135" i="4"/>
  <c r="P135" i="4"/>
  <c r="O127" i="4"/>
  <c r="P127" i="4" s="1"/>
  <c r="O101" i="4"/>
  <c r="P101" i="4"/>
  <c r="P86" i="4"/>
  <c r="P85" i="4" s="1"/>
  <c r="O86" i="4"/>
  <c r="O85" i="4" s="1"/>
  <c r="L85" i="4"/>
  <c r="P288" i="4"/>
  <c r="P273" i="4"/>
  <c r="L270" i="4"/>
  <c r="C32" i="6" s="1"/>
  <c r="O273" i="4"/>
  <c r="O237" i="4"/>
  <c r="P237" i="4" s="1"/>
  <c r="P232" i="4"/>
  <c r="L228" i="4"/>
  <c r="C25" i="6" s="1"/>
  <c r="P637" i="4"/>
  <c r="P612" i="4"/>
  <c r="P590" i="4"/>
  <c r="P561" i="4"/>
  <c r="O554" i="4"/>
  <c r="L553" i="4"/>
  <c r="C65" i="6" s="1"/>
  <c r="P542" i="4"/>
  <c r="L534" i="4"/>
  <c r="C64" i="6" s="1"/>
  <c r="P519" i="4"/>
  <c r="P473" i="4"/>
  <c r="P459" i="4"/>
  <c r="P440" i="4"/>
  <c r="P425" i="4"/>
  <c r="L417" i="4"/>
  <c r="O368" i="4"/>
  <c r="P368" i="4" s="1"/>
  <c r="P364" i="4"/>
  <c r="P363" i="4" s="1"/>
  <c r="E40" i="6" s="1"/>
  <c r="P355" i="4"/>
  <c r="O355" i="4"/>
  <c r="P351" i="4"/>
  <c r="O335" i="4"/>
  <c r="P335" i="4" s="1"/>
  <c r="O319" i="4"/>
  <c r="P319" i="4" s="1"/>
  <c r="O276" i="4"/>
  <c r="P276" i="4"/>
  <c r="O251" i="4"/>
  <c r="P251" i="4"/>
  <c r="P241" i="4"/>
  <c r="O241" i="4"/>
  <c r="O221" i="4"/>
  <c r="D24" i="6" s="1"/>
  <c r="P222" i="4"/>
  <c r="P221" i="4" s="1"/>
  <c r="E24" i="6" s="1"/>
  <c r="L363" i="4"/>
  <c r="C40" i="6" s="1"/>
  <c r="P354" i="4"/>
  <c r="P346" i="4"/>
  <c r="O342" i="4"/>
  <c r="P342" i="4"/>
  <c r="L327" i="4"/>
  <c r="C39" i="6" s="1"/>
  <c r="O328" i="4"/>
  <c r="O327" i="4" s="1"/>
  <c r="D39" i="6" s="1"/>
  <c r="P328" i="4"/>
  <c r="P327" i="4" s="1"/>
  <c r="E39" i="6" s="1"/>
  <c r="O322" i="4"/>
  <c r="P322" i="4" s="1"/>
  <c r="P318" i="4"/>
  <c r="L221" i="4"/>
  <c r="C24" i="6" s="1"/>
  <c r="O180" i="4"/>
  <c r="P180" i="4" s="1"/>
  <c r="O167" i="4"/>
  <c r="P167" i="4" s="1"/>
  <c r="O358" i="4"/>
  <c r="P358" i="4"/>
  <c r="P316" i="4"/>
  <c r="O301" i="4"/>
  <c r="P301" i="4"/>
  <c r="P296" i="4"/>
  <c r="O234" i="4"/>
  <c r="P234" i="4"/>
  <c r="P214" i="4"/>
  <c r="O192" i="4"/>
  <c r="P192" i="4" s="1"/>
  <c r="O185" i="4"/>
  <c r="P185" i="4"/>
  <c r="P173" i="4"/>
  <c r="O173" i="4"/>
  <c r="O169" i="4"/>
  <c r="P169" i="4"/>
  <c r="O164" i="4"/>
  <c r="P164" i="4" s="1"/>
  <c r="O132" i="4"/>
  <c r="P132" i="4" s="1"/>
  <c r="P396" i="4"/>
  <c r="P365" i="4"/>
  <c r="O325" i="4"/>
  <c r="P325" i="4"/>
  <c r="P238" i="4"/>
  <c r="P233" i="4"/>
  <c r="P229" i="4"/>
  <c r="P228" i="4" s="1"/>
  <c r="E25" i="6" s="1"/>
  <c r="P217" i="4"/>
  <c r="O176" i="4"/>
  <c r="P176" i="4" s="1"/>
  <c r="O156" i="4"/>
  <c r="P156" i="4"/>
  <c r="O149" i="4"/>
  <c r="P149" i="4" s="1"/>
  <c r="O109" i="4"/>
  <c r="P109" i="4"/>
  <c r="P59" i="4"/>
  <c r="O59" i="4"/>
  <c r="P200" i="4"/>
  <c r="O53" i="4"/>
  <c r="P53" i="4"/>
  <c r="L13" i="4"/>
  <c r="O14" i="4"/>
  <c r="O13" i="4" s="1"/>
  <c r="D10" i="6" s="1"/>
  <c r="P14" i="4"/>
  <c r="P13" i="4" s="1"/>
  <c r="E10" i="6" s="1"/>
  <c r="O332" i="4"/>
  <c r="P332" i="4" s="1"/>
  <c r="P310" i="4"/>
  <c r="P302" i="4"/>
  <c r="L299" i="4"/>
  <c r="C37" i="6" s="1"/>
  <c r="P287" i="4"/>
  <c r="O280" i="4"/>
  <c r="P280" i="4"/>
  <c r="D31" i="6"/>
  <c r="O262" i="4"/>
  <c r="P249" i="4"/>
  <c r="O182" i="4"/>
  <c r="P182" i="4"/>
  <c r="O166" i="4"/>
  <c r="P166" i="4"/>
  <c r="P125" i="4"/>
  <c r="P43" i="4"/>
  <c r="O43" i="4"/>
  <c r="O30" i="4"/>
  <c r="P30" i="4"/>
  <c r="E9" i="6"/>
  <c r="P9" i="4"/>
  <c r="P414" i="4"/>
  <c r="P413" i="4" s="1"/>
  <c r="E49" i="6" s="1"/>
  <c r="P349" i="4"/>
  <c r="P339" i="4"/>
  <c r="O297" i="4"/>
  <c r="P297" i="4"/>
  <c r="L257" i="4"/>
  <c r="O258" i="4"/>
  <c r="O245" i="4"/>
  <c r="O244" i="4" s="1"/>
  <c r="D26" i="6" s="1"/>
  <c r="P245" i="4"/>
  <c r="P244" i="4" s="1"/>
  <c r="E26" i="6" s="1"/>
  <c r="L244" i="4"/>
  <c r="C26" i="6" s="1"/>
  <c r="P203" i="4"/>
  <c r="P147" i="4"/>
  <c r="O137" i="4"/>
  <c r="P137" i="4"/>
  <c r="O79" i="4"/>
  <c r="P79" i="4" s="1"/>
  <c r="L21" i="4"/>
  <c r="C12" i="6" s="1"/>
  <c r="O22" i="4"/>
  <c r="O21" i="4" s="1"/>
  <c r="D12" i="6" s="1"/>
  <c r="P313" i="4"/>
  <c r="P305" i="4"/>
  <c r="O283" i="4"/>
  <c r="P283" i="4"/>
  <c r="P252" i="4"/>
  <c r="P235" i="4"/>
  <c r="O202" i="4"/>
  <c r="P202" i="4" s="1"/>
  <c r="P196" i="4"/>
  <c r="O189" i="4"/>
  <c r="P189" i="4" s="1"/>
  <c r="P186" i="4"/>
  <c r="P170" i="4"/>
  <c r="O146" i="4"/>
  <c r="P146" i="4"/>
  <c r="P128" i="4"/>
  <c r="P96" i="4"/>
  <c r="P92" i="4"/>
  <c r="P88" i="4"/>
  <c r="O54" i="4"/>
  <c r="P54" i="4" s="1"/>
  <c r="P50" i="4"/>
  <c r="P47" i="4"/>
  <c r="P34" i="4"/>
  <c r="P347" i="4"/>
  <c r="P314" i="4"/>
  <c r="P250" i="4"/>
  <c r="P215" i="4"/>
  <c r="P181" i="4"/>
  <c r="L142" i="4"/>
  <c r="C21" i="6" s="1"/>
  <c r="P106" i="4"/>
  <c r="P100" i="4"/>
  <c r="P99" i="4" s="1"/>
  <c r="E20" i="6" s="1"/>
  <c r="P63" i="4"/>
  <c r="P27" i="4"/>
  <c r="P286" i="4"/>
  <c r="P95" i="4"/>
  <c r="P76" i="4"/>
  <c r="O10" i="4"/>
  <c r="P162" i="4"/>
  <c r="P75" i="4"/>
  <c r="P26" i="4"/>
  <c r="P165" i="4"/>
  <c r="P136" i="4"/>
  <c r="P120" i="4"/>
  <c r="P78" i="4"/>
  <c r="L69" i="4"/>
  <c r="C15" i="6" s="1"/>
  <c r="P61" i="4"/>
  <c r="P55" i="4"/>
  <c r="P42" i="4"/>
  <c r="P25" i="4"/>
  <c r="P24" i="4" s="1"/>
  <c r="E13" i="6" s="1"/>
  <c r="P268" i="4"/>
  <c r="P161" i="4"/>
  <c r="P129" i="4"/>
  <c r="P82" i="4"/>
  <c r="P81" i="4" s="1"/>
  <c r="E16" i="6" s="1"/>
  <c r="P71" i="4"/>
  <c r="P45" i="4"/>
  <c r="L39" i="4"/>
  <c r="C14" i="6" s="1"/>
  <c r="P67" i="4"/>
  <c r="P51" i="4"/>
  <c r="O51" i="4"/>
  <c r="P48" i="4"/>
  <c r="L24" i="4"/>
  <c r="C13" i="6" s="1"/>
  <c r="A12" i="5" a="1"/>
  <c r="A12" i="5" s="1"/>
  <c r="A16" i="5" s="1"/>
  <c r="A15" i="5"/>
  <c r="P145" i="4"/>
  <c r="P112" i="4"/>
  <c r="P15" i="4"/>
  <c r="A20" i="5"/>
  <c r="A17" i="5"/>
  <c r="B120" i="6"/>
  <c r="C120" i="6"/>
  <c r="D9" i="6" l="1"/>
  <c r="O9" i="4"/>
  <c r="P373" i="4"/>
  <c r="P372" i="4" s="1"/>
  <c r="E41" i="6" s="1"/>
  <c r="C36" i="6"/>
  <c r="L293" i="4"/>
  <c r="C35" i="6" s="1"/>
  <c r="E8" i="6"/>
  <c r="P8" i="4"/>
  <c r="C10" i="6"/>
  <c r="C101" i="6"/>
  <c r="L770" i="4"/>
  <c r="C100" i="6" s="1"/>
  <c r="P494" i="4"/>
  <c r="P493" i="4" s="1"/>
  <c r="E56" i="6" s="1"/>
  <c r="O493" i="4"/>
  <c r="D56" i="6" s="1"/>
  <c r="E88" i="6"/>
  <c r="P697" i="4"/>
  <c r="E87" i="6" s="1"/>
  <c r="E108" i="6"/>
  <c r="P808" i="4"/>
  <c r="E107" i="6" s="1"/>
  <c r="L507" i="4"/>
  <c r="C112" i="6"/>
  <c r="L824" i="4"/>
  <c r="C111" i="6" s="1"/>
  <c r="O257" i="4"/>
  <c r="P258" i="4"/>
  <c r="P257" i="4" s="1"/>
  <c r="C31" i="6"/>
  <c r="L262" i="4"/>
  <c r="D45" i="6"/>
  <c r="O385" i="4"/>
  <c r="D44" i="6" s="1"/>
  <c r="C46" i="6"/>
  <c r="L386" i="4"/>
  <c r="E103" i="6"/>
  <c r="P777" i="4"/>
  <c r="E102" i="6" s="1"/>
  <c r="P645" i="4"/>
  <c r="P644" i="4" s="1"/>
  <c r="E74" i="6" s="1"/>
  <c r="D94" i="6"/>
  <c r="O730" i="4"/>
  <c r="D93" i="6" s="1"/>
  <c r="E82" i="6"/>
  <c r="P672" i="4"/>
  <c r="E81" i="6" s="1"/>
  <c r="D112" i="6"/>
  <c r="O824" i="4"/>
  <c r="D111" i="6" s="1"/>
  <c r="L84" i="4"/>
  <c r="C17" i="6" s="1"/>
  <c r="C18" i="6"/>
  <c r="C70" i="6"/>
  <c r="L572" i="4"/>
  <c r="C69" i="6" s="1"/>
  <c r="C88" i="6"/>
  <c r="L697" i="4"/>
  <c r="C87" i="6" s="1"/>
  <c r="E70" i="6"/>
  <c r="P572" i="4"/>
  <c r="E69" i="6" s="1"/>
  <c r="E58" i="6"/>
  <c r="P502" i="4"/>
  <c r="E57" i="6" s="1"/>
  <c r="P664" i="4"/>
  <c r="P663" i="4" s="1"/>
  <c r="L9" i="4"/>
  <c r="C28" i="6"/>
  <c r="L256" i="4"/>
  <c r="C27" i="6" s="1"/>
  <c r="A18" i="5"/>
  <c r="A21" i="5"/>
  <c r="D30" i="6"/>
  <c r="O261" i="4"/>
  <c r="D29" i="6" s="1"/>
  <c r="D18" i="6"/>
  <c r="O84" i="4"/>
  <c r="D17" i="6" s="1"/>
  <c r="C95" i="6"/>
  <c r="L731" i="4"/>
  <c r="E68" i="6"/>
  <c r="P568" i="4"/>
  <c r="E67" i="6" s="1"/>
  <c r="D58" i="6"/>
  <c r="O502" i="4"/>
  <c r="D57" i="6" s="1"/>
  <c r="C103" i="6"/>
  <c r="L777" i="4"/>
  <c r="C102" i="6" s="1"/>
  <c r="E94" i="6"/>
  <c r="P730" i="4"/>
  <c r="E93" i="6" s="1"/>
  <c r="A19" i="5"/>
  <c r="A22" i="5"/>
  <c r="P22" i="4"/>
  <c r="P21" i="4" s="1"/>
  <c r="E12" i="6" s="1"/>
  <c r="C51" i="6"/>
  <c r="L416" i="4"/>
  <c r="C50" i="6" s="1"/>
  <c r="E18" i="6"/>
  <c r="P84" i="4"/>
  <c r="E17" i="6" s="1"/>
  <c r="E106" i="6"/>
  <c r="P798" i="4"/>
  <c r="E105" i="6" s="1"/>
  <c r="C68" i="6"/>
  <c r="L568" i="4"/>
  <c r="C67" i="6" s="1"/>
  <c r="O515" i="4"/>
  <c r="D63" i="6" s="1"/>
  <c r="P516" i="4"/>
  <c r="P515" i="4" s="1"/>
  <c r="E63" i="6" s="1"/>
  <c r="P840" i="4"/>
  <c r="P839" i="4" s="1"/>
  <c r="E116" i="6" s="1"/>
  <c r="O553" i="4"/>
  <c r="D65" i="6" s="1"/>
  <c r="P554" i="4"/>
  <c r="P553" i="4" s="1"/>
  <c r="E65" i="6" s="1"/>
  <c r="E30" i="6"/>
  <c r="P261" i="4"/>
  <c r="E29" i="6" s="1"/>
  <c r="E43" i="6"/>
  <c r="P381" i="4"/>
  <c r="E42" i="6" s="1"/>
  <c r="O294" i="4"/>
  <c r="P295" i="4"/>
  <c r="P294" i="4" s="1"/>
  <c r="E45" i="6"/>
  <c r="P385" i="4"/>
  <c r="E44" i="6" s="1"/>
  <c r="C82" i="6"/>
  <c r="D103" i="6"/>
  <c r="O777" i="4"/>
  <c r="D102" i="6" s="1"/>
  <c r="D78" i="6"/>
  <c r="O662" i="4"/>
  <c r="D77" i="6" s="1"/>
  <c r="E113" i="6"/>
  <c r="P825" i="4"/>
  <c r="E60" i="6"/>
  <c r="P506" i="4"/>
  <c r="E59" i="6" s="1"/>
  <c r="B121" i="6"/>
  <c r="C121" i="6"/>
  <c r="C119" i="6" l="1"/>
  <c r="E28" i="6"/>
  <c r="P256" i="4"/>
  <c r="E27" i="6" s="1"/>
  <c r="C94" i="6"/>
  <c r="L730" i="4"/>
  <c r="C93" i="6" s="1"/>
  <c r="D36" i="6"/>
  <c r="O293" i="4"/>
  <c r="D35" i="6" s="1"/>
  <c r="L672" i="4"/>
  <c r="C81" i="6" s="1"/>
  <c r="D28" i="6"/>
  <c r="O256" i="4"/>
  <c r="D27" i="6" s="1"/>
  <c r="A23" i="5"/>
  <c r="C45" i="6"/>
  <c r="L385" i="4"/>
  <c r="C44" i="6" s="1"/>
  <c r="E112" i="6"/>
  <c r="P824" i="4"/>
  <c r="E111" i="6" s="1"/>
  <c r="C60" i="6"/>
  <c r="L506" i="4"/>
  <c r="C59" i="6" s="1"/>
  <c r="E36" i="6"/>
  <c r="P293" i="4"/>
  <c r="E35" i="6" s="1"/>
  <c r="C8" i="6"/>
  <c r="L8" i="4"/>
  <c r="D8" i="6"/>
  <c r="O8" i="4"/>
  <c r="E78" i="6"/>
  <c r="P662" i="4"/>
  <c r="E77" i="6" s="1"/>
  <c r="C30" i="6"/>
  <c r="L261" i="4"/>
  <c r="C29" i="6" s="1"/>
  <c r="E7" i="6"/>
  <c r="P7" i="4"/>
  <c r="E6" i="6" s="1"/>
  <c r="D7" i="6" l="1"/>
  <c r="O7" i="4"/>
  <c r="D6" i="6" s="1"/>
  <c r="L844" i="4"/>
  <c r="C7" i="6"/>
  <c r="L7" i="4"/>
  <c r="C6" i="6" s="1"/>
  <c r="A13" i="5" l="1"/>
  <c r="C118" i="6"/>
  <c r="C122" i="6" s="1"/>
</calcChain>
</file>

<file path=xl/sharedStrings.xml><?xml version="1.0" encoding="utf-8"?>
<sst xmlns="http://schemas.openxmlformats.org/spreadsheetml/2006/main" count="5681" uniqueCount="1924">
  <si>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</si>
  <si>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</si>
  <si>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</si>
  <si>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</si>
  <si>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</si>
  <si>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</si>
  <si>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</si>
  <si>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</si>
  <si>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</si>
  <si>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</si>
  <si>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</si>
  <si>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</si>
  <si>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</si>
  <si>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Komentář uchazeče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</si>
  <si>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</si>
  <si>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</si>
  <si>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</si>
  <si>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</si>
  <si>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</si>
  <si>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</si>
  <si>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</si>
  <si>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</si>
  <si>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</si>
  <si>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</si>
  <si>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</si>
  <si>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</si>
  <si>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</si>
  <si>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</si>
  <si>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</si>
  <si>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</si>
  <si>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UCHAZEČ</t>
  </si>
  <si>
    <t>Zadavatel:</t>
  </si>
  <si>
    <t>Uchazeč:</t>
  </si>
  <si>
    <t>DIČ:</t>
  </si>
  <si>
    <t>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</si>
  <si>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</si>
  <si>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</si>
  <si>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</si>
  <si>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</si>
  <si>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</si>
  <si>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</si>
  <si>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</si>
  <si>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</si>
  <si>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</si>
  <si>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</si>
  <si>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</si>
  <si>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KOMENTÁŘ UCHAZEČE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</si>
  <si>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</si>
  <si>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</si>
  <si>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</si>
  <si>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</si>
  <si>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</si>
  <si>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</si>
  <si>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</si>
  <si>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Výraz</t>
  </si>
  <si>
    <t>Figura</t>
  </si>
  <si>
    <t>Cenová soustava</t>
  </si>
  <si>
    <t>Zakázka:</t>
  </si>
  <si>
    <t xml:space="preserve">Vaší nabídku zpracujte v tomto souboru doplněním jednotkové ceny, případně můžete vyplnit i komentář (zvýrazněná barva výplně). Při vyhodnocování nabídek budou akceptovány pouze původní soubory XLS. Pozměněnou nabídku nebude možné vyhodnotit. </t>
  </si>
  <si>
    <t>ZŠ P. Bezruče - rekonstrukce střechy - II. ETAPA (ST1+ST4)</t>
  </si>
  <si>
    <t>1</t>
  </si>
  <si>
    <t xml:space="preserve">pro výběr zhotovitele </t>
  </si>
  <si>
    <t>{A9B1F08D-24F9-427D-9440-E769E0135AC5}</t>
  </si>
  <si>
    <t>referentka - příprava a realizace investic:</t>
  </si>
  <si>
    <t>Renata Šedová</t>
  </si>
  <si>
    <t>558 306 216</t>
  </si>
  <si>
    <t>renata.sedova@trinecko.cz</t>
  </si>
  <si>
    <t>Statutární město Třinec</t>
  </si>
  <si>
    <t>CZ00297313</t>
  </si>
  <si>
    <t>00297313</t>
  </si>
  <si>
    <t>Jablunkovská 160</t>
  </si>
  <si>
    <t>Třinec - Staré Město</t>
  </si>
  <si>
    <t>73961</t>
  </si>
  <si>
    <t>73961  Třinec - Staré Město</t>
  </si>
  <si>
    <t>II. Etapa</t>
  </si>
  <si>
    <t>II. Etapa: Oprava střechy ST1 a ST4</t>
  </si>
  <si>
    <t>II. Etapa/01</t>
  </si>
  <si>
    <t>01: Stavební část - ST1a</t>
  </si>
  <si>
    <t>II. Etapa/01/HSV</t>
  </si>
  <si>
    <t>HSV: Práce a dodávky HSV</t>
  </si>
  <si>
    <t>II. Etapa/01/HSV/1</t>
  </si>
  <si>
    <t>1: Zemní práce</t>
  </si>
  <si>
    <t>II. Etapa/01/HSV/2</t>
  </si>
  <si>
    <t>2: Zakládání</t>
  </si>
  <si>
    <t>II. Etapa/01/HSV/3</t>
  </si>
  <si>
    <t>3: Svislé a kompletní konstrukce</t>
  </si>
  <si>
    <t>II. Etapa/01/HSV/4</t>
  </si>
  <si>
    <t>4: Vodorovné konstrukce</t>
  </si>
  <si>
    <t>II. Etapa/01/HSV/6</t>
  </si>
  <si>
    <t>6: Úpravy povrchů, podlahy a osazování výplní</t>
  </si>
  <si>
    <t>II. Etapa/01/HSV/9</t>
  </si>
  <si>
    <t>9: Ostatní konstrukce a práce, bourání</t>
  </si>
  <si>
    <t>II. Etapa/01/HSV/997</t>
  </si>
  <si>
    <t>997: Přesun sutě</t>
  </si>
  <si>
    <t>II. Etapa/01/HSV/998</t>
  </si>
  <si>
    <t>998: Přesun hmot</t>
  </si>
  <si>
    <t>II. Etapa/01/PSV</t>
  </si>
  <si>
    <t>PSV: Práce a dodávky PSV</t>
  </si>
  <si>
    <t>II. Etapa/01/PSV/712</t>
  </si>
  <si>
    <t>712: Povlakové krytiny</t>
  </si>
  <si>
    <t>II. Etapa/01/PSV/713</t>
  </si>
  <si>
    <t>713: Izolace tepelné</t>
  </si>
  <si>
    <t>II. Etapa/01/PSV/762</t>
  </si>
  <si>
    <t>762: Konstrukce tesařské</t>
  </si>
  <si>
    <t>II. Etapa/01/PSV/764</t>
  </si>
  <si>
    <t>764: Konstrukce klempířské</t>
  </si>
  <si>
    <t>II. Etapa/01/PSV/765</t>
  </si>
  <si>
    <t>765: Krytina skládaná</t>
  </si>
  <si>
    <t>II. Etapa/01/PSV/766</t>
  </si>
  <si>
    <t>766: Konstrukce truhlářské</t>
  </si>
  <si>
    <t>II. Etapa/01/PSV/767</t>
  </si>
  <si>
    <t>767: Konstrukce zámečnické</t>
  </si>
  <si>
    <t>II. Etapa/01/PSV/783</t>
  </si>
  <si>
    <t>783: Dokončovací práce - nátěry</t>
  </si>
  <si>
    <t>II. Etapa/01/PSV/784</t>
  </si>
  <si>
    <t>784: Dokončovací práce - malby a tapety</t>
  </si>
  <si>
    <t>II. Etapa/01/VRN</t>
  </si>
  <si>
    <t>VRN: Vedlejší rozpočtové náklady</t>
  </si>
  <si>
    <t>II. Etapa/01/VRN/VRN6</t>
  </si>
  <si>
    <t>VRN6: Územní vlivy</t>
  </si>
  <si>
    <t>II. Etapa/02</t>
  </si>
  <si>
    <t>02: Stavební část - ST1b</t>
  </si>
  <si>
    <t>II. Etapa/02/HSV</t>
  </si>
  <si>
    <t>II. Etapa/02/HSV/6</t>
  </si>
  <si>
    <t>II. Etapa/02/HSV/9</t>
  </si>
  <si>
    <t>II. Etapa/02/HSV/997</t>
  </si>
  <si>
    <t>II. Etapa/02/HSV/998</t>
  </si>
  <si>
    <t>II. Etapa/02/PSV</t>
  </si>
  <si>
    <t>II. Etapa/02/PSV/712</t>
  </si>
  <si>
    <t>II. Etapa/02/PSV/713</t>
  </si>
  <si>
    <t>II. Etapa/02/PSV/762</t>
  </si>
  <si>
    <t>II. Etapa/02/PSV/764</t>
  </si>
  <si>
    <t>II. Etapa/02/PSV/765</t>
  </si>
  <si>
    <t>II. Etapa/02/PSV/783</t>
  </si>
  <si>
    <t>II. Etapa/02/VRN</t>
  </si>
  <si>
    <t>II. Etapa/02/VRN/VRN6</t>
  </si>
  <si>
    <t>II. Etapa/03</t>
  </si>
  <si>
    <t>03: Stavební část - ST1c</t>
  </si>
  <si>
    <t>II. Etapa/03/HSV</t>
  </si>
  <si>
    <t>II. Etapa/03/HSV/6</t>
  </si>
  <si>
    <t>II. Etapa/03/HSV/9</t>
  </si>
  <si>
    <t>II. Etapa/03/HSV/997</t>
  </si>
  <si>
    <t>II. Etapa/03/HSV/998</t>
  </si>
  <si>
    <t>II. Etapa/03/PSV</t>
  </si>
  <si>
    <t>II. Etapa/03/PSV/712</t>
  </si>
  <si>
    <t>II. Etapa/03/PSV/713</t>
  </si>
  <si>
    <t>II. Etapa/03/PSV/762</t>
  </si>
  <si>
    <t>II. Etapa/03/PSV/764</t>
  </si>
  <si>
    <t>II. Etapa/03/PSV/765</t>
  </si>
  <si>
    <t>II. Etapa/03/PSV/783</t>
  </si>
  <si>
    <t>II. Etapa/03/VRN</t>
  </si>
  <si>
    <t>II. Etapa/03/VRN/VRN6</t>
  </si>
  <si>
    <t>II. Etapa/04</t>
  </si>
  <si>
    <t>04: Stavební část - ST4a</t>
  </si>
  <si>
    <t>II. Etapa/04/HSV</t>
  </si>
  <si>
    <t>II. Etapa/04/HSV/1</t>
  </si>
  <si>
    <t>II. Etapa/04/HSV/2</t>
  </si>
  <si>
    <t>II. Etapa/04/HSV/6</t>
  </si>
  <si>
    <t>II. Etapa/04/HSV/9</t>
  </si>
  <si>
    <t>II. Etapa/04/HSV/997</t>
  </si>
  <si>
    <t>II. Etapa/04/HSV/998</t>
  </si>
  <si>
    <t>II. Etapa/04/M</t>
  </si>
  <si>
    <t>M: Práce a dodávky M</t>
  </si>
  <si>
    <t>II. Etapa/04/M/21-M</t>
  </si>
  <si>
    <t>21-M: Elektromontáže</t>
  </si>
  <si>
    <t>II. Etapa/04/PSV</t>
  </si>
  <si>
    <t>II. Etapa/04/PSV/712</t>
  </si>
  <si>
    <t>II. Etapa/04/PSV/713</t>
  </si>
  <si>
    <t>II. Etapa/04/PSV/762</t>
  </si>
  <si>
    <t>II. Etapa/04/PSV/764</t>
  </si>
  <si>
    <t>II. Etapa/04/PSV/765</t>
  </si>
  <si>
    <t>II. Etapa/04/PSV/783</t>
  </si>
  <si>
    <t>II. Etapa/04/PSV/784</t>
  </si>
  <si>
    <t>II. Etapa/04/VRN</t>
  </si>
  <si>
    <t>II. Etapa/04/VRN/0</t>
  </si>
  <si>
    <t>0: Vedlejší rozpočtové náklady</t>
  </si>
  <si>
    <t>II. Etapa/04/VRN/VRN1</t>
  </si>
  <si>
    <t>VRN1: Průzkumné, geodetické a projektové práce</t>
  </si>
  <si>
    <t>II. Etapa/04/VRN/VRN6</t>
  </si>
  <si>
    <t>II. Etapa/05</t>
  </si>
  <si>
    <t>05: Stavební část - ST4b</t>
  </si>
  <si>
    <t>II. Etapa/05/HSV</t>
  </si>
  <si>
    <t>II. Etapa/05/HSV/6</t>
  </si>
  <si>
    <t>II. Etapa/05/HSV/9</t>
  </si>
  <si>
    <t>II. Etapa/05/HSV/997</t>
  </si>
  <si>
    <t>II. Etapa/05/HSV/998</t>
  </si>
  <si>
    <t>II. Etapa/05/PSV</t>
  </si>
  <si>
    <t>II. Etapa/05/PSV/712</t>
  </si>
  <si>
    <t>II. Etapa/05/PSV/762</t>
  </si>
  <si>
    <t>II. Etapa/05/PSV/764</t>
  </si>
  <si>
    <t>II. Etapa/05/PSV/765</t>
  </si>
  <si>
    <t>II. Etapa/05/PSV/783</t>
  </si>
  <si>
    <t>II. Etapa/06</t>
  </si>
  <si>
    <t>06: Bleskosvod - ST1</t>
  </si>
  <si>
    <t>II. Etapa/06/D1</t>
  </si>
  <si>
    <t>D1: Materiál/montáž</t>
  </si>
  <si>
    <t>II. Etapa/06/D1/D1.</t>
  </si>
  <si>
    <t>D1.: Materiál/montáž</t>
  </si>
  <si>
    <t>II. Etapa/06/D2</t>
  </si>
  <si>
    <t>D2: Zemní práce</t>
  </si>
  <si>
    <t>II. Etapa/06/D2/D2.</t>
  </si>
  <si>
    <t>D2.: Zemní práce</t>
  </si>
  <si>
    <t>II. Etapa/06/D3</t>
  </si>
  <si>
    <t>D3: HZS</t>
  </si>
  <si>
    <t>II. Etapa/06/D3/D3.</t>
  </si>
  <si>
    <t>D3.: HZS</t>
  </si>
  <si>
    <t>II. Etapa/06/D4</t>
  </si>
  <si>
    <t>D4: VRN BLSK</t>
  </si>
  <si>
    <t>II. Etapa/06/D4/D4.</t>
  </si>
  <si>
    <t>D4.: VRN BLSK</t>
  </si>
  <si>
    <t>II. Etapa/07</t>
  </si>
  <si>
    <t>07: Bleskosvod - ST4</t>
  </si>
  <si>
    <t>II. Etapa/07/D1</t>
  </si>
  <si>
    <t>II. Etapa/07/D1/D1.</t>
  </si>
  <si>
    <t>II. Etapa/07/D2</t>
  </si>
  <si>
    <t>II. Etapa/07/D2/D2.</t>
  </si>
  <si>
    <t>II. Etapa/07/D3</t>
  </si>
  <si>
    <t>II. Etapa/07/D3/D3.</t>
  </si>
  <si>
    <t>II. Etapa/07/D4</t>
  </si>
  <si>
    <t>II. Etapa/07/D4/D4.</t>
  </si>
  <si>
    <t>II. Etapa/08</t>
  </si>
  <si>
    <t>08: Vedlejší rozpočtové náklady</t>
  </si>
  <si>
    <t>II. Etapa/08/HSV</t>
  </si>
  <si>
    <t>II. Etapa/08/HSV/1</t>
  </si>
  <si>
    <t>II. Etapa/08/VRN</t>
  </si>
  <si>
    <t>II. Etapa/08/VRN/0</t>
  </si>
  <si>
    <t>II. Etapa/08/VRN/VRN1</t>
  </si>
  <si>
    <t xml:space="preserve">ZŠ P. Bezruče - rekonstrukce střechy - II. ETAPA (ST1+ST4) - SOD </t>
  </si>
  <si>
    <t xml:space="preserve"> </t>
  </si>
  <si>
    <t>Kč</t>
  </si>
  <si>
    <t>Stavba</t>
  </si>
  <si>
    <t>Objekt</t>
  </si>
  <si>
    <t>Skupina</t>
  </si>
  <si>
    <t>Oddíl</t>
  </si>
  <si>
    <t>{E6AA0EC7-39D3-4D78-9446-839A0BFB7EBB}</t>
  </si>
  <si>
    <t>SUB</t>
  </si>
  <si>
    <t>113311171</t>
  </si>
  <si>
    <t>Odstranění geosyntetik s uložením na vzdálenost do 20 m nebo naložením na dopravní prostředek geotextilie</t>
  </si>
  <si>
    <t>m2</t>
  </si>
  <si>
    <t>30"K130 viz. D.02.14 - Specifikace ST1a - Klempířské výrobky</t>
  </si>
  <si>
    <t>CS ÚRS 2021 01</t>
  </si>
  <si>
    <t>{30CB205D-47BB-47FB-BC7A-D256BC856B33}</t>
  </si>
  <si>
    <t>213141111</t>
  </si>
  <si>
    <t>Zřízení vrstvy z geotextilie filtrační, separační, odvodňovací, ochranné, výztužné nebo protierozní v rovině nebo ve sklonu do 1:5, šířky do 3 m</t>
  </si>
  <si>
    <t>{F5455C0D-EB9F-4656-9FE1-CADD29BAC1B7}</t>
  </si>
  <si>
    <t>69311088</t>
  </si>
  <si>
    <t>geotextilie netkaná separační, ochranná, filtrační, drenážní PES 500g/m2</t>
  </si>
  <si>
    <t>30*1,2 'Přepočtené koeficientem množství</t>
  </si>
  <si>
    <t>{7AEA805C-C15D-49E0-A4A5-EB99111DFF54}</t>
  </si>
  <si>
    <t>310237271</t>
  </si>
  <si>
    <t>Zazdívka otvorů ve zdivu nadzákladovém cihlami pálenými plochy přes 0,09 m2 do 0,25 m2, ve zdi tl. přes 600 do 750 mm</t>
  </si>
  <si>
    <t>kus</t>
  </si>
  <si>
    <t>1"oprava zdiva u protézování vazního trámu</t>
  </si>
  <si>
    <t>{399220E3-06C8-4982-A3A3-E230CA47EAF4}</t>
  </si>
  <si>
    <t>317235811</t>
  </si>
  <si>
    <t>Doplnění zdiva hlavních a kordonových říms s dodáním hmot, cihlami pálenými na maltu</t>
  </si>
  <si>
    <t>m3</t>
  </si>
  <si>
    <t>0,45*0,3*0,3"oprava zdiva u protézování vazního trámu</t>
  </si>
  <si>
    <t>{00859673-A48A-4501-AB9A-65B96E2F0EBF}</t>
  </si>
  <si>
    <t>421131101R01</t>
  </si>
  <si>
    <t>Doprava materiálu na střechu zdola autojeřábem do 32 t</t>
  </si>
  <si>
    <t>komplet</t>
  </si>
  <si>
    <t>vlastní</t>
  </si>
  <si>
    <t>{458909B5-A270-45C9-833A-CA91840872E6}</t>
  </si>
  <si>
    <t>622221011</t>
  </si>
  <si>
    <t>Montáž kontaktního zateplení lepením a mechanickým kotvením z desek z minerální vlny s podélnou orientací vláken na vnější stěny, tloušťky desek přes 40 do 80 mm</t>
  </si>
  <si>
    <t>3"K106 viz. D.02.14 - Specifikace ST1a - Klempířské výrobky</t>
  </si>
  <si>
    <t>{AC2ADB24-E392-46A7-8D8A-334AC14C75DA}</t>
  </si>
  <si>
    <t>63152260</t>
  </si>
  <si>
    <t>deska tepelně izolační minerální kontaktních fasád podélné vlákno λ=0,034 tl 50mm</t>
  </si>
  <si>
    <t>3*1,1 'Přepočtené koeficientem množství</t>
  </si>
  <si>
    <t>{BFCB6C1C-B0FF-40DA-B6DC-5D9CD43931A9}</t>
  </si>
  <si>
    <t>622221031</t>
  </si>
  <si>
    <t>Montáž kontaktního zateplení lepením a mechanickým kotvením z desek z minerální vlny s podélnou orientací vláken na vnější stěny, tloušťky desek přes 120 do 160 mm</t>
  </si>
  <si>
    <t>60"viz. D.02.03</t>
  </si>
  <si>
    <t>{D3E226AE-FD1B-4F0D-AED1-E61D79BC07DF}</t>
  </si>
  <si>
    <t>ISV.8592248022507</t>
  </si>
  <si>
    <t>Isover TF PROFI 160mm, λD = 0,036 (W·m-1·K-1),1000x600x160mm(pro izolaci ostění), pevnost v tahu TR 10kPa, fasádní minerální izolace s podélným vláknem.</t>
  </si>
  <si>
    <t>60*1,1 'Přepočtené koeficientem množství</t>
  </si>
  <si>
    <t>{7178F363-11FF-4301-A328-A598BE8C7CEC}</t>
  </si>
  <si>
    <t>622221241</t>
  </si>
  <si>
    <t>Montáž druhé vrstvy kontaktního zateplení lepením a mechanickým kotvením na vnější stěny, z desek z minerální vlny, celkové tloušťky izolace přes 320 do 360 mm</t>
  </si>
  <si>
    <t>{27C21D74-75AF-4256-A541-F770360B6ACB}</t>
  </si>
  <si>
    <t>63151548</t>
  </si>
  <si>
    <t>deska tepelně izolační minerální kontaktních fasád podélné vlákno λ=0,036 tl 300mm</t>
  </si>
  <si>
    <t>{3F9D4B18-3874-419A-AA84-46A48924C6C7}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</si>
  <si>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</si>
  <si>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</si>
  <si>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{79822FF5-0503-4011-B59B-DA56CEFFB0A3}</t>
  </si>
  <si>
    <t>622252002</t>
  </si>
  <si>
    <t>Montáž profilů kontaktního zateplení ostatních stěnových, dilatačních apod. lepených do tmelu</t>
  </si>
  <si>
    <t>m</t>
  </si>
  <si>
    <t>1*4+(1+2,1*2)*2</t>
  </si>
  <si>
    <t>{3BCB7B97-C12F-4691-B623-E620F774284C}</t>
  </si>
  <si>
    <t>63127464</t>
  </si>
  <si>
    <t>profil rohový Al 15x15mm s výztužnou tkaninou š 100mm pro ETICS</t>
  </si>
  <si>
    <t>1*4+(1+2,1*2) 
9,2*1,1 'Přepočtené koeficientem množství</t>
  </si>
  <si>
    <t>{58C9DCAF-9371-4D5E-90FA-DB412A53AA45}</t>
  </si>
  <si>
    <t>28342205</t>
  </si>
  <si>
    <t>profil začišťovací PVC 6mm s výztužnou tkaninou pro ostění ETICS</t>
  </si>
  <si>
    <t>(1+2,1*2) 
5,2*1,1 'Přepočtené koeficientem množství</t>
  </si>
  <si>
    <t>{163EF6AA-B5E1-47B5-82BE-1E3583311031}</t>
  </si>
  <si>
    <t>622325103</t>
  </si>
  <si>
    <t>Oprava vápenocementové omítky vnějších ploch stupně členitosti 1 hladké stěn, v rozsahu opravované plochy přes 30 do 50%</t>
  </si>
  <si>
    <t>19,9"K106 viz. D.02.14 - Specifikace ST1a - Klempířské výrobky 
5,3"K119 viz. D.02.14 - Specifikace ST1a - Klempířské výrobky 
5,8"K120 viz. D.02.14 - Specifikace ST1a - Klempířské výrobky</t>
  </si>
  <si>
    <t>{E36EB50C-94B4-4315-947D-5EE81E7749CA}</t>
  </si>
  <si>
    <t>622541021R01</t>
  </si>
  <si>
    <t>Omítka tenkovrstvá modifikovaná silikátová s fotokatalickým efektem vnějších ploch, probarvená, včetně penetrace podkladu zrnitá, tloušťky 2,0 mm stěn</t>
  </si>
  <si>
    <t>{3A310BE8-5524-40EC-A53F-2FCC69EB77E4}</t>
  </si>
  <si>
    <t>629135102</t>
  </si>
  <si>
    <t>Vyrovnávací vrstva z cementové malty pod klempířskými prvky šířky přes 150 do 300 mm</t>
  </si>
  <si>
    <t>17,5"K119 viz. D.02.14 - Specifikace ST1a - Klempířské výrobky 
19,3"K120 viz. D.02.14 - Specifikace ST1a - Klempířské výrobky</t>
  </si>
  <si>
    <t>{3934BCBA-07EC-4374-A02D-FA4C7305507F}</t>
  </si>
  <si>
    <t>941111122</t>
  </si>
  <si>
    <t>Montáž lešení řadového trubkového lehkého pracovního s podlahami s provozním zatížením tř. 3 do 200 kg/m2 šířky tř. W09 přes 0,9 do 1,2 m, výšky přes 10 do 25 m</t>
  </si>
  <si>
    <t>1130"K127 viz. D.02.14 - Specifikace ST1a - Klempířské výrobky</t>
  </si>
  <si>
    <t>{CB80A45D-AC62-43B4-9FBC-E6BE5B0EEACF}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</si>
  <si>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</si>
  <si>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</si>
  <si>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1130*150</t>
  </si>
  <si>
    <t>{6A4DCF86-1FF4-46E9-9CBC-1E2E61BB748B}</t>
  </si>
  <si>
    <t>941111822</t>
  </si>
  <si>
    <t>Demontáž lešení řadového trubkového lehkého pracovního s podlahami s provozním zatížením tř. 3 do 200 kg/m2 šířky tř. W09 přes 0,9 do 1,2 m, výšky přes 10 do 25 m</t>
  </si>
  <si>
    <t>{C6B4B58D-CA49-462B-BB54-806296EF9F79}</t>
  </si>
  <si>
    <t>943121111</t>
  </si>
  <si>
    <t>Montáž lešení prostorového trubkového těžkého pracovního nebo podpěrného bez podlah s provozním zatížením tř. 4 od 200 do 300 kg/m2, výšky do 20 m</t>
  </si>
  <si>
    <t>176"K128 viz. D.02.14 - Specifikace ST1a - Klempířské výrobky 
324"K129 viz. D.02.14 - Specifikace ST1a - Klempířské výrobky</t>
  </si>
  <si>
    <t>{CDB885C3-7724-419F-970D-2260E593662D}</t>
  </si>
  <si>
    <t>943121211</t>
  </si>
  <si>
    <t>Montáž lešení prostorového trubkového těžkého pracovního nebo podpěrného bez podlah Příplatek za první a každý další den použití lešení k ceně -1111</t>
  </si>
  <si>
    <t>500*60</t>
  </si>
  <si>
    <t>{83CED145-9611-42B4-A13E-1822C46BB8A3}</t>
  </si>
  <si>
    <t>943121811</t>
  </si>
  <si>
    <t>Demontáž lešení prostorového trubkového těžkého pracovního nebo podpěrného bez podlah s provozním zatížením tř. 4 od 200 do 300 kg/m2, výšky do 20 m</t>
  </si>
  <si>
    <t>{E513050A-756E-4FB1-8D69-9502E7D4D155}</t>
  </si>
  <si>
    <t>944211111</t>
  </si>
  <si>
    <t>Montáž ochranného ohrazení trubkového nebo dílcového na vnějších volných stranách objektů upevněného na konzolách, krakorcích apod. lehkého tř. B</t>
  </si>
  <si>
    <t>25"na snížené střeše ST4a</t>
  </si>
  <si>
    <t>{C1BD7C6E-1C56-48AE-A746-2896DC7695F4}</t>
  </si>
  <si>
    <t>944211211</t>
  </si>
  <si>
    <t>Montáž ochranného ohrazení trubkového nebo dílcového Příplatek za první a každý další den použití ohrazení k ceně -1111</t>
  </si>
  <si>
    <t>25*150</t>
  </si>
  <si>
    <t>{336B28C5-0D60-4F1B-80A3-F43752125050}</t>
  </si>
  <si>
    <t>944211811</t>
  </si>
  <si>
    <t>Demontáž ochranného ohrazení trubkového nebo dílcového na vnějších volných stranách objektů upevněného na konzolách, krakorcích apod. lehkého tř. B</t>
  </si>
  <si>
    <t>{8C5519C0-D67B-4E13-9331-962F90BF5222}</t>
  </si>
  <si>
    <t>944511111</t>
  </si>
  <si>
    <t>Montáž ochranné sítě zavěšené na konstrukci lešení z textilie z umělých vláken</t>
  </si>
  <si>
    <t>1130+324</t>
  </si>
  <si>
    <t>{0AC5D3CD-CC9E-4A6A-B968-051E8F3CF923}</t>
  </si>
  <si>
    <t>944511211</t>
  </si>
  <si>
    <t>Montáž ochranné sítě Příplatek za první a každý další den použití sítě k ceně -1111</t>
  </si>
  <si>
    <t>1450*150</t>
  </si>
  <si>
    <t>{048E76FA-E7A6-4F4F-9001-2C9133CCBCE6}</t>
  </si>
  <si>
    <t>944511811</t>
  </si>
  <si>
    <t>Demontáž ochranné sítě zavěšené na konstrukci lešení z textilie z umělých vláken</t>
  </si>
  <si>
    <t>{4B60E4D2-BBE3-4212-9720-8DF916A992DD}</t>
  </si>
  <si>
    <t>945412112R01</t>
  </si>
  <si>
    <t>Elektronické zdvihadlo "LARZ" pro dopravu materiálu na střechu, výška zdvihu do 21 m</t>
  </si>
  <si>
    <t>den</t>
  </si>
  <si>
    <t>{F699D79A-48F5-4ED9-9B92-6391A4A7815E}</t>
  </si>
  <si>
    <t>946113114</t>
  </si>
  <si>
    <t>Montáž pojízdných věží trubkových nebo dílcových s maximálním zatížením podlahy do 200 kg/m2 o půdorysné ploše přes 5 m2, výšky přes 3,5 m do 4,5 m</t>
  </si>
  <si>
    <t>1"výmalba tělocvičny v případě zatečení</t>
  </si>
  <si>
    <t>{C69D5B0D-08DD-4DB4-9E6B-8A52E0CE3409}</t>
  </si>
  <si>
    <t>1*5 'Přepočtené koeficientem množství</t>
  </si>
  <si>
    <t>{865391C6-EC7B-49E2-A0B6-3C481467B5F8}</t>
  </si>
  <si>
    <t>946113814</t>
  </si>
  <si>
    <t>Demontáž pojízdných věží trubkových nebo dílcových s maximálním zatížením podlahy do 200 kg/m2 o půdorysné ploše přes 5 m2, výšky přes 3,5 m do 4,5 m</t>
  </si>
  <si>
    <t>{B0E0F0B5-8607-4230-9353-64474FB27392}</t>
  </si>
  <si>
    <t>949101112</t>
  </si>
  <si>
    <t>Lešení pomocné pracovní pro objekty pozemních staveb pro zatížení do 150 kg/m2, o výšce lešeňové podlahy přes 1,9 do 3,5 m</t>
  </si>
  <si>
    <t>{7B723378-3F7A-4E70-8F58-7EC782FCF131}</t>
  </si>
  <si>
    <t>949211111</t>
  </si>
  <si>
    <t>Montáž lešeňové podlahy pro trubková lešení z fošen, prken nebo dřevěných sbíjených lešeňových dílců s příčníky nebo podélníky, ve výšce do 10 m</t>
  </si>
  <si>
    <t>46"K128 viz. D.02.14 - Specifikace ST1a - Klempířské výrobky 
46"K129 viz. D.02.14 - Specifikace ST1a - Klempířské výrobky</t>
  </si>
  <si>
    <t>{CB195B66-DB31-45E1-A9A3-D0E28EF4B5C5}</t>
  </si>
  <si>
    <t>949211211</t>
  </si>
  <si>
    <t>Montáž lešeňové podlahy pro trubková lešení Příplatek za první a každý další den použití lešení k ceně -1111 nebo -1112</t>
  </si>
  <si>
    <t>92*60</t>
  </si>
  <si>
    <t>{BE7E9004-5440-4B88-90CB-EA1626C0E998}</t>
  </si>
  <si>
    <t>949211811</t>
  </si>
  <si>
    <t>Demontáž lešeňové podlahy pro trubková lešení z fošen, prken nebo dřevěných sbíjených lešeňových dílců s příčníky nebo podélníky, ve výšce do 10 m</t>
  </si>
  <si>
    <t>{51434004-996D-4E65-94BB-7252E5CF2D69}</t>
  </si>
  <si>
    <t>953961114</t>
  </si>
  <si>
    <t>Kotvy chemické s vyvrtáním otvoru do betonu, železobetonu nebo tvrdého kamene tmel, velikost M 16, hloubka 125 mm</t>
  </si>
  <si>
    <t>{81361EEF-EFE7-41E9-8A5C-1F9AA4643E07}</t>
  </si>
  <si>
    <t>967021112</t>
  </si>
  <si>
    <t>Přisekání (špicování) rovných ostění bez odstupu po hrubém vybourání otvorů ve zdivu kamenném nebo smíšeném</t>
  </si>
  <si>
    <t>2,1*2*0,15</t>
  </si>
  <si>
    <t>{59773B1E-17FC-4F59-867D-EA2563C67A1E}</t>
  </si>
  <si>
    <t>968072455</t>
  </si>
  <si>
    <t>Vybourání kovových rámů oken s křídly, dveřních zárubní, vrat, stěn, ostění nebo obkladů dveřních zárubní, plochy do 2 m2</t>
  </si>
  <si>
    <t>0,7*2,1</t>
  </si>
  <si>
    <t>{2AEA32D4-AE88-4BA4-87B0-A0C2DD7C83CD}</t>
  </si>
  <si>
    <t>971033451</t>
  </si>
  <si>
    <t>Vybourání otvorů ve zdivu základovém nebo nadzákladovém z cihel, tvárnic, příčkovek z cihel pálených na maltu vápennou nebo vápenocementovou plochy do 0,25 m2, tl. do 450 mm</t>
  </si>
  <si>
    <t>{953BA298-E6A6-4D82-BFB2-96114930D59A}</t>
  </si>
  <si>
    <t>985142111</t>
  </si>
  <si>
    <t>Vysekání spojovací hmoty ze spár zdiva včetně vyčištění hloubky spáry do 40 mm délky spáry na 1 m2 upravované plochy do 6 m</t>
  </si>
  <si>
    <t>(8*2+5,5)*1"oprava pozednicového zdiva při výměně pozednice 
7"detail E viz. D.02.13</t>
  </si>
  <si>
    <t>{2B8A88BE-3B2B-409A-B1B1-4A6990F6D292}</t>
  </si>
  <si>
    <t>985142912</t>
  </si>
  <si>
    <t>Vysekání spojovací hmoty ze spár zdiva včetně vyčištění Příplatek k cenám za plochu do 10 m2 jednotlivě</t>
  </si>
  <si>
    <t>{98F22F00-D717-4B16-93B9-7B4523C0A376}</t>
  </si>
  <si>
    <t>985231111</t>
  </si>
  <si>
    <t>Spárování zdiva hloubky do 40 mm aktivovanou maltou délky spáry na 1 m2 upravované plochy do 6 m</t>
  </si>
  <si>
    <t>{2D415EC6-1BDE-4F41-A8AB-DD599D8815D6}</t>
  </si>
  <si>
    <t>985231192</t>
  </si>
  <si>
    <t>Spárování zdiva hloubky do 40 mm aktivovanou maltou Příplatek k cenám za plochu do 10 m2 jednotlivě</t>
  </si>
  <si>
    <t>{3AE4AF80-A3F0-4D11-9410-B2B088EA63ED}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</si>
  <si>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</si>
  <si>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</si>
  <si>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9,92*0,1"viz. D.02.04</t>
  </si>
  <si>
    <t>{DC9CFACB-DBDD-4423-B782-BD9BD0D6136B}</t>
  </si>
  <si>
    <t>997013151</t>
  </si>
  <si>
    <t>Vnitrostaveništní doprava suti a vybouraných hmot vodorovně do 50 m svisle s omezením mechanizace pro budovy a haly výšky do 6 m</t>
  </si>
  <si>
    <t>t</t>
  </si>
  <si>
    <t>{5CABF2BC-B437-42AC-8CD4-869352238689}</t>
  </si>
  <si>
    <t>997013312</t>
  </si>
  <si>
    <t>Doprava suti shozem montáž a demontáž shozu výšky přes 10 do 20 m</t>
  </si>
  <si>
    <t>{DA1497B9-A23C-4F76-B6B0-9E35DF9551B9}</t>
  </si>
  <si>
    <t>997013322</t>
  </si>
  <si>
    <t>Doprava suti shozem montáž a demontáž shozu výšky Příplatek za první a každý další den použití shozu k ceně -3312</t>
  </si>
  <si>
    <t>9*60</t>
  </si>
  <si>
    <t>{8A3AB010-1F60-47BB-BB62-B132C24B4532}</t>
  </si>
  <si>
    <t>997013501</t>
  </si>
  <si>
    <t>Odvoz suti a vybouraných hmot na skládku nebo meziskládku se složením, na vzdálenost do 1 km</t>
  </si>
  <si>
    <t>{BA8B1BE5-13E5-4A5D-BBC3-8D52E2DE3E3C}</t>
  </si>
  <si>
    <t>997013509</t>
  </si>
  <si>
    <t>Odvoz suti a vybouraných hmot na skládku nebo meziskládku se složením, na vzdálenost Příplatek k ceně za každý další i započatý 1 km přes 1 km</t>
  </si>
  <si>
    <t>19,034*20 'Přepočtené koeficientem množství</t>
  </si>
  <si>
    <t>{BFFEB34B-960C-410C-9497-5D1035C42816}</t>
  </si>
  <si>
    <t>997013631</t>
  </si>
  <si>
    <t>Poplatek za uložení stavebního odpadu na skládce (skládkovné) směsného stavebního a demoličního zatříděného do Katalogu odpadů pod kódem 17 09 04</t>
  </si>
  <si>
    <t>19,034-0,039-11,629-5,161</t>
  </si>
  <si>
    <t>{CE1184A5-A44B-4711-9851-3AD051AD561D}</t>
  </si>
  <si>
    <t>997013645</t>
  </si>
  <si>
    <t>Poplatek za uložení stavebního odpadu na skládce (skládkovné) asfaltového bez obsahu dehtu zatříděného do Katalogu odpadů pod kódem 17 03 02</t>
  </si>
  <si>
    <t>{48A01347-E6BF-45BA-B712-83E4E9E05652}</t>
  </si>
  <si>
    <t>997013811</t>
  </si>
  <si>
    <t>Poplatek za uložení stavebního odpadu na skládce (skládkovné) dřevěného zatříděného do Katalogu odpadů pod kódem 17 02 01</t>
  </si>
  <si>
    <t>{2F40CA32-A711-473B-963F-F158598E3C56}</t>
  </si>
  <si>
    <t>997013876</t>
  </si>
  <si>
    <t>Zpětný poplatek za výkup železa a kovů z demontáže klempířských prvků</t>
  </si>
  <si>
    <t>kg</t>
  </si>
  <si>
    <t>-5111-50</t>
  </si>
  <si>
    <t>{7CB8226E-83A4-4470-8A34-23CA990A2FAA}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</si>
  <si>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</si>
  <si>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</si>
  <si>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{C16F4F5C-A02C-4E6F-A93E-9CE809C17308}</t>
  </si>
  <si>
    <t>712331111</t>
  </si>
  <si>
    <t>Provedení povlakové krytiny střech plochých do 10° pásy na sucho podkladní samolepící asfaltový pás</t>
  </si>
  <si>
    <t>236,1"K102 viz. D.02.14 - Specifikace ST1a - Klempířské výrobky 
5"K103 viz. D.02.14 - Specifikace ST1a - Klempířské výrobky 
83"K107 viz. D.02.14 - Specifikace ST1a - Klempířské výrobky 
3"K115 viz. D.02.14 - Specifikace ST1a - Klempířské výrobky</t>
  </si>
  <si>
    <t>{4BF1F6C2-223D-45B2-97B7-FBE8AF963B6E}</t>
  </si>
  <si>
    <t>62821110R01</t>
  </si>
  <si>
    <t>asfaltový podkladový pás se samolepícími spoji určeny k pokládce na dřevěné bednění nebo OSB desky. Vhodný jako podkladní vrstva k AL falcovaným krytinám</t>
  </si>
  <si>
    <t>327,1*1,2 'Přepočtené koeficientem množství</t>
  </si>
  <si>
    <t>{59C38733-53C6-4781-A375-CD9BA43CFF8D}</t>
  </si>
  <si>
    <t>998712103</t>
  </si>
  <si>
    <t>Přesun hmot pro povlakové krytiny stanovený z hmotnosti přesunovaného materiálu vodorovná dopravní vzdálenost do 50 m v objektech výšky přes 12 do 24 m</t>
  </si>
  <si>
    <t>{9EB17ECA-41B9-42ED-ABEF-D9DBE96FE538}</t>
  </si>
  <si>
    <t>713121121</t>
  </si>
  <si>
    <t>Montáž tepelné izolace podlah rohožemi, pásy, deskami, dílci, bloky (izolační materiál ve specifikaci) kladenými volně dvouvrstvá</t>
  </si>
  <si>
    <t>20,53+9,92+61,4"viz. D.02.04</t>
  </si>
  <si>
    <t>{6E52629E-3C33-4E08-A9D2-1EB9AA81307C}</t>
  </si>
  <si>
    <t>63148155</t>
  </si>
  <si>
    <t>deska tepelně izolační minerální univerzální λ=0,035 tl 120mm</t>
  </si>
  <si>
    <t>91,85*2,04 'Přepočtené koeficientem množství</t>
  </si>
  <si>
    <t>{7364FA64-16D0-4318-9701-D72B4AB058C8}</t>
  </si>
  <si>
    <t>713191132</t>
  </si>
  <si>
    <t>Montáž tepelné izolace stavebních konstrukcí - doplňky a konstrukční součásti podlah, stropů vrchem nebo střech překrytím fólií separační z PE</t>
  </si>
  <si>
    <t>{CF23D40B-E88A-46E5-B909-55AA060CA96C}</t>
  </si>
  <si>
    <t>28329318</t>
  </si>
  <si>
    <t>fólie kontaktní difuzně propustná pro doplňkovou hydroizolační vrstvu, třívrstvá mikroporézní PP 95g/m2</t>
  </si>
  <si>
    <t>91,85*1,2 'Přepočtené koeficientem množství</t>
  </si>
  <si>
    <t>{BCACC3BF-1495-4D4A-B899-527A11EA9AE3}</t>
  </si>
  <si>
    <t>713191133</t>
  </si>
  <si>
    <t>Montáž tepelné izolace stavebních konstrukcí - doplňky a konstrukční součásti podlah, stropů vrchem nebo střech překrytím fólií položenou volně s přelepením spojů</t>
  </si>
  <si>
    <t>20,53+9,92+61,4+(18,76+12,66+41,2)*0,3"viz. D.02.04</t>
  </si>
  <si>
    <t>{262D4DA3-8EA9-4B7E-9428-C8987BD1DF16}</t>
  </si>
  <si>
    <t>28329276</t>
  </si>
  <si>
    <t>fólie PE vyztužená pro parotěsnou vrstvu (reakce na oheň - třída E) 140g/m2</t>
  </si>
  <si>
    <t>113,636*1,2 'Přepočtené koeficientem množství</t>
  </si>
  <si>
    <t>{E338FF20-A758-48D7-85F4-569D3F28CD0D}</t>
  </si>
  <si>
    <t>998713102</t>
  </si>
  <si>
    <t>Přesun hmot pro izolace tepelné stanovený z hmotnosti přesunovaného materiálu vodorovná dopravní vzdálenost do 50 m v objektech výšky přes 6 m do 12 m</t>
  </si>
  <si>
    <t>{6DB4A339-7C47-4C59-B93D-091C3E6DCE71}</t>
  </si>
  <si>
    <t>762083122</t>
  </si>
  <si>
    <t>Práce společné pro tesařské konstrukce impregnace řeziva máčením proti dřevokaznému hmyzu, houbám a plísním, třída ohrožení 3 a 4 (dřevo v exteriéru)</t>
  </si>
  <si>
    <t>34,07+27,113+0,065+0,006</t>
  </si>
  <si>
    <t>{F81C6748-039B-4557-A4C3-9B9C6E8D50C5}</t>
  </si>
  <si>
    <t>762085103</t>
  </si>
  <si>
    <t>Práce společné pro tesařské konstrukce montáž ocelových spojovacích prostředků (materiál ve specifikaci) kotevních želez příložek, patek, táhel</t>
  </si>
  <si>
    <t>{DB405F41-9ABE-4981-BB0A-875BFD5DF1BF}</t>
  </si>
  <si>
    <t>54825244</t>
  </si>
  <si>
    <t>kování tesařské úhelník 90° typ5 prolis 50x53x53x1,5mm</t>
  </si>
  <si>
    <t>{893A63D8-7416-4823-9453-71308B4183E1}</t>
  </si>
  <si>
    <t>762085113</t>
  </si>
  <si>
    <t>Práce společné pro tesařské konstrukce montáž ocelových spojovacích prostředků (materiál ve specifikaci) svorníků, šroubů délky přes 300 do 450 mm</t>
  </si>
  <si>
    <t>26"kotvení pozednice 
9"protézování vazního trámu 
5*10"protézování krokví 
7"oprava protézování sloupku 
71"nová vazba krovu sklon 20°</t>
  </si>
  <si>
    <t>{DF15ECA2-271A-4C13-A264-C3B380B2A05F}</t>
  </si>
  <si>
    <t>31197004R01</t>
  </si>
  <si>
    <t>tyč závitová Pz 8.8 M12</t>
  </si>
  <si>
    <t>(7+5*10+71)*0,5</t>
  </si>
  <si>
    <t>{C1236146-4271-4EB8-8E50-0EAF0F0196ED}</t>
  </si>
  <si>
    <t>31197006R01</t>
  </si>
  <si>
    <t>tyč závitová Pz 8.8 M16</t>
  </si>
  <si>
    <t>(9+26)*0,5</t>
  </si>
  <si>
    <t>{1CE601FF-4DF9-4F4C-A6EF-DE396C06DE10}</t>
  </si>
  <si>
    <t>13021204</t>
  </si>
  <si>
    <t>matice napínací DIN 1480 ocelová pozinkovaná M16</t>
  </si>
  <si>
    <t>9+26</t>
  </si>
  <si>
    <t>{E3F7FF6A-9968-4A7F-B316-75CB5B8201BE}</t>
  </si>
  <si>
    <t>31121005R01</t>
  </si>
  <si>
    <t>podložka pod dřevěnou konstrukci DIN 440 D 16mm</t>
  </si>
  <si>
    <t xml:space="preserve"> kus</t>
  </si>
  <si>
    <t>{11648A86-1F10-4DC1-8227-272C50A7C149}</t>
  </si>
  <si>
    <t>54825508</t>
  </si>
  <si>
    <t>buldok  50x17x1,00mm  oboustr</t>
  </si>
  <si>
    <t>13*10"rpotézování krokví 
13"oprava protézování sloupku 
138"doplnění střešní vazby sklon 20°</t>
  </si>
  <si>
    <t>{83AD2889-93E7-4246-BA9C-E48B76C3BF62}</t>
  </si>
  <si>
    <t>54825509</t>
  </si>
  <si>
    <t>buldok  75x23x1,30mm  oboustr.</t>
  </si>
  <si>
    <t>23"protézování vazního trámu</t>
  </si>
  <si>
    <t>{87D49492-C9E0-40EF-8657-70C0DB738553}</t>
  </si>
  <si>
    <t>13021203</t>
  </si>
  <si>
    <t>matice napínací DIN 1480 ocelová pozinkovaná M12</t>
  </si>
  <si>
    <t>(7+5*10+71)*2</t>
  </si>
  <si>
    <t>{4303AE97-E45C-4B0C-AD7B-A0BEC11EAAB2}</t>
  </si>
  <si>
    <t>31121004</t>
  </si>
  <si>
    <t>podložka pod dřevěnou konstrukci DIN 440 D 12mm</t>
  </si>
  <si>
    <t>{5F879DD2-61D3-4C6C-9E51-9ED82FFC9B60}</t>
  </si>
  <si>
    <t>762085812</t>
  </si>
  <si>
    <t>Demontáž kotevních želez hmotnosti přes 5 do 10 kg</t>
  </si>
  <si>
    <t>10"odhad</t>
  </si>
  <si>
    <t>{15BD4FF6-9F35-43AC-803D-DB5F5726E1EB}</t>
  </si>
  <si>
    <t>762086112</t>
  </si>
  <si>
    <t>Práce společné pro tesařské konstrukce montáž kovových doplňkových konstrukcí (materiál ve specifikaci) hmotnosti prvku přes 5 do 10 kg</t>
  </si>
  <si>
    <t>10"zpětná MTŽ kotevních prvků KCE krovu do původního stavu</t>
  </si>
  <si>
    <t>{C09AB9D2-F293-4930-BD04-B51D83FBF2C3}</t>
  </si>
  <si>
    <t>762331811</t>
  </si>
  <si>
    <t>Demontáž vázaných konstrukcí krovů sklonu do 60° z hranolů, hranolků, fošen, průřezové plochy do 120 cm2</t>
  </si>
  <si>
    <t>40+3+7+6+2+12+6+12"viz. D.02.14 - Specifikace ST1a - DMTŽ KCE krovu</t>
  </si>
  <si>
    <t>{42A83252-85D6-4ED0-B603-A966FF2BC68C}</t>
  </si>
  <si>
    <t>762331822</t>
  </si>
  <si>
    <t>Demontáž vázaných konstrukcí krovů k dalšímu použití sklonu do 60° z hranolů, hranolků, fošen, průřezové plochy přes 120 do 224 cm2</t>
  </si>
  <si>
    <t>6,5+5+8+5+9+6,5"viz. D.02.14 - Specifikace ST1a - DMTŽ KCE krovu</t>
  </si>
  <si>
    <t>{81BE1113-21FC-4FCE-AFD5-FD265AE56C3F}</t>
  </si>
  <si>
    <t>762331923</t>
  </si>
  <si>
    <t>Vyřezání části střešní vazby vázané konstrukce krovů průřezové plochy řeziva přes 120 do 224 cm2, délky vyřezané části krovového prvku přes 5 do 8 m</t>
  </si>
  <si>
    <t>6,5+6+3+66+10+4,5+6+2,5"viz. D.02.14 - Specifikace ST1a - DMTŽ KCE krovu</t>
  </si>
  <si>
    <t>{3E6EF5CE-2630-4DF5-9D81-75BECABADBFF}</t>
  </si>
  <si>
    <t>762331942</t>
  </si>
  <si>
    <t>Vyřezání části střešní vazby vázané konstrukce krovů průřezové plochy řeziva přes 288 do 450 cm2, délky vyřezané části krovového prvku přes 3 do 5 m</t>
  </si>
  <si>
    <t>3,5+8+2"viz. D.02.14 - Specifikace ST1a - DMTŽ KCE krovu</t>
  </si>
  <si>
    <t>{C881068D-D5C7-4E1A-9BAC-D792ACC10E92}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</si>
  <si>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</si>
  <si>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</si>
  <si>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405"viz. D.02.14 - Specifikace ST1a - Doplnění KCE krovu 
16"K103 viz. D.02.14 - Specifikace ST1a - Klempířské výrobky</t>
  </si>
  <si>
    <t>{A216A83E-2706-4D2D-AAC3-45F8F58764F7}</t>
  </si>
  <si>
    <t>60512136</t>
  </si>
  <si>
    <t>hranol stavební řezivo průřezu do 288cm2 dl 6-8m</t>
  </si>
  <si>
    <t>33,853-0,059*1,1"viz. D.02.14 - Specifikace ST1a - Doplnění KCE krovu 
16*0,1*0,16*1,1"K103 viz. D.02.14 - Specifikace ST1a - Klempířské výrobky</t>
  </si>
  <si>
    <t>{2627B8B0-E186-4700-87D2-E7E14435F6F7}</t>
  </si>
  <si>
    <t>762341210</t>
  </si>
  <si>
    <t>Bednění a laťování montáž bednění střech rovných a šikmých sklonu do 60° s vyřezáním otvorů z prken hrubých na sraz tl. do 32 mm</t>
  </si>
  <si>
    <t>663,8+71"viz. D.02.14 - Specifikace ST1a - Doplnění KCE krovu 
69,5*0,2"K105 viz. D.02.14 - Specifikace ST1a - Klempířské výrobky 
88*0,15"K108 viz. D.02.14 - Specifikace ST1a - Klempířské výrobky 
58,2*0,2"K116 viz. D.02.14 - Specifikace ST1a - Klempířské výrobky 
31,4*0,2"K117 viz. D.02.14 - Specifikace ST1a - Klempířské výrobky</t>
  </si>
  <si>
    <t>{B9A55B0E-F359-4816-A3C4-05C18D48914A}</t>
  </si>
  <si>
    <t>60515111</t>
  </si>
  <si>
    <t>řezivo jehličnaté boční prkno 20-30mm</t>
  </si>
  <si>
    <t>(20,4+2,5)*1,1"viz. D.02.14 - Specifikace ST1a - Doplnění KCE krovu 
69,5*0,2*0,04*1,2"K105 viz. D.02.14 - Specifikace ST1a - Klempířské výrobky 
88*0,15*0,025*1,2"K108 viz. D.02.14 - Specifikace ST1a - Klempířské výrobky 
58,2*0,2*0,04*1,2"K116 viz. D.02.14 - Specifikace ST1a - Klempířské výrobky 
31,4*0,2*0,04*1,2"K117 viz. D.02.14 - Specifikace ST1a - Klempířské výrobky</t>
  </si>
  <si>
    <t>{18E861BC-3FF6-4879-96B1-FCFCF5318660}</t>
  </si>
  <si>
    <t>762341270</t>
  </si>
  <si>
    <t>Bednění a laťování montáž bednění střech rovných a šikmých sklonu do 60° s vyřezáním otvorů z desek dřevotřískových nebo dřevoštěpkových na sraz</t>
  </si>
  <si>
    <t>236,1"K102 viz. D.02.14 - Specifikace ST1a - Klempířské výrobky 
5"K103 viz. D.02.14 - Specifikace ST1a - Klempířské výrobky 
83"K107 viz. D.02.14 - Specifikace ST1a - Klempířské výrobky 
2"K115 viz. D.02.14 - Specifikace ST1a - Klempířské výrobky</t>
  </si>
  <si>
    <t>{5CC22BF6-FF96-4D61-9C9C-F5C395A9260E}</t>
  </si>
  <si>
    <t>60621149</t>
  </si>
  <si>
    <t>překližka vodovzdorná hladká/hladká bříza tl 21mm</t>
  </si>
  <si>
    <t>326,1*1,2 'Přepočtené koeficientem množství</t>
  </si>
  <si>
    <t>{941BA55B-0E31-431E-83B1-16A0BFC12EA5}</t>
  </si>
  <si>
    <t>762341811</t>
  </si>
  <si>
    <t>Demontáž bednění a laťování bednění střech rovných, obloukových, sklonu do 60° se všemi nadstřešními konstrukcemi z prken hrubých, hoblovaných tl. do 32 mm</t>
  </si>
  <si>
    <t>101+36,6+86,5+6+71"viz. D.02.14 - Specifikace ST1a - DMTŽ klempířských prvků</t>
  </si>
  <si>
    <t>{AA327A6A-ED99-408C-83AD-20900EF1DEEC}</t>
  </si>
  <si>
    <t>762342214</t>
  </si>
  <si>
    <t>Bednění a laťování montáž laťování střech jednoduchých sklonu do 60° při osové vzdálenosti latí přes 150 do 360 mm</t>
  </si>
  <si>
    <t>65+498,8"K101 viz. D.02.14 - Specifikace ST1a - Klempířské výrobky</t>
  </si>
  <si>
    <t>{00F8F219-2FBA-4345-BDD3-DD81FA40A32B}</t>
  </si>
  <si>
    <t>60514114</t>
  </si>
  <si>
    <t>řezivo jehličnaté lať impregnovaná dl 4 m</t>
  </si>
  <si>
    <t>3284*0,06*0,06*1,2"K101 viz. D.02.14 - Specifikace ST1a - Klempířské výrobky</t>
  </si>
  <si>
    <t>{00D1EA67-C776-4A97-944E-2DE61C123A18}</t>
  </si>
  <si>
    <t>762342216</t>
  </si>
  <si>
    <t>Bednění a laťování montáž laťování střech jednoduchých sklonu do 60° při osové vzdálenosti latí přes 360 do 600 mm</t>
  </si>
  <si>
    <t>126,3"K102 viz. D.02.14 - Specifikace ST1a - Klempířské výrobky 
2"K115 viz. D.02.14 - Specifikace ST1a - Klempířské výrobky</t>
  </si>
  <si>
    <t>{11E38D68-01ED-4791-A684-3D0506D86D0D}</t>
  </si>
  <si>
    <t>126*0,06*0,06*1,2"K101 viz. D.02.14 - Specifikace ST1a - Klempířské výrobky 
6*0,06*0,06*1,2"K115 viz. D.02.14 - Specifikace ST1a - Klempířské výrobky</t>
  </si>
  <si>
    <t>{EF37A373-4262-468C-9D40-E44478F85220}</t>
  </si>
  <si>
    <t>762342811</t>
  </si>
  <si>
    <t>Demontáž bednění a laťování laťování střech sklonu do 60° se všemi nadstřešními konstrukcemi, z latí průřezové plochy do 25 cm2 při osové vzdálenosti do 0,22 m</t>
  </si>
  <si>
    <t>36,6+516"viz. D.02.14 - Specifikace ST1a - DMTŽ klempířských prvků</t>
  </si>
  <si>
    <t>{0DECB2E3-E72E-40C8-A52D-4761265E3C49}</t>
  </si>
  <si>
    <t>762381012</t>
  </si>
  <si>
    <t>Heverování a podepření tesařských konstrukcí krovů plná vazba, rozpětí přes 9 do 12,5 m</t>
  </si>
  <si>
    <t>{2E239106-202D-4A44-8D24-6FB1F604FD78}</t>
  </si>
  <si>
    <t>762395000</t>
  </si>
  <si>
    <t>Spojovací prostředky krovů, bednění a laťování, nadstřešních konstrukcí svory, prkna, hřebíky, pásová ocel, vruty</t>
  </si>
  <si>
    <t>34,07+27,113++14,187+0,57+0,065</t>
  </si>
  <si>
    <t>{70A60B14-D1D3-422B-BD2A-1613AE9412EC}</t>
  </si>
  <si>
    <t>762511277</t>
  </si>
  <si>
    <t>Podlahové konstrukce podkladové z dřevoštěpkových desek OSB jednovrstvých šroubovaných na pero a drážku broušených, tloušťky desky 25 mm</t>
  </si>
  <si>
    <t>20"viz. D.02.14 - Specifikace ST1a - Doplnění KCE krovu 
26,5"K130 viz. D.02.14 - Specifikace ST1a - Klempířské výrobky</t>
  </si>
  <si>
    <t>{465C0A1B-8013-4726-AF52-D0A85AA7C50A}</t>
  </si>
  <si>
    <t>762521104</t>
  </si>
  <si>
    <t>Položení podlah nehoblovaných na sraz z prken hrubých</t>
  </si>
  <si>
    <t>10"oprava protézování sloupku</t>
  </si>
  <si>
    <t>{EB0D1CFE-B5E7-4BAE-871E-34D640223433}</t>
  </si>
  <si>
    <t>762527811</t>
  </si>
  <si>
    <t>Demontáž podlah k dalšímu použití bez polštářů z prken tl. do 32 mm</t>
  </si>
  <si>
    <t>{53FD4216-9AAC-45D7-949A-E307CBFCF9C3}</t>
  </si>
  <si>
    <t>762595001</t>
  </si>
  <si>
    <t>Spojovací prostředky podlah a podkladových konstrukcí hřebíky, vruty</t>
  </si>
  <si>
    <t>326,1+46,5+10</t>
  </si>
  <si>
    <t>{2E628082-8E5E-45DE-B58E-59F497374E83}</t>
  </si>
  <si>
    <t>762821951</t>
  </si>
  <si>
    <t>Vyřezání části stropního trámu průřezové plochy přes 450 cm2, délky vyřezané části trámu přes 1 do 3 m</t>
  </si>
  <si>
    <t>3"viz. D.02.14 - Specifikace ST1a - DMTŽ KCE krovu</t>
  </si>
  <si>
    <t>{C3B25DC8-16B7-4D16-BF40-4BFFBE0D6DE8}</t>
  </si>
  <si>
    <t>762822934</t>
  </si>
  <si>
    <t>Doplnění části stropního trámu - montáž (materiál ve specifikaci) průřezové plochy přes 288 do 450 cm2</t>
  </si>
  <si>
    <t>{002037FF-EFDB-46B6-95BC-02CA8FB912BF}</t>
  </si>
  <si>
    <t>60512140</t>
  </si>
  <si>
    <t>hranol stavební řezivo průřezu do 450cm2 do dl 6m</t>
  </si>
  <si>
    <t>0,059*1,1"viz. D.02.14 - Specifikace ST1a - Doplnění KCE krovu</t>
  </si>
  <si>
    <t>{A593FB2C-A556-4DA7-B646-7D538A436C48}</t>
  </si>
  <si>
    <t>60556101</t>
  </si>
  <si>
    <t>řezivo dubové sušené tl 50mm - podkladek k vazníu trámu</t>
  </si>
  <si>
    <t>0,5*0,3*0,04</t>
  </si>
  <si>
    <t>{C85675F3-0D16-4F35-9099-912F62C6958C}</t>
  </si>
  <si>
    <t>998762103</t>
  </si>
  <si>
    <t>Přesun hmot pro konstrukce tesařské stanovený z hmotnosti přesunovaného materiálu vodorovná dopravní vzdálenost do 50 m v objektech výšky přes 12 do 24 m</t>
  </si>
  <si>
    <t>{0CBE7A12-3003-47C7-A640-BDD080D53D8C}</t>
  </si>
  <si>
    <t>764001801</t>
  </si>
  <si>
    <t>Demontáž klempířských konstrukcí podkladního plechu do suti</t>
  </si>
  <si>
    <t>603"viz. D.02.14 - Specifikace ST1a - DMTŽ klempířských prvků</t>
  </si>
  <si>
    <t>{60144040-FCB9-44D0-8173-CAC0E7F23E7E}</t>
  </si>
  <si>
    <t>764001821</t>
  </si>
  <si>
    <t>Demontáž klempířských konstrukcí krytiny ze svitků nebo tabulí do suti</t>
  </si>
  <si>
    <t>101+36,6+6+71+8"viz. D.02.14 - Specifikace ST1a - DMTŽ klempířských prvků 
1*8"sloupy věže s korunou viz. D.02.14 - Specifikace ST1a - DMTŽ klempířských prvků</t>
  </si>
  <si>
    <t>{6CC71321-D971-45E1-9328-B9DAB48380A4}</t>
  </si>
  <si>
    <t>764001841</t>
  </si>
  <si>
    <t>Demontáž klempířských konstrukcí krytiny ze šablon do suti</t>
  </si>
  <si>
    <t>440,6"viz. D.02.14 - Specifikace ST1a - DMTŽ klempířských prvků</t>
  </si>
  <si>
    <t>{8891E6E1-5C93-418C-A8AF-8535A2FF2990}</t>
  </si>
  <si>
    <t>764001861</t>
  </si>
  <si>
    <t>Demontáž klempířských konstrukcí oplechování hřebene z hřebenáčů do suti</t>
  </si>
  <si>
    <t>29,1"viz. D.02.14 - Specifikace ST1a - DMTŽ klempířských prvků</t>
  </si>
  <si>
    <t>{31D6DFB0-E446-4E13-A42A-164F9EF07DFF}</t>
  </si>
  <si>
    <t>764001881</t>
  </si>
  <si>
    <t>Demontáž klempířských konstrukcí oplechování nároží z hřebenáčů do suti</t>
  </si>
  <si>
    <t>15,7"viz. D.02.14 - Specifikace ST1a - DMTŽ klempířských prvků</t>
  </si>
  <si>
    <t>{FBA4BCC6-BDFC-4B44-B4CA-8F3D0CB868CD}</t>
  </si>
  <si>
    <t>764001891</t>
  </si>
  <si>
    <t>Demontáž klempířských konstrukcí oplechování úžlabí do suti</t>
  </si>
  <si>
    <t>59,1"viz. D.02.14 - Specifikace ST1a - DMTŽ klempířských prvků</t>
  </si>
  <si>
    <t>{E2435068-FC63-48D6-BCF8-8EB07BB22A88}</t>
  </si>
  <si>
    <t>764002801</t>
  </si>
  <si>
    <t>Demontáž klempířských konstrukcí závětrné lišty do suti</t>
  </si>
  <si>
    <t>43,9"viz. D.02.14 - Specifikace ST1a - DMTŽ klempířských prvků</t>
  </si>
  <si>
    <t>{16B4DB0C-2F8E-4DA6-A3E5-228094A260F6}</t>
  </si>
  <si>
    <t>764002806</t>
  </si>
  <si>
    <t>Demontáž klempířských konstrukcí přechodový plech do suti</t>
  </si>
  <si>
    <t>47,2+13,2"viz. D.02.14 - Specifikace ST1a - DMTŽ klempířských prvků</t>
  </si>
  <si>
    <t>{C6DAB624-9C9D-4778-B4B0-6FC63AF4C0C2}</t>
  </si>
  <si>
    <t>764002807</t>
  </si>
  <si>
    <t>Demontáž klempířských konstrukcí oplechování dilatace do suti</t>
  </si>
  <si>
    <t>0,5"viz. D.02.14 - Specifikace ST1a - DMTŽ klempířských prvků</t>
  </si>
  <si>
    <t>{C95922CF-8B0C-457A-85D5-CFCD93879239}</t>
  </si>
  <si>
    <t>764002811</t>
  </si>
  <si>
    <t>Demontáž klempířských konstrukcí okapového plechu do suti, v krytině povlakové</t>
  </si>
  <si>
    <t>60,3"viz. D.02.14 - Specifikace ST1a - DMTŽ klempířských prvků</t>
  </si>
  <si>
    <t>{BECD3348-6AC4-4C53-8327-DA8C08E1BCC4}</t>
  </si>
  <si>
    <t>764002832</t>
  </si>
  <si>
    <t>Demontáž klempířských konstrukcí sněhového zachytávače do suti</t>
  </si>
  <si>
    <t>48"viz. D.02.14 - Specifikace ST1a - DMTŽ klempířských prvků</t>
  </si>
  <si>
    <t>{FCF5E5DC-FAA4-4503-A2B1-A70150D5515E}</t>
  </si>
  <si>
    <t>764002851</t>
  </si>
  <si>
    <t>Demontáž klempířských konstrukcí oplechování parapetů do suti</t>
  </si>
  <si>
    <t>8+19,3"viz. D.02.14 - Specifikace ST1a - DMTŽ klempířských prvků</t>
  </si>
  <si>
    <t>{2227747B-9CC7-4A23-8A1F-F03D6115D252}</t>
  </si>
  <si>
    <t>764002861</t>
  </si>
  <si>
    <t>Demontáž klempířských konstrukcí oplechování říms do suti</t>
  </si>
  <si>
    <t>9,2+11,1+10,4+17,5"viz. D.02.14 - Specifikace ST1a - DMTŽ klempířských prvků</t>
  </si>
  <si>
    <t>{2B46509C-74D9-4461-8396-17B65A2166E7}</t>
  </si>
  <si>
    <t>764002871</t>
  </si>
  <si>
    <t>Demontáž klempířských konstrukcí lemování zdí do suti</t>
  </si>
  <si>
    <t>48,7"viz. D.02.14 - Specifikace ST1a - DMTŽ klempířských prvků</t>
  </si>
  <si>
    <t>{9983C83D-E107-420A-AB62-13FD959AE696}</t>
  </si>
  <si>
    <t>764003801</t>
  </si>
  <si>
    <t>Demontáž klempířských konstrukcí lemování trub, konzol, držáků, ventilačních nástavců a ostatních kusových prvků do suti</t>
  </si>
  <si>
    <t>1"viz. D.02.14 - Specifikace ST1a - DMTŽ klempířských prvků</t>
  </si>
  <si>
    <t>{1FAE8DE6-5305-4860-B785-BB4398223C88}</t>
  </si>
  <si>
    <t>764004801</t>
  </si>
  <si>
    <t>Demontáž klempířských konstrukcí žlabu podokapního do suti</t>
  </si>
  <si>
    <t>{47FCF471-8FC9-4B9A-9DDF-742370E70618}</t>
  </si>
  <si>
    <t>764004861</t>
  </si>
  <si>
    <t>Demontáž klempířských konstrukcí svodu do suti</t>
  </si>
  <si>
    <t>26,9"viz. D.02.14 - Specifikace ST1a - DMTŽ klempířských prvků</t>
  </si>
  <si>
    <t>{D3458155-8868-41E7-8BB5-3958DBFE929B}</t>
  </si>
  <si>
    <t>764021400R01</t>
  </si>
  <si>
    <t>Děrovaný plech z hliníkového plechu rš 100 mm</t>
  </si>
  <si>
    <t>6"K103 viz. D.02.14 - Specifikace ST1a - Klempířské výrobky 
69,5"K104 viz. D.02.14 - Specifikace ST1a - Klempířské výrobky 
1"K115 viz. D.02.14 - Specifikace ST1a - Klempířské výrobky</t>
  </si>
  <si>
    <t>{C53DF738-AEEE-4AD3-ADF9-5699D7480F2C}</t>
  </si>
  <si>
    <t>764021401</t>
  </si>
  <si>
    <t>Podkladní plech z hliníkového plechu rš 150 mm</t>
  </si>
  <si>
    <t>3+6"K103 viz. D.02.14 - Specifikace ST1a - Klempířské výrobky 
73,8*2"K111 viz. D.02.14 - Specifikace ST1a - Klempířské výrobky</t>
  </si>
  <si>
    <t>{8B3A7FEA-8D4B-47D9-9366-418F36D1FD0B}</t>
  </si>
  <si>
    <t>764021402</t>
  </si>
  <si>
    <t>Podkladní plech z hliníkového plechu rš 200 mm</t>
  </si>
  <si>
    <t>3"K115 viz. D.02.14 - Specifikace ST1a - Klempířské výrobky</t>
  </si>
  <si>
    <t>{D0FBF1FC-52FE-4188-9A7A-2E599D765D30}</t>
  </si>
  <si>
    <t>764021404</t>
  </si>
  <si>
    <t>Podkladní plech z hliníkového plechu rš 330 mm</t>
  </si>
  <si>
    <t>93,9"K105 viz. D.02.14 - Specifikace ST1a - Klempířské výrobky</t>
  </si>
  <si>
    <t>{7F52D197-F6A2-45B7-BD88-B28A17B80160}</t>
  </si>
  <si>
    <t>764021405</t>
  </si>
  <si>
    <t>Podkladní plech z hliníkového plechu rš 400 mm</t>
  </si>
  <si>
    <t>69,5+24,4"K105 viz. D.02.14 - Specifikace ST1a - Klempířské výrobky</t>
  </si>
  <si>
    <t>{F00B21B4-8E5D-4BE9-89F6-AE007A94B896}</t>
  </si>
  <si>
    <t>764121401</t>
  </si>
  <si>
    <t>Krytina z hliníkového plechu s úpravou u okapů, prostupů a výčnělků střechy rovné drážkováním ze svitků rš 500 mm, sklon střechy do 30°</t>
  </si>
  <si>
    <t>126,3+10,4+33,6+65,8"K102 viz. D.02.14 - Specifikace ST1a - Klempířské výrobky 
3+2"K103 viz. D.02.14 - Specifikace ST1a - Klempířské výrobky 
1*8"K114 viz. D.02.14 - Specifikace ST1a - Klempířské výrobky</t>
  </si>
  <si>
    <t>{6369F88E-EDB8-4546-AF51-F63B310BAB56}</t>
  </si>
  <si>
    <t>764121443</t>
  </si>
  <si>
    <t>Krytina z hliníkového plechu s úpravou u okapů, prostupů a výčnělků ze šablon, počet kusů do 4 ks/m2 přes 30 do 60°</t>
  </si>
  <si>
    <t>65+498,8"K101 viz. D.02.14 - Specifikace ST1a - Klempířské výrobky 
1*8"K114 viz. D.02.14 - Specifikace ST1a - Klempířské výrobky</t>
  </si>
  <si>
    <t>{380DC99C-3A7D-413C-9D5B-0DDC8481FDAA}</t>
  </si>
  <si>
    <t>764221407</t>
  </si>
  <si>
    <t>Oplechování střešních prvků z hliníkového plechu hřebene větraného, včetně větrací mřížky rš 670 mm</t>
  </si>
  <si>
    <t>{24A71801-C1F0-469A-8103-218EE7AE8E61}</t>
  </si>
  <si>
    <t>764221408</t>
  </si>
  <si>
    <t>Oplechování střešních prvků z hliníkového plechu hřebene větraného, včetně větrací mřížky z hřebenáčů</t>
  </si>
  <si>
    <t>29,1"K116 viz. D.02.14 - Specifikace ST1a - Klempířské výrobky</t>
  </si>
  <si>
    <t>{60921EC8-6B3C-459F-B0D2-B3AFCCC9903F}</t>
  </si>
  <si>
    <t>764221438</t>
  </si>
  <si>
    <t>Oplechování střešních prvků z hliníkového plechu nároží větraného, včetně větrací mřížky z hřebenáčů</t>
  </si>
  <si>
    <t>15,7"K118 viz. D.02.14 - Specifikace ST1a - Klempířské výrobky</t>
  </si>
  <si>
    <t>{6F633BA8-44C8-495D-B685-70931210A123}</t>
  </si>
  <si>
    <t>764221441</t>
  </si>
  <si>
    <t>Oplechování střešních prvků z hliníkového plechu nároží nevětraného spojením na dvojitou stojatou drážku</t>
  </si>
  <si>
    <t>19,8+200+4"K102 viz. D.02.14 - Specifikace ST1a - Klempířské výrobky</t>
  </si>
  <si>
    <t>{72697FF4-59C9-4194-BEF9-1CA96025C384}</t>
  </si>
  <si>
    <t>764221472</t>
  </si>
  <si>
    <t>Oplechování střešních prvků z hliníkového plechu úžlabí rš 1000 mm</t>
  </si>
  <si>
    <t>68,9"K107 viz. D.02.14 - Specifikace ST1a - Klempířské výrobky</t>
  </si>
  <si>
    <t>{46137FB5-669F-45D8-9700-7323172E987A}</t>
  </si>
  <si>
    <t>764221476</t>
  </si>
  <si>
    <t>Oplechování střešních prvků z hliníkového plechu Příplatek k cenám za provedení úžlabí v plechové krytině</t>
  </si>
  <si>
    <t>{BE49215E-B87E-40AE-80EC-550E771F332E}</t>
  </si>
  <si>
    <t>764222404</t>
  </si>
  <si>
    <t>Oplechování střešních prvků z hliníkového plechu štítu závětrnou lištou rš 330 mm</t>
  </si>
  <si>
    <t>32"K108 viz. D.02.14 - Specifikace ST1a - Klempířské výrobky 
12"K109 viz. D.02.14 - Specifikace ST1a - Klempířské výrobky</t>
  </si>
  <si>
    <t>{FDC13A62-2867-4297-91BE-71FEE7D098BD}</t>
  </si>
  <si>
    <t>764222406</t>
  </si>
  <si>
    <t>Oplechování střešních prvků z hliníkového plechu štítu závětrnou lištou rš 500 mm</t>
  </si>
  <si>
    <t>12"K108 viz. D.02.14 - Specifikace ST1a - Klempířské výrobky</t>
  </si>
  <si>
    <t>{00F44EA0-23C1-40B2-8E1E-E295B79E5286}</t>
  </si>
  <si>
    <t>764222432</t>
  </si>
  <si>
    <t>Oplechování střešních prvků z hliníkového plechu okapu okapovým plechem střechy rovné rš 200 mm</t>
  </si>
  <si>
    <t>68"K104 viz. D.02.14 - Specifikace ST1a - Klempířské výrobky</t>
  </si>
  <si>
    <t>{1B892784-DF19-47F6-A62D-B4BD122FDF1A}</t>
  </si>
  <si>
    <t>764222434</t>
  </si>
  <si>
    <t>Oplechování střešních prvků z hliníkového plechu okapu okapovým plechem střechy rovné rš 330 mm</t>
  </si>
  <si>
    <t>69,5"K105 viz. D.02.14 - Specifikace ST1a - Klempířské výrobky</t>
  </si>
  <si>
    <t>{4E6C06E4-9511-4D86-8C8A-040FAF064A01}</t>
  </si>
  <si>
    <t>764223456</t>
  </si>
  <si>
    <t>Oplechování střešních prvků z hliníkového plechu sněhový zachytávač průbežný dvoutrubkový</t>
  </si>
  <si>
    <t>69,8"K125 viz. D.02.14 - Specifikace ST1a - Klempířské výrobky</t>
  </si>
  <si>
    <t>{D2700BB1-D67B-45E8-AFA0-F72E0A406966}</t>
  </si>
  <si>
    <t>55344663</t>
  </si>
  <si>
    <t>rozražeč ledu sněhového zachytávače Al</t>
  </si>
  <si>
    <t>280"K125 viz. D.02.14 - Specifikace ST1a - Klempířské výrobky</t>
  </si>
  <si>
    <t>{8C7144ED-6082-41FE-BB59-3DCEE9B82190}</t>
  </si>
  <si>
    <t>764223458</t>
  </si>
  <si>
    <t>Oplechování střešních prvků z hliníkového plechu sněhový hák pro falcované tašky, šindele nebo šablony</t>
  </si>
  <si>
    <t>1000"K101 viz. D.02.14 - Specifikace ST1a - Klempířské výrobky</t>
  </si>
  <si>
    <t>{E2023BE3-D6C4-43F1-B3A1-9B1CF838E207}</t>
  </si>
  <si>
    <t>764223459</t>
  </si>
  <si>
    <t>Dodávka a montáž střešních prvků z hliníkového plechu - bezpečnostní hák pro falcované krytiny SDH31</t>
  </si>
  <si>
    <t>10"K126 viz. D.02.14 - Specifikace ST1a - Klempířské výrobky</t>
  </si>
  <si>
    <t>{B37934D7-9639-47B0-8EE5-BDFACAE0E96A}</t>
  </si>
  <si>
    <t>764223460</t>
  </si>
  <si>
    <t>Dodávka a montáž střešních prvků z hliníkového plechu - bezpečnostní hák pro falcované tašky SDH41</t>
  </si>
  <si>
    <t>34"K126 viz. D.02.14 - Specifikace ST1a - Klempířské výrobky</t>
  </si>
  <si>
    <t>{BC256335-F668-48FA-BC8E-7D774FE3A6E8}</t>
  </si>
  <si>
    <t>764226406</t>
  </si>
  <si>
    <t>Oplechování parapetů z hliníkového plechu rovných mechanicky kotvené, bez rohů rš 500 mm</t>
  </si>
  <si>
    <t>10"K110 viz. D.02.14 - Specifikace ST1a - Klempířské výrobky</t>
  </si>
  <si>
    <t>{159B73A7-21FB-4B04-A7B7-694B944078E1}</t>
  </si>
  <si>
    <t>764226411</t>
  </si>
  <si>
    <t>Oplechování parapetů z hliníkového plechu rovných mechanicky kotvené, bez rohů rš 900 mm</t>
  </si>
  <si>
    <t>9,2"K118 viz. D.02.14 - Specifikace ST1a - Klempířské výrobky</t>
  </si>
  <si>
    <t>{4C9018C3-42C8-480F-9EAD-18020692E2CF}</t>
  </si>
  <si>
    <t>764226446</t>
  </si>
  <si>
    <t>Oplechování parapetů z hliníkového plechu rovných celoplošně lepené, bez rohů rš 500 mm</t>
  </si>
  <si>
    <t>19,3"K120 viz. D.02.14 - Specifikace ST1a - Klempířské výrobky</t>
  </si>
  <si>
    <t>{E956F573-AD28-4AC8-A62A-FF4281A4F0D1}</t>
  </si>
  <si>
    <t>764228411</t>
  </si>
  <si>
    <t>Oplechování říms a ozdobných prvků z hliníkového plechu rovných, bez rohů mechanicky kotvené přes rš 670 mm</t>
  </si>
  <si>
    <t>33*1"K112 viz. D.02.14 - Specifikace ST1a - Klempířské výrobky</t>
  </si>
  <si>
    <t>{29719289-E24D-4B70-BFD2-3A112B4C331A}</t>
  </si>
  <si>
    <t>764228426</t>
  </si>
  <si>
    <t>Oplechování říms a ozdobných prvků z hliníkového plechu rovných, bez rohů celoplošně lepené rš 500 mm</t>
  </si>
  <si>
    <t>17,5"K119 viz. D.02.14 - Specifikace ST1a - Klempířské výrobky</t>
  </si>
  <si>
    <t>{EBDDB4B2-76E9-44FF-936A-A74CCBA6758E}</t>
  </si>
  <si>
    <t>764228447</t>
  </si>
  <si>
    <t>Oplechování říms a ozdobných prvků z hliníkového plechu rovných, bez rohů Příplatek k cenám za zvýšenou pracnost při provedení rohu nebo koutu rovné římsy přes rš 400 mm</t>
  </si>
  <si>
    <t>3"fasádní římsa 
8*3"římsa věže</t>
  </si>
  <si>
    <t>{85BC72C3-71AF-4646-B2B0-50CB0BA755C1}</t>
  </si>
  <si>
    <t>764228448R01</t>
  </si>
  <si>
    <t>Oplechování ozdobných prvků koruny sloupů z hliníkového plechu rovných, bez rohů Příplatek k cenám za zvýšenou pracnost při provedení rohu nebo koutu rovné římsy přes rš 400 mm</t>
  </si>
  <si>
    <t>{591B02DA-B2C6-4C0A-804C-38BBF98308A4}</t>
  </si>
  <si>
    <t>764321404</t>
  </si>
  <si>
    <t>Lemování zdí z hliníkového plechu boční nebo horní rovných, střech s krytinou prejzovou nebo vlnitou rš 330 mm</t>
  </si>
  <si>
    <t>66,2"K106 viz. D.02.14 - Specifikace ST1a - Klempířské výrobky</t>
  </si>
  <si>
    <t>{547843CD-D032-481B-8B5B-C94D2840A767}</t>
  </si>
  <si>
    <t>764325423</t>
  </si>
  <si>
    <t>Lemování trub, konzol, držáků a ostatních kusových prvků z hliníkového plechu střech s krytinou skládanou mimo prejzovou nebo z plechu, průměr přes 100 do 150 mm</t>
  </si>
  <si>
    <t>1"K124 viz. D.02.14 - Specifikace ST1a - Klempířské výrobky</t>
  </si>
  <si>
    <t>{5D4CBF2D-1C4B-4270-9C66-8FEE3B9FD1EF}</t>
  </si>
  <si>
    <t>764521404R01</t>
  </si>
  <si>
    <t>Žlab podokapní z hliníkového plechu včetně háků a čel půlkruhový rš 330 mm + horský žlabový hák</t>
  </si>
  <si>
    <t>69,5"K121 viz. D.02.14 - Specifikace ST1a - Klempířské výrobky</t>
  </si>
  <si>
    <t>{12C6068C-C854-4262-9C54-09670AADB591}</t>
  </si>
  <si>
    <t>764521424</t>
  </si>
  <si>
    <t>Žlab podokapní z hliníkového plechu včetně háků a čel roh nebo kout, žlabu půlkruhového rš 330 mm</t>
  </si>
  <si>
    <t>5+3"K121 viz. D.02.14 - Specifikace ST1a - Klempířské výrobky</t>
  </si>
  <si>
    <t>{11B786DE-2F41-4C6E-8E75-2E6029DC6156}</t>
  </si>
  <si>
    <t>764521444R01</t>
  </si>
  <si>
    <t>Žlab podokapní z hliníkového plechu včetně háků a čel kotlík oválný (trychtýřový), rš žlabu/průměr svodu 330/120 mm</t>
  </si>
  <si>
    <t>4"K121 viz. D.02.14 - Specifikace ST1a - Klempířské výrobky</t>
  </si>
  <si>
    <t>{43258E1E-975A-4ECF-84A2-DFD230A39794}</t>
  </si>
  <si>
    <t>764527404R01</t>
  </si>
  <si>
    <t>Dilatace žlabů z hliníkového plechu vložením dilatačního pásu s pryžovou vložkou rš 330 mm</t>
  </si>
  <si>
    <t>5"K121 viz. D.02.14 - Specifikace ST1a - Klempířské výrobky</t>
  </si>
  <si>
    <t>{7719F9DD-B931-42E0-8E3D-59204D16E519}</t>
  </si>
  <si>
    <t>764528423</t>
  </si>
  <si>
    <t>Svod z hliníkového plechu včetně objímek, kolen a odskoků kruhový, průměru 120 mm</t>
  </si>
  <si>
    <t>28"K122 viz. D.02.14 - Specifikace ST1a - Klempířské výrobky</t>
  </si>
  <si>
    <t>{4EB33995-BEDB-45A5-B2BC-A260E48A0A4A}</t>
  </si>
  <si>
    <t>998764103</t>
  </si>
  <si>
    <t>Přesun hmot pro konstrukce klempířské stanovený z hmotnosti přesunovaného materiálu vodorovná dopravní vzdálenost do 50 m v objektech výšky přes 12 do 24 m</t>
  </si>
  <si>
    <t>{FDE3D21A-A312-45F5-A8B0-4C506A74AFDB}</t>
  </si>
  <si>
    <t>765191023</t>
  </si>
  <si>
    <t>Montáž pojistné hydroizolační nebo parotěsné fólie kladené ve sklonu přes 20° s lepenými přesahy na bednění nebo tepelnou izolaci</t>
  </si>
  <si>
    <t>583"K101 viz. D.02.14 - Specifikace ST1a - Klempířské výrobky 
121,2"K102 viz. D.02.14 - Specifikace ST1a - Klempířské výrobky</t>
  </si>
  <si>
    <t>{5520C1F7-F842-44A2-8DF8-A60860169AB2}</t>
  </si>
  <si>
    <t>28329038R01</t>
  </si>
  <si>
    <t>energeticky úsporná membrána 190 g/m2 - difuzně otevřená pojistná hydroizolace pro bedněné i nebedněné střechy</t>
  </si>
  <si>
    <t>704,2*1,2 'Přepočtené koeficientem množství</t>
  </si>
  <si>
    <t>{0BB1176F-E6E0-46C1-8C24-BE2F60B73A0D}</t>
  </si>
  <si>
    <t>765191031</t>
  </si>
  <si>
    <t>Montáž pojistné hydroizolační nebo parotěsné fólie lepení těsnících pásků pod kontralatě</t>
  </si>
  <si>
    <t>600"K101 viz. D.02.14 - Specifikace ST1a - Klempířské výrobky 
126"K102 viz. D.02.14 - Specifikace ST1a - Klempířské výrobky</t>
  </si>
  <si>
    <t>{8A97CBA6-51CD-4B06-A92E-0453D79F1815}</t>
  </si>
  <si>
    <t>28329307</t>
  </si>
  <si>
    <t>páska těsnící jednostranně lepící univerzální pro DHV a opracování prostupů š 60mm</t>
  </si>
  <si>
    <t>726*1,2 'Přepočtené koeficientem množství</t>
  </si>
  <si>
    <t>{EE0B1B3F-BFD2-4F85-ABB4-4EB4115B1D31}</t>
  </si>
  <si>
    <t>765191901</t>
  </si>
  <si>
    <t>Demontáž pojistné hydroizolační fólie kladené ve sklonu do 30°</t>
  </si>
  <si>
    <t>{A9C279B3-D3B0-4ACA-ACDD-A19C20968250}</t>
  </si>
  <si>
    <t>765192001</t>
  </si>
  <si>
    <t>Nouzové zakrytí střechy plachtou</t>
  </si>
  <si>
    <t>672,9"viz. D.02.14 - Specifikace ST1a - Doplnění KCE krovu</t>
  </si>
  <si>
    <t>{C2B10B90-31CF-4952-B99A-B538887DDB16}</t>
  </si>
  <si>
    <t>998765103</t>
  </si>
  <si>
    <t>Přesun hmot pro krytiny skládané stanovený z hmotnosti přesunovaného materiálu vodorovná dopravní vzdálenost do 50 m na objektech výšky přes 12 do 24 m</t>
  </si>
  <si>
    <t>{E62CBC9A-B053-49DC-92D2-95C3D56377ED}</t>
  </si>
  <si>
    <t>766221225</t>
  </si>
  <si>
    <t>Montáž celodřevěného samonosného schodiště bez podstupnic schodnicového zadlabaného přímého</t>
  </si>
  <si>
    <t>4,5+1,8</t>
  </si>
  <si>
    <t>{B9E191C7-2675-4466-9602-6B447879B709}</t>
  </si>
  <si>
    <t>61232100R05</t>
  </si>
  <si>
    <t>půdní schody přímé s oboustranným zábradlím - dle specifikace SCH1</t>
  </si>
  <si>
    <t>{0486B121-4B41-4210-BB45-EEFBE71CD8DD}</t>
  </si>
  <si>
    <t>61232100R06</t>
  </si>
  <si>
    <t>půdní schody přímé s oboustranným zábradlím - dle specifikace SCH2</t>
  </si>
  <si>
    <t>{91E86CBA-65EE-440F-A096-93CF6129637F}</t>
  </si>
  <si>
    <t>766621001</t>
  </si>
  <si>
    <t>Montáž oken dřevěných včetně montáže rámu plochy přes 1 m2 pevných do dřevěné konstrukce, výšky do 1,5 m</t>
  </si>
  <si>
    <t>1*4</t>
  </si>
  <si>
    <t>{13AF3F36-959F-4C1F-AC21-A3F6505234CD}</t>
  </si>
  <si>
    <t>61110000</t>
  </si>
  <si>
    <t>okno trojúhelníkové dřevěné s fixním zasklením dle specifikace - P02</t>
  </si>
  <si>
    <t>{EA2D3E3B-56EE-4F7A-A1D8-7E4EAF29E96C}</t>
  </si>
  <si>
    <t>766622132R01</t>
  </si>
  <si>
    <t>Montáž dveří plastových včetně montáže rámu plochy přes 1 m2 otevíravých do zdiva, výšky přes 1,5 do 2,5 m</t>
  </si>
  <si>
    <t>1*2,1"viz. D.02.14 - Specifikace ST1a</t>
  </si>
  <si>
    <t>{B23C0BF2-BB21-4AAD-9604-55E0B7BF0EB4}</t>
  </si>
  <si>
    <t>61140500</t>
  </si>
  <si>
    <t>dveře jednokřídlé plastové dle specifikace - P01</t>
  </si>
  <si>
    <t>{F1E3CF08-53E9-48EF-A6E2-DC611A421EA1}</t>
  </si>
  <si>
    <t>766629215</t>
  </si>
  <si>
    <t>Montáž oken dřevěných Příplatek k cenám za tepelnou izolaci mezi ostěním a rámem okna při rovném ostění, připojovací spára tl. do 45 mm</t>
  </si>
  <si>
    <t>(1+2,1)*2</t>
  </si>
  <si>
    <t>{B398A823-DFBA-41F9-9F55-DFD72074EDE9}</t>
  </si>
  <si>
    <t>766671023</t>
  </si>
  <si>
    <t>Montáž střešních oken dřevěných nebo plastových kyvných, výklopných/kyvných s okenním rámem a lemováním, s plisovaným límcem, s napojením na krytinu do krytiny tvarované, rozměru 78 x 98 cm</t>
  </si>
  <si>
    <t>1"K123 viz. D.02.14 - Specifikace ST1a - Klempířské výrobky</t>
  </si>
  <si>
    <t>{D943D9C7-B273-41F3-921F-49605F615414}</t>
  </si>
  <si>
    <t>61124497R01</t>
  </si>
  <si>
    <t>okno střešní dřevěné výlezové,78x98cm, PWP U3 + Al oplechování (lemování)</t>
  </si>
  <si>
    <t>{87159D79-3E0D-4FD6-A104-86DA121A330A}</t>
  </si>
  <si>
    <t>766691914</t>
  </si>
  <si>
    <t>Ostatní práce vyvěšení nebo zavěšení křídel s případným uložením a opětovným zavěšením po provedení stavebních změn dřevěných dveřních, plochy do 2 m2</t>
  </si>
  <si>
    <t>{F674BBB5-EF3C-441D-A906-997A8C7ED386}</t>
  </si>
  <si>
    <t>998766103</t>
  </si>
  <si>
    <t>Přesun hmot pro konstrukce truhlářské stanovený z hmotnosti přesunovaného materiálu vodorovná dopravní vzdálenost do 50 m v objektech výšky přes 12 do 24 m</t>
  </si>
  <si>
    <t>{D1EF8C3E-452E-4EF0-AAA9-C8489398F3D7}</t>
  </si>
  <si>
    <t>767249111R02</t>
  </si>
  <si>
    <t>Oprava žalůzie s doplněním děr. plechu dle specifikace - Z01</t>
  </si>
  <si>
    <t>{8B448DBA-7677-4811-8F1B-E22C825916FE}</t>
  </si>
  <si>
    <t>76700R01</t>
  </si>
  <si>
    <t>síť proti holubům - kompletní instalační sada dle specifikace Z02</t>
  </si>
  <si>
    <t>{793DDB06-9A8A-41A4-9C87-20A396D5260B}</t>
  </si>
  <si>
    <t>15952141R01</t>
  </si>
  <si>
    <t>plech děrovaný AL. tl 0,7 mm s povrchovou úpravou</t>
  </si>
  <si>
    <t>1*8</t>
  </si>
  <si>
    <t>{569CF12D-F01F-44B8-939D-9B37F1394D67}</t>
  </si>
  <si>
    <t>767996701</t>
  </si>
  <si>
    <t>Demontáž ostatních zámečnických konstrukcí o hmotnosti jednotlivých dílů řezáním do 50 kg</t>
  </si>
  <si>
    <t>50"viz. D.02.14 - Specifikace ST1a - DMTŽ klempířských prvků</t>
  </si>
  <si>
    <t>{57AFBD5E-A448-4B66-A63C-BCD406B9B24E}</t>
  </si>
  <si>
    <t>998767103</t>
  </si>
  <si>
    <t>Přesun hmot pro zámečnické konstrukce stanovený z hmotnosti přesunovaného materiálu vodorovná dopravní vzdálenost do 50 m v objektech výšky přes 12 do 24 m</t>
  </si>
  <si>
    <t>{9C0D91B5-AB85-4353-A0B8-4445D6679B61}</t>
  </si>
  <si>
    <t>783201401</t>
  </si>
  <si>
    <t>Příprava podkladu tesařských konstrukcí před provedením nátěru ometení</t>
  </si>
  <si>
    <t>1031+196"viz. D.02.14 - Specifikace ST1a - Doplnění KCE krovu</t>
  </si>
  <si>
    <t>{E4E2E75A-F69D-493D-AB6F-75CB20D4EC51}</t>
  </si>
  <si>
    <t>783201403</t>
  </si>
  <si>
    <t>Příprava podkladu tesařských konstrukcí před provedením nátěru oprášení</t>
  </si>
  <si>
    <t>{FC0A56FD-0585-4E50-A6DC-CECFB939B916}</t>
  </si>
  <si>
    <t>783214121</t>
  </si>
  <si>
    <t>Sanační napouštěcí nátěr tesařských prvků proti dřevokazným houbám, hmyzu a plísním zabudovaných do konstrukce, aplikovaný stříkáním</t>
  </si>
  <si>
    <t>{C6A07171-2D61-4259-9F5A-EAAAF4193780}</t>
  </si>
  <si>
    <t>783218101</t>
  </si>
  <si>
    <t>Lazurovací nátěr tesařských konstrukcí jednonásobný syntetický</t>
  </si>
  <si>
    <t>88*(0,15+0,25)*2*3"K108 viz. D.02.14 - Specifikace ST1a - Klempířské výrobky</t>
  </si>
  <si>
    <t>{131C61EC-FC96-450A-AAC2-A7014A9695A9}</t>
  </si>
  <si>
    <t>783301303</t>
  </si>
  <si>
    <t>Příprava podkladu zámečnických konstrukcí před provedením nátěru odrezivění odrezovačem bezoplachovým</t>
  </si>
  <si>
    <t>1*1*8*2"viz. Z01</t>
  </si>
  <si>
    <t>{0943A7E2-65A7-4756-A94E-EF846D82689F}</t>
  </si>
  <si>
    <t>783301313</t>
  </si>
  <si>
    <t>Příprava podkladu zámečnických konstrukcí před provedením nátěru odmaštění odmašťovačem ředidlovým</t>
  </si>
  <si>
    <t>{A8375E20-4466-4933-814D-3F8060173BF9}</t>
  </si>
  <si>
    <t>783301401</t>
  </si>
  <si>
    <t>Příprava podkladu zámečnických konstrukcí před provedením nátěru ometení</t>
  </si>
  <si>
    <t>{52FB322B-5CA8-4150-B4B4-7AEC47698824}</t>
  </si>
  <si>
    <t>783314203</t>
  </si>
  <si>
    <t>Základní antikorozní nátěr zámečnických konstrukcí jednonásobný syntetický samozákladující</t>
  </si>
  <si>
    <t>{03833213-2693-45BF-A426-D76E4F13D743}</t>
  </si>
  <si>
    <t>783315103</t>
  </si>
  <si>
    <t>Mezinátěr zámečnických konstrukcí jednonásobný syntetický samozákladující</t>
  </si>
  <si>
    <t>{DDE6F94B-A865-46D5-9C2D-54906A1DEBAA}</t>
  </si>
  <si>
    <t>783347101</t>
  </si>
  <si>
    <t>Krycí nátěr (email) zámečnických konstrukcí jednonásobný polyuretanový</t>
  </si>
  <si>
    <t>16*2</t>
  </si>
  <si>
    <t>{930C2125-C404-4305-9F0D-8A002304139E}</t>
  </si>
  <si>
    <t>783442101</t>
  </si>
  <si>
    <t>Tmelení klempířských konstrukcí šířky spáry do 2 mm, tmelem polyuretanovým</t>
  </si>
  <si>
    <t>35"K106 viz. D.02.14 - Specifikace ST1a - Klempířské výrobky 
21"K119 viz. D.02.14 - Specifikace ST1a - Klempířské výrobky 
19,3"K120 viz. D.02.14 - Specifikace ST1a - Klempířské výrobky 
0,6"K124 viz. D.02.14 - Specifikace ST1a - Klempířské výrobky</t>
  </si>
  <si>
    <t>{E3B20A5E-B428-49C7-8E00-7BB1B153B4D8}</t>
  </si>
  <si>
    <t>783823163</t>
  </si>
  <si>
    <t>Penetrační nátěr omítek hladkých omítek hladkých, zrnitých tenkovrstvých nebo štukových stupně členitosti 3 silikátový</t>
  </si>
  <si>
    <t>31"oprava fasídní omítky do původního stavu</t>
  </si>
  <si>
    <t>{91171298-59B8-4449-AC70-5F51370DCBF2}</t>
  </si>
  <si>
    <t>783826315</t>
  </si>
  <si>
    <t>Nátěr omítek se schopností překlenutí trhlin mikroarmovací silikonový</t>
  </si>
  <si>
    <t>{7D549E13-85AC-4DD7-9894-6862186C9A43}</t>
  </si>
  <si>
    <t>783896307</t>
  </si>
  <si>
    <t>Nátěr omítek se schopností překlenutí trhlin Příplatek k cenám za provedení barevného nátěru v odstínu sytém</t>
  </si>
  <si>
    <t>{273BEA07-85E7-486B-8A1C-34F9E8C91011}</t>
  </si>
  <si>
    <t>784171101</t>
  </si>
  <si>
    <t>Zakrytí nemalovaných ploch (materiál ve specifikaci) včetně pozdějšího odkrytí podlah</t>
  </si>
  <si>
    <t>300"odhad</t>
  </si>
  <si>
    <t>{5941C25F-2908-47DF-93D4-41E75D915307}</t>
  </si>
  <si>
    <t>28323151</t>
  </si>
  <si>
    <t>papír separační potažený PE fólií</t>
  </si>
  <si>
    <t>300*1,05 'Přepočtené koeficientem množství</t>
  </si>
  <si>
    <t>{A6639A4D-DCCA-4FA4-A628-2394A16DF00E}</t>
  </si>
  <si>
    <t>784171111</t>
  </si>
  <si>
    <t>Zakrytí nemalovaných ploch (materiál ve specifikaci) včetně pozdějšího odkrytí svislých ploch např. stěn, oken, dveří v místnostech výšky do 3,80</t>
  </si>
  <si>
    <t>21+60"odhad</t>
  </si>
  <si>
    <t>{B4627ED7-273D-4CE4-BD9D-65C2BB54D6F8}</t>
  </si>
  <si>
    <t>58124842</t>
  </si>
  <si>
    <t>fólie pro malířské potřeby zakrývací tl 7µ 4x5m</t>
  </si>
  <si>
    <t>81*1,05 'Přepočtené koeficientem množství</t>
  </si>
  <si>
    <t>{F1C0CA15-EC6A-472B-87BF-BBA4E7147E00}</t>
  </si>
  <si>
    <t>784181101</t>
  </si>
  <si>
    <t>Penetrace podkladu jednonásobná základní akrylátová bezbarvá v místnostech výšky do 3,80 m</t>
  </si>
  <si>
    <t>{1FBADD01-3C19-4ED4-80EC-BFED6D6F6A17}</t>
  </si>
  <si>
    <t>784181105</t>
  </si>
  <si>
    <t>Penetrace podkladu jednonásobná základní akrylátová bezbarvá v místnostech výšky přes 5,00 m</t>
  </si>
  <si>
    <t>{64C28F33-425F-4D65-82C5-BAF24BEFADCB}</t>
  </si>
  <si>
    <t>784211001</t>
  </si>
  <si>
    <t>Malby z malířských směsí otěruvzdorných za mokra jednonásobné, bílé za mokra otěruvzdorné výborně v místnostech výšky do 3,80 m</t>
  </si>
  <si>
    <t>{947E3C3A-2411-4141-AF31-B37C380D9BF2}</t>
  </si>
  <si>
    <t>784211005</t>
  </si>
  <si>
    <t>Malby z malířských směsí otěruvzdorných za mokra jednonásobné, bílé za mokra otěruvzdorné výborně v místnostech výšky přes 5,00 m</t>
  </si>
  <si>
    <t>{746F41AA-CF3B-4EFB-AA6C-6AE1F59CCB27}</t>
  </si>
  <si>
    <t>784211101</t>
  </si>
  <si>
    <t>Malby z malířských směsí otěruvzdorných za mokra dvojnásobné, bílé za mokra otěruvzdorné výborně v místnostech výšky do 3,80 m</t>
  </si>
  <si>
    <t>{5E3727EE-ABC4-4E29-A1AC-B83F35D66C04}</t>
  </si>
  <si>
    <t>784211105</t>
  </si>
  <si>
    <t>Malby z malířských směsí otěruvzdorných za mokra dvojnásobné, bílé za mokra otěruvzdorné výborně v místnostech výšky přes 5,00 m</t>
  </si>
  <si>
    <t>{EFF0D0BB-324A-469F-8CC4-D7102D9048A7}</t>
  </si>
  <si>
    <t>06330300</t>
  </si>
  <si>
    <t>Zajištění pracovníků - Práce ve výškách, v hloubkách (úvazy, postroje, apod...)</t>
  </si>
  <si>
    <t>{8CD9DC01-293E-4C52-95D5-60006FF7BFA7}</t>
  </si>
  <si>
    <t>063503001</t>
  </si>
  <si>
    <t>Práce ve stísněném prostoru - dodatečná montáž ocel. příložek nebo dozdění pilířů pod vazní trámy</t>
  </si>
  <si>
    <t>{74FC531C-603C-4A46-93BD-CD76ED60A547}</t>
  </si>
  <si>
    <t>(2,705+3)*2,25/2"viz. D.02.03,13</t>
  </si>
  <si>
    <t>{18169C1D-D892-4187-ADF4-17D7EAB2FE9C}</t>
  </si>
  <si>
    <t>6,418*1,05 'Přepočtené koeficientem množství</t>
  </si>
  <si>
    <t>{C6CBF82C-8F6B-4E4A-8EEB-F709EFC19F3F}</t>
  </si>
  <si>
    <t>{BA9DEC4E-DB7D-46B3-B477-B91384D60F72}</t>
  </si>
  <si>
    <t>2,7"Kb05 viz. D.02.13 - Specifikace ST1b - Klempířské výrobky 
7,1*0,1"oprava čela okapové římsy</t>
  </si>
  <si>
    <t>{B1F188E2-B3A1-49AD-8542-90D1C7C47A60}</t>
  </si>
  <si>
    <t>1"římsa</t>
  </si>
  <si>
    <t>{743F8D16-2692-4DC5-AD72-490CBE312B3B}</t>
  </si>
  <si>
    <t>941111121</t>
  </si>
  <si>
    <t>Montáž lešení řadového trubkového lehkého pracovního s podlahami s provozním zatížením tř. 3 do 200 kg/m2 šířky tř. W09 přes 0,9 do 1,2 m, výšky do 10 m</t>
  </si>
  <si>
    <t>41"Kb13 viz. D.02.13 - Specifikace ST1b - Klempířské výrobky</t>
  </si>
  <si>
    <t>{1AB59150-5BD9-4A4E-AC9F-134AF323CE06}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</si>
  <si>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</si>
  <si>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</si>
  <si>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41*30</t>
  </si>
  <si>
    <t>{DE97BB6E-853A-4E11-A1DC-F53B81AF56D1}</t>
  </si>
  <si>
    <t>941111821</t>
  </si>
  <si>
    <t>Demontáž lešení řadového trubkového lehkého pracovního s podlahami s provozním zatížením tř. 3 do 200 kg/m2 šířky tř. W09 přes 0,9 do 1,2 m, výšky do 10 m</t>
  </si>
  <si>
    <t>{6694B77A-C1F3-495D-8607-97FFDE642E92}</t>
  </si>
  <si>
    <t>{2BA88D04-0B28-4543-B773-23C90F68D3E5}</t>
  </si>
  <si>
    <t>41*30 'Přepočtené koeficientem množství</t>
  </si>
  <si>
    <t>{6B51F75A-B239-464B-9EEE-01F4E465B035}</t>
  </si>
  <si>
    <t>{B8023FA3-C9EE-4038-96A5-A9130669B7B3}</t>
  </si>
  <si>
    <t>7,14*0,1"viz. D.02.03,13</t>
  </si>
  <si>
    <t>{91DFADD0-4B44-4AB4-8195-B0B97076BA58}</t>
  </si>
  <si>
    <t>{8A48B95D-88C1-42C6-ABC2-AAAB1465DDFA}</t>
  </si>
  <si>
    <t>997013311</t>
  </si>
  <si>
    <t>Doprava suti shozem montáž a demontáž shozu výšky do 10 m</t>
  </si>
  <si>
    <t>{06F40DB0-E500-42E6-9D14-BAF5F74C55B1}</t>
  </si>
  <si>
    <t>3*30</t>
  </si>
  <si>
    <t>{5C1052C0-C1F6-4F18-939D-597CD91DE0F6}</t>
  </si>
  <si>
    <t>{D7CBA838-3734-4072-9836-29944DB6766D}</t>
  </si>
  <si>
    <t>1,362*20 'Přepočtené koeficientem množství</t>
  </si>
  <si>
    <t>{91328709-79B2-4EB6-A12D-6C745FC83C1E}</t>
  </si>
  <si>
    <t>1,362-0,001-0,128-0,162</t>
  </si>
  <si>
    <t>{58E1299F-027F-4507-AA23-51808461A2BD}</t>
  </si>
  <si>
    <t>{0544CB26-D9F0-4A62-821D-28C2ADF2C408}</t>
  </si>
  <si>
    <t>{0AECA3D2-DAFF-4984-A13D-F06936A0CC0E}</t>
  </si>
  <si>
    <t>-162</t>
  </si>
  <si>
    <t>{3A7795A9-B0EA-4A15-B11D-93BD8DD11815}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</si>
  <si>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</si>
  <si>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</si>
  <si>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{B1C76445-6BD0-419C-A5BB-EE6515492950}</t>
  </si>
  <si>
    <t>7,2"Kb02 viz. D.02.13 - Specifikace ST1b - Klempířské výrobky</t>
  </si>
  <si>
    <t>{41CC2CE8-B78D-4CCC-8BF9-196BC007CA17}</t>
  </si>
  <si>
    <t>7,2*1,2 'Přepočtené koeficientem množství</t>
  </si>
  <si>
    <t>{A8EE8B9B-EB05-4B6F-B26F-545E262C66D2}</t>
  </si>
  <si>
    <t>998712101</t>
  </si>
  <si>
    <t>Přesun hmot pro povlakové krytiny stanovený z hmotnosti přesunovaného materiálu vodorovná dopravní vzdálenost do 50 m v objektech výšky do 6 m</t>
  </si>
  <si>
    <t>{E71EBB27-868C-48FB-BBE7-50A6B20C9574}</t>
  </si>
  <si>
    <t>7,14"PD1 viz. D.02.03</t>
  </si>
  <si>
    <t>{FD59AF7C-0F8F-4B83-8D27-FBA6121BB91E}</t>
  </si>
  <si>
    <t>7,14*2,04 'Přepočtené koeficientem množství</t>
  </si>
  <si>
    <t>{7BCFD508-917F-44BF-9357-2706CF27D9E0}</t>
  </si>
  <si>
    <t>{C6593E32-B542-47D4-AD4B-B05D8468B797}</t>
  </si>
  <si>
    <t>7,14 
7,14*1,2 'Přepočtené koeficientem množství</t>
  </si>
  <si>
    <t>{F6F1463B-15D3-43B7-BB68-6032F2B6DB05}</t>
  </si>
  <si>
    <t>7,14+10,71*0,3"PD1 viz. D.02.04</t>
  </si>
  <si>
    <t>{FDBE902C-9A4E-4FFB-8973-5099A18BB000}</t>
  </si>
  <si>
    <t>10,353*1,2 'Přepočtené koeficientem množství</t>
  </si>
  <si>
    <t>{7B6DDD59-2729-4B64-A905-6691C482A522}</t>
  </si>
  <si>
    <t>998713103</t>
  </si>
  <si>
    <t>Přesun hmot pro izolace tepelné stanovený z hmotnosti přesunovaného materiálu vodorovná dopravní vzdálenost do 50 m v objektech výšky přes 12 m do 24 m</t>
  </si>
  <si>
    <t>{530D4128-95B2-44D8-81C7-B93429DA5D8A}</t>
  </si>
  <si>
    <t>1,217+0,72</t>
  </si>
  <si>
    <t>{0323E231-3FC3-4CC5-9550-0CE73CC45C33}</t>
  </si>
  <si>
    <t>9"viz. D.02.03</t>
  </si>
  <si>
    <t>{B93AA01C-02FD-47F8-8863-00B675688136}</t>
  </si>
  <si>
    <t>{8A7C9A3A-913B-46BF-AAC0-59A74BB84A11}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</si>
  <si>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</si>
  <si>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</si>
  <si>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2"viz. D.02.13 - Specifikace ST1b - Doplnění KCE krovu 
7,1"Kb04 viz. D.02.13 - Specifikace ST1b - Klempířské výrobky 
4,2"Kb06 viz. D.02.13 - Specifikace ST1b - Klempířské výrobky 
5"pomocné hranoly podlahy půdy viz. D.02.04</t>
  </si>
  <si>
    <t>{A9415779-D759-42BD-9E7D-2523E6D524DC}</t>
  </si>
  <si>
    <t>60512130</t>
  </si>
  <si>
    <t>hranol stavební řezivo průřezu do 224cm2 do dl 6m</t>
  </si>
  <si>
    <t>0,713"viz. D.02.13 - Specifikace ST1b - Doplnění KCE krovu 
7,1*0,2*0,04*1,2"Kb04 viz. D.02.13 - Specifikace ST1b - Klempířské výrobky 
4,2*0,2*0,04*1,2"Kb06 viz. D.02.13 - Specifikace ST1b - Klempířské výrobky 
5*0,6*0,12*1,1"pomocné hranoly podlahy půdy viz. D.02.04</t>
  </si>
  <si>
    <t>{E95D8038-66D8-41EB-81F0-E33CC1F99DB2}</t>
  </si>
  <si>
    <t>20"viz. D.02.13 - Specifikace ST1b - Doplnění KCE krovu</t>
  </si>
  <si>
    <t>{689045A1-1811-4686-844B-058C4A633A03}</t>
  </si>
  <si>
    <t>0,6*1,2"viz. D.02.13 - Specifikace ST1b - Doplnění KCE krovu</t>
  </si>
  <si>
    <t>{7E7C3F4B-BF31-4312-8505-73684578DCD7}</t>
  </si>
  <si>
    <t>6"Kb02 viz. D.02.13 - Specifikace ST1b - Klempířské výrobky</t>
  </si>
  <si>
    <t>{F2BD0F30-79E9-42B1-9F2A-869BFCF61AAF}</t>
  </si>
  <si>
    <t>6*1,2 'Přepočtené koeficientem množství</t>
  </si>
  <si>
    <t>{15A56CE0-0506-476D-8A34-85C7F3A17077}</t>
  </si>
  <si>
    <t>5,3"viz. D.02.13 - Specifikace ST1b - DMTŽ klempířských prvků</t>
  </si>
  <si>
    <t>{E7D90BED-9D3A-46C8-8FEE-49DA0FC3027F}</t>
  </si>
  <si>
    <t>11,6+8,9"Kb01,02 viz. D.02.13 - Specifikace ST1b - Klempířské výrobky</t>
  </si>
  <si>
    <t>{FA920B46-51DC-4279-91CF-EB616F75854E}</t>
  </si>
  <si>
    <t>(128+14)*0,06*0,06*1,2"Kb01,02 viz. D.02.13 - Specifikace ST1b - Klempířské výrobky</t>
  </si>
  <si>
    <t>{3D5AC8B9-B955-44F9-9EB2-0AF76E66BD99}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</si>
  <si>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</si>
  <si>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</si>
  <si>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9,6"viz. D.02.13 - Specifikace ST1b - DMTŽ klempířských prvků</t>
  </si>
  <si>
    <t>{8AB16782-D877-4015-8BFF-FC9521959678}</t>
  </si>
  <si>
    <t>{9B4D5E3C-A58E-4982-A39F-AE68BD635DB8}</t>
  </si>
  <si>
    <t>762511247</t>
  </si>
  <si>
    <t>Podlahové konstrukce podkladové z dřevoštěpkových desek OSB jednovrstvých šroubovaných na sraz, tloušťky desky 25 mm</t>
  </si>
  <si>
    <t>1"podlahy půdy viz. D.02.04</t>
  </si>
  <si>
    <t>{26B79D79-5C3F-4B49-A3DB-C46BCCD9229C}</t>
  </si>
  <si>
    <t>20,5+6+1</t>
  </si>
  <si>
    <t>{D6B1CFB2-A6D7-4D33-95DB-9796E5A61D5B}</t>
  </si>
  <si>
    <t>998762101</t>
  </si>
  <si>
    <t>Přesun hmot pro konstrukce tesařské stanovený z hmotnosti přesunovaného materiálu vodorovná dopravní vzdálenost do 50 m v objektech výšky do 6 m</t>
  </si>
  <si>
    <t>{71AE2CC6-E04A-40F3-B9BA-AAB067562E79}</t>
  </si>
  <si>
    <t>7,1"viz. D.02.13 - Specifikace ST1b - DMTŽ klempířských prvků</t>
  </si>
  <si>
    <t>{6EF5D283-795F-475B-9CD1-079942343C1D}</t>
  </si>
  <si>
    <t>{6CA6F66D-6BC1-4F82-87C7-B7665F44372D}</t>
  </si>
  <si>
    <t>{D01F1067-55FF-4019-B8E6-78A0A4D4751D}</t>
  </si>
  <si>
    <t>4,2"viz. D.02.13 - Specifikace ST1b - DMTŽ klempířských prvků</t>
  </si>
  <si>
    <t>{C4ACA30B-4D19-4EA5-8943-1B8F5C801649}</t>
  </si>
  <si>
    <t>{77835676-8D37-4FC1-8795-02903A03533C}</t>
  </si>
  <si>
    <t>6"viz. D.02.13 - Specifikace ST1b - DMTŽ klempířských prvků</t>
  </si>
  <si>
    <t>{A5B61E36-6D68-457A-B40F-523EDEA516FC}</t>
  </si>
  <si>
    <t>1"viz. D.02.13 - Specifikace ST1b - DMTŽ klempířských prvků</t>
  </si>
  <si>
    <t>{2B23FE44-BCF2-47E5-96E6-14F9DCBABC3A}</t>
  </si>
  <si>
    <t>9"viz. D.02.13 - Specifikace ST1b - DMTŽ klempířských prvků</t>
  </si>
  <si>
    <t>{C7082F34-2B9B-493F-ACDE-0D738C17CACE}</t>
  </si>
  <si>
    <t>{EFD04B87-60A6-4E91-A663-787A823D35BF}</t>
  </si>
  <si>
    <t>{D758A5A4-0DA8-418F-882E-F16BCDFB4A38}</t>
  </si>
  <si>
    <t>7,1"Kb04 viz. D.02.13 - Specifikace ST1b - Klempířské výrobky</t>
  </si>
  <si>
    <t>{24018BEB-6AF9-46BF-9D45-8278F6E9DFCE}</t>
  </si>
  <si>
    <t>7,1*2"Kb07 viz. D.02.13 - Specifikace ST1b - Klempířské výrobky</t>
  </si>
  <si>
    <t>{1A8A050B-470D-4E06-A04F-3776252EC8CF}</t>
  </si>
  <si>
    <t>{341277CC-BFBD-41FE-A75D-52166459CB99}</t>
  </si>
  <si>
    <t>{E83C45F1-3D5D-4D2B-902F-66E14982EF71}</t>
  </si>
  <si>
    <t>8,9"Kb02 viz. D.02.13 - Specifikace ST1b - Klempířské výrobky</t>
  </si>
  <si>
    <t>{F98DC1EE-1EEE-4924-BDE5-38B5493E40EC}</t>
  </si>
  <si>
    <t>11,6"Kb01 viz. D.02.13 - Specifikace ST1b - Klempířské výrobky</t>
  </si>
  <si>
    <t>{7A78ECB5-2A8B-4EB9-A6FB-C808F984DEC4}</t>
  </si>
  <si>
    <t>4,2"Kb06 viz. D.02.13 - Specifikace ST1b - Klempířské výrobky</t>
  </si>
  <si>
    <t>{6D21690A-51D2-46A6-BCB9-93C8FED9DB46}</t>
  </si>
  <si>
    <t>1,5"Kb02 viz. D.02.13 - Specifikace ST1b - Klempířské výrobky</t>
  </si>
  <si>
    <t>{69481627-1399-482E-A5EF-C39DD1C7FFBC}</t>
  </si>
  <si>
    <t>7,1"Kb03 viz. D.02.13 - Specifikace ST1b - Klempířské výrobky</t>
  </si>
  <si>
    <t>{5377BCEB-76FA-45D7-927E-58D261D486DC}</t>
  </si>
  <si>
    <t>{5E6063AC-DFD9-4583-B734-1EB821B33273}</t>
  </si>
  <si>
    <t>764223452R01</t>
  </si>
  <si>
    <t>Oplechování střešních prvků z hliníkového plechu střešní výlez rozměru 600 x 800 mm, střechy s krytinou plechovou včetně lemování, dle specifikace ST1b</t>
  </si>
  <si>
    <t>1"Kb10 viz. D.02.13 - Specifikace ST1b - Klempířské výrobky</t>
  </si>
  <si>
    <t>{EC71C2C0-E5D4-451F-AE56-011345482286}</t>
  </si>
  <si>
    <t>7,1"Kb11 viz. D.04.17 - Specifikace ST1b - Klempířské výrobky</t>
  </si>
  <si>
    <t>{990E4307-88B9-414B-BED0-AF83CE664C73}</t>
  </si>
  <si>
    <t>15"Kb11</t>
  </si>
  <si>
    <t>{173D4CC5-79D4-4066-AD33-7723E2E23922}</t>
  </si>
  <si>
    <t>22"Kb01 viz. D.02.13 - Specifikace ST1b - Klempířské výrobky</t>
  </si>
  <si>
    <t>{F6437E61-75EE-4849-91DA-F158BC1C53C3}</t>
  </si>
  <si>
    <t>1"Kb12 viz. D.02.13 - Specifikace ST1b - Klempířské výrobky</t>
  </si>
  <si>
    <t>{93568B56-84B8-4A38-A375-119F25EA8602}</t>
  </si>
  <si>
    <t>{22D0BF3A-1184-451A-9F55-EBD3127FCF54}</t>
  </si>
  <si>
    <t>{4C642D98-BD37-4E02-A9B5-5C27944A7F0A}</t>
  </si>
  <si>
    <t>764321403</t>
  </si>
  <si>
    <t>Lemování zdí z hliníkového plechu boční nebo horní rovných, střech s krytinou prejzovou nebo vlnitou rš 250 mm</t>
  </si>
  <si>
    <t>9"Kb05 viz. D.02.13 - Specifikace ST1b - Klempířské výrobky</t>
  </si>
  <si>
    <t>{32C54551-72F3-4905-8458-B1B4C978E15A}</t>
  </si>
  <si>
    <t>{8D521902-8803-4296-91E0-05DAB3F4E561}</t>
  </si>
  <si>
    <t>764521403</t>
  </si>
  <si>
    <t>Žlab podokapní z hliníkového plechu včetně háků a čel půlkruhový rš 250 mm</t>
  </si>
  <si>
    <t>7,1"Kb08 viz. D.02.13 - Specifikace ST1b - Klempířské výrobky</t>
  </si>
  <si>
    <t>{0E8451E0-F5A8-4713-8B6C-D26588F4B461}</t>
  </si>
  <si>
    <t>764521423</t>
  </si>
  <si>
    <t>Žlab podokapní z hliníkového plechu včetně háků a čel roh nebo kout, žlabu půlkruhového rš 250 mm</t>
  </si>
  <si>
    <t>1"Kb08 viz. D.02.13 - Specifikace ST1b - Klempířské výrobky</t>
  </si>
  <si>
    <t>{6DDD43BE-599B-4204-8CCC-AE859A1DABEC}</t>
  </si>
  <si>
    <t>764521443</t>
  </si>
  <si>
    <t>Žlab podokapní z hliníkového plechu včetně háků a čel kotlík oválný (trychtýřový), rš žlabu/průměr svodu 250/80 mm</t>
  </si>
  <si>
    <t>{AF60A801-D663-4C78-A6A2-92C0DE1B08A1}</t>
  </si>
  <si>
    <t>764528421</t>
  </si>
  <si>
    <t>Svod z hliníkového plechu včetně objímek, kolen a odskoků kruhový, průměru 80 mm</t>
  </si>
  <si>
    <t>4,2"Kb08 viz. D.02.13 - Specifikace ST1b - Klempířské výrobky</t>
  </si>
  <si>
    <t>{4A1185A8-5591-45F9-9176-6F250DD117EE}</t>
  </si>
  <si>
    <t>998764101</t>
  </si>
  <si>
    <t>Přesun hmot pro konstrukce klempířské stanovený z hmotnosti přesunovaného materiálu vodorovná dopravní vzdálenost do 50 m v objektech výšky do 6 m</t>
  </si>
  <si>
    <t>{F56A403C-EEEF-416F-B8AC-CC5F0821878A}</t>
  </si>
  <si>
    <t>13"Kb01 viz. D.02.13 - Specifikace ST1b - Klempířské výrobky 
7,2"Kb02 viz. D.02.13 - Specifikace ST1b - Klempířské výrobky</t>
  </si>
  <si>
    <t>{6630CC8C-F327-4904-AB76-93A235EDFF19}</t>
  </si>
  <si>
    <t>20,2*1,2 'Přepočtené koeficientem množství</t>
  </si>
  <si>
    <t>{30FDA2B5-116C-43CA-B0BD-ED9AC79F2F83}</t>
  </si>
  <si>
    <t>{71CD42C3-18EA-4856-A84F-8CC2B633D427}</t>
  </si>
  <si>
    <t>54*1,2 'Přepočtené koeficientem množství</t>
  </si>
  <si>
    <t>{2BA3BB4B-98C1-4CAD-8A6A-11F5FC8C3397}</t>
  </si>
  <si>
    <t>{2B90E7CF-6643-43F3-AEA0-2CE77E32A64A}</t>
  </si>
  <si>
    <t>{5DC5542A-9A56-47B2-80F3-5D7792A30CBD}</t>
  </si>
  <si>
    <t>998765101</t>
  </si>
  <si>
    <t>Přesun hmot pro krytiny skládané stanovený z hmotnosti přesunovaného materiálu vodorovná dopravní vzdálenost do 50 m na objektech výšky do 6 m</t>
  </si>
  <si>
    <t>{05311728-6255-49E5-A69B-819EA7A05806}</t>
  </si>
  <si>
    <t>30+22,1"viz. D.02.13 - Specifikace ST1b - Doplnění KCE krovu</t>
  </si>
  <si>
    <t>{D6C9ABFE-6F7C-476E-A05A-8F20F7B80D6C}</t>
  </si>
  <si>
    <t>{42D14BFA-587C-4EFC-93F2-7C0712201A21}</t>
  </si>
  <si>
    <t>{5E4EB005-4CBD-4D3F-8371-63BB968EE596}</t>
  </si>
  <si>
    <t>10"Kb05 viz. D.02.13 - Specifikace ST1b - Klempířské výrobky</t>
  </si>
  <si>
    <t>{2207892C-4920-4824-B008-383869F0DEFC}</t>
  </si>
  <si>
    <t>{59F1062D-6B96-42A2-B716-547CDA9828C2}</t>
  </si>
  <si>
    <t>{F0920E11-8C07-41FD-AA57-6BA702CA6E88}</t>
  </si>
  <si>
    <t>{79DC1C6A-9082-44C9-B183-CA788076891C}</t>
  </si>
  <si>
    <t>{7D3DACA8-7780-4BDA-899F-33CC15D7D23F}</t>
  </si>
  <si>
    <t>(2,675+3)*2,25/2"viz. D.02.03,13</t>
  </si>
  <si>
    <t>{F50C5A5E-CAED-40FB-8AB1-B73FCF4248DE}</t>
  </si>
  <si>
    <t>6,384*1,05 'Přepočtené koeficientem množství</t>
  </si>
  <si>
    <t>{47DDD2C7-264B-4D92-8933-0D3B389CF3EC}</t>
  </si>
  <si>
    <t>{70B88433-E3E7-4345-98EF-CF3710253DDF}</t>
  </si>
  <si>
    <t>2,7"Kc05 viz. D.02.13 - Specifikace ST1b - Klempířské výrobky 
7,1*0,1"oprava čela okapové římsy</t>
  </si>
  <si>
    <t>{80FEB678-304A-414C-8C16-1B58D3B3A380}</t>
  </si>
  <si>
    <t>41"Kc13 viz. D.02.13 - Specifikace ST1b - Klempířské výrobky</t>
  </si>
  <si>
    <t>{361CF9FF-E8A2-48DE-8F34-72432F86A81A}</t>
  </si>
  <si>
    <t>{38EA7575-66CE-4D97-8482-C8054941B362}</t>
  </si>
  <si>
    <t>{E0921DC8-9E13-477B-9B8D-EBA6C2A74D2E}</t>
  </si>
  <si>
    <t>{F2A55A48-0A12-46BC-B871-E9BFC046952A}</t>
  </si>
  <si>
    <t>{7C80F8D4-6B8C-4271-B5AD-B467821E3884}</t>
  </si>
  <si>
    <t>{F51E982D-5DBE-420A-9176-8C2D7F28E303}</t>
  </si>
  <si>
    <t>7,1*0,1"viz. D.02.03,13</t>
  </si>
  <si>
    <t>{3C63B646-86AD-4C36-9EB3-FE661EDA8EAB}</t>
  </si>
  <si>
    <t>{D6016B97-222E-4BC9-9CBF-5C9CAFA66257}</t>
  </si>
  <si>
    <t>{E27DAFD9-122E-44CF-9B4F-57A282A873E7}</t>
  </si>
  <si>
    <t>{0B6B17DF-7195-4942-9618-6D86E644EA5F}</t>
  </si>
  <si>
    <t>{4BA37AEB-6CCA-48AA-A78B-C22DEA9C8078}</t>
  </si>
  <si>
    <t>1,353*20 'Přepočtené koeficientem množství</t>
  </si>
  <si>
    <t>{1F39119F-3047-454C-A291-3B7D18F1E78B}</t>
  </si>
  <si>
    <t>1,353-0,001-0,128-0,162</t>
  </si>
  <si>
    <t>{40FAE2EB-F6B7-4AB4-BBA1-2E2232843534}</t>
  </si>
  <si>
    <t>{3D30DB41-EAF6-4C82-9399-9187F7314A6D}</t>
  </si>
  <si>
    <t>{84FCF49A-8271-43C7-A1DC-F81CDA209ED4}</t>
  </si>
  <si>
    <t>{C9EB0593-5317-4792-9BE5-567C8236CF0E}</t>
  </si>
  <si>
    <t>{68CF8EE6-3D10-464A-9FDE-4DE1AFDC2329}</t>
  </si>
  <si>
    <t>7,2"Kc02 viz. D.02.14 - Specifikace ST1b - Klempířské výrobky</t>
  </si>
  <si>
    <t>{C35439CD-4016-487C-B13F-08F962E69ED3}</t>
  </si>
  <si>
    <t>{76EAD468-9D6B-4642-96ED-C196CC0BA56B}</t>
  </si>
  <si>
    <t>{F203E807-55C8-424B-96E4-2A209C4686C0}</t>
  </si>
  <si>
    <t>7,1"PD3 viz. D.02.03</t>
  </si>
  <si>
    <t>{727FA292-D948-4D54-956B-9BBC133C2A5F}</t>
  </si>
  <si>
    <t>7,1*2,04 'Přepočtené koeficientem množství</t>
  </si>
  <si>
    <t>{58CF3BA7-CF92-4712-A93C-00F9B4B11AB1}</t>
  </si>
  <si>
    <t>{B224E137-F370-47FE-B5B0-8CA967FA9295}</t>
  </si>
  <si>
    <t>7,1*1,2 'Přepočtené koeficientem množství</t>
  </si>
  <si>
    <t>{64802C85-1FFA-4F4F-9692-01177B9E5AFB}</t>
  </si>
  <si>
    <t>7,1+10,65*0,3"PD3 viz. D.02.04</t>
  </si>
  <si>
    <t>{B1D9F802-FDEA-4BE8-BCFA-7C9CC377663C}</t>
  </si>
  <si>
    <t>10,295*1,2 'Přepočtené koeficientem množství</t>
  </si>
  <si>
    <t>{6EBA7A97-B63D-41EB-ABC0-8C92691B3F5E}</t>
  </si>
  <si>
    <t>{BEDC2BCB-3BA8-40E7-B5C0-246BC8145B00}</t>
  </si>
  <si>
    <t>{22B2DBB4-5E31-4347-B52A-7B8B4A2A2E28}</t>
  </si>
  <si>
    <t>{47FAC985-0A47-4D4E-9728-F3DF5EA4668A}</t>
  </si>
  <si>
    <t>{A81E62AE-479F-409B-9314-DD7E52179F52}</t>
  </si>
  <si>
    <t>2"viz. D.02.14 - Specifikace ST1c - Doplnění KCE krovu 
7,1"KC04 viz. D.02.14 - Specifikace ST1c - Klempířské výrobky 
4,2"Kc06 viz. D.02.14 - Specifikace ST1c - Klempířské výrobky 
5"pomocné hranoly podlahy půdy viz. D.02.04</t>
  </si>
  <si>
    <t>{6E507708-A0AF-4B6D-8ACA-7A01BEC58AE8}</t>
  </si>
  <si>
    <t>0,713"viz. D.02.14 - Specifikace ST1c - Doplnění KCE krovu 
7,1*0,2*0,04*1,2"Kb04 viz. D.02.14 - Specifikace ST1c - Klempířské výrobky 
4,2*0,2*0,04*1,2"Kb06 viz. D.02.14 - Specifikace ST1c - Klempířské výrobky 
5*0,6*0,12*1,1"pomocné hranoly podlahy půdy viz. D.02.04</t>
  </si>
  <si>
    <t>{8BB97D4E-7A14-44B6-94DC-407619BCA118}</t>
  </si>
  <si>
    <t>20"viz. D.02.14 - Specifikace ST1c - Doplnění KCE krovu</t>
  </si>
  <si>
    <t>{71BB3FB8-06C0-4FBB-92A9-09F24951CDFC}</t>
  </si>
  <si>
    <t>0,6*1,2"viz. D.02.14 - Specifikace ST1c - Doplnění KCE krovu</t>
  </si>
  <si>
    <t>{D1BB255A-5FEC-4351-84DA-1868DE5467F7}</t>
  </si>
  <si>
    <t>6"Kc02 viz. D.02.14 - Specifikace ST1c - Klempířské výrobky</t>
  </si>
  <si>
    <t>{92E15069-4AB3-43B3-AEEF-C477440A22A0}</t>
  </si>
  <si>
    <t>{801087EC-03E5-46FA-8B39-44E594C1F2B6}</t>
  </si>
  <si>
    <t>5,3"viz. D.02.14 - Specifikace ST1c - DMTŽ klempířských prvků</t>
  </si>
  <si>
    <t>{AFD76F45-76FB-4920-A0C9-4A101F7104A5}</t>
  </si>
  <si>
    <t>11,6+8,9"Kc01,02 viz. D.02.14 - Specifikace ST1c - Klempířské výrobky</t>
  </si>
  <si>
    <t>{F87F1CE9-F28A-48A9-8665-3D9AB4F1E77A}</t>
  </si>
  <si>
    <t>(128+14)*0,06*0,06*1,2"Kc01,02 viz. D.02.14 - Specifikace ST1c - Klempířské výrobky</t>
  </si>
  <si>
    <t>{40052221-F89B-4453-9A45-5F680A404AE5}</t>
  </si>
  <si>
    <t>9,6"viz. D.02.14 - Specifikace ST1c - DMTŽ klempířských prvků</t>
  </si>
  <si>
    <t>{E98E2F77-FC5D-4D56-865D-397089B8020D}</t>
  </si>
  <si>
    <t>{8D412C5C-D740-4320-A5DE-A9090A60E94C}</t>
  </si>
  <si>
    <t>{908E2FC3-BAE4-4035-ABD2-EEF1428EA7DE}</t>
  </si>
  <si>
    <t>{E5F4D97F-ED07-4095-88F6-31DE42AFACB7}</t>
  </si>
  <si>
    <t>{981936D6-FCC0-437F-A500-F0E5773C90E8}</t>
  </si>
  <si>
    <t>7,1"viz. D.02.14 - Specifikace ST1c - DMTŽ klempířských prvků</t>
  </si>
  <si>
    <t>{15E30086-A768-4EE6-BC57-C11044A7124B}</t>
  </si>
  <si>
    <t>{11664904-F04E-4803-BEF9-32D66D4C9552}</t>
  </si>
  <si>
    <t>{FC40A5C4-4345-464C-A28E-AF44C8B51B7E}</t>
  </si>
  <si>
    <t>4,2"viz. D.02.14 - Specifikace ST1c - DMTŽ klempířských prvků</t>
  </si>
  <si>
    <t>{D2682D51-0325-4F23-AD76-AF91EA6071C3}</t>
  </si>
  <si>
    <t>{DE57F1F4-EC18-4C37-860A-B297CB8A8F91}</t>
  </si>
  <si>
    <t>6"viz. D.02.14 - Specifikace ST1c - DMTŽ klempířských prvků</t>
  </si>
  <si>
    <t>{6F224D5B-30A7-4110-8EDF-E3D863ABF276}</t>
  </si>
  <si>
    <t>1"viz. D.02.14 - Specifikace ST1c - DMTŽ klempířských prvků</t>
  </si>
  <si>
    <t>{22E2E20C-848E-42E3-AAD3-E5B779DBC86D}</t>
  </si>
  <si>
    <t>9"viz. D.02.14 - Specifikace ST1c - DMTŽ klempířských prvků</t>
  </si>
  <si>
    <t>{B0D8712B-BC39-4989-9B83-C06AB83FF0E0}</t>
  </si>
  <si>
    <t>{DB2D9A61-BEDB-49C1-B3B0-9C04BEAE21B6}</t>
  </si>
  <si>
    <t>3,5"viz. D.02.14 - Specifikace ST1c - DMTŽ klempířských prvků</t>
  </si>
  <si>
    <t>{2892D18A-6380-4520-AC60-A37206FC82EA}</t>
  </si>
  <si>
    <t>7,1"Kb04 viz. D.02.14 - Specifikace ST1c - Klempířské výrobky</t>
  </si>
  <si>
    <t>{34689E03-ECE9-4ABD-B32E-5F933E6422D7}</t>
  </si>
  <si>
    <t>7,1*2"Kc07 viz. D.02.14 - Specifikace ST1c - Klempířské výrobky</t>
  </si>
  <si>
    <t>{486C0905-68D5-4140-9299-DFD307E22AF7}</t>
  </si>
  <si>
    <t>7,1"Kc04 viz. D.02.14 - Specifikace ST1c - Klempířské výrobky</t>
  </si>
  <si>
    <t>{586FA42A-A3D0-49D4-A768-9501BFD3A17E}</t>
  </si>
  <si>
    <t>{265C00CF-2651-4469-B83E-605C42F8F58D}</t>
  </si>
  <si>
    <t>8,9"Kc02 viz. D.02.14 - Specifikace ST1c - Klempířské výrobky</t>
  </si>
  <si>
    <t>{37FD46D0-87C0-4232-BBFE-14095AB8C6EC}</t>
  </si>
  <si>
    <t>11,6"Kc01 viz. D.02.14 - Specifikace ST1c - Klempířské výrobky</t>
  </si>
  <si>
    <t>{0AAADE4A-4548-4779-A688-FBFCEEFBE377}</t>
  </si>
  <si>
    <t>4,2"Kc06 viz. D.02.14 - Specifikace ST1c - Klempířské výrobky</t>
  </si>
  <si>
    <t>{52496059-57CB-4D1C-89CD-8408ADC18573}</t>
  </si>
  <si>
    <t>1,5"Kc02 viz. D.02.14 - Specifikace ST1c - Klempířské výrobky</t>
  </si>
  <si>
    <t>{1C748906-D8F2-4CDB-AA19-612515DDF25A}</t>
  </si>
  <si>
    <t>7,1"Kc03 viz. D.02.14 - Specifikace ST1c - Klempířské výrobky</t>
  </si>
  <si>
    <t>{5518C328-7EEA-42E3-9B2D-001736BB9092}</t>
  </si>
  <si>
    <t>{14E76BEB-81DF-43F8-9910-61CDD91D7300}</t>
  </si>
  <si>
    <t>Oplechování střešních prvků z hliníkového plechu střešní výlez rozměru 600 x 800 mm, střechy s krytinou plechovou včetně lemování, dle specifikace ST1c</t>
  </si>
  <si>
    <t>1"Kc10 viz. D.02.14 - Specifikace ST1c - Klempířské výrobky</t>
  </si>
  <si>
    <t>{6950496B-F466-44C0-A26F-2CA915B95D2E}</t>
  </si>
  <si>
    <t>7,1"Kb11 viz. D.02.14 - Specifikace ST1c - Klempířské výrobky</t>
  </si>
  <si>
    <t>{55CFC6EC-23A9-4D3D-A629-4292B05B07EE}</t>
  </si>
  <si>
    <t>28"Kc11</t>
  </si>
  <si>
    <t>{9DDF98A2-BD78-4F7E-B4D9-F0B3F7A81519}</t>
  </si>
  <si>
    <t>22"Kc01 viz. D.02.14 - Specifikace ST1c - Klempířské výrobky</t>
  </si>
  <si>
    <t>{E3FE2260-97AE-4A82-B722-3B9A4079B7E7}</t>
  </si>
  <si>
    <t>1"Kc12 viz. D.02.14 - Specifikace ST1c - Klempířské výrobky</t>
  </si>
  <si>
    <t>{B4FD0D54-705E-4A35-9D69-3E55592A9961}</t>
  </si>
  <si>
    <t>9"Kc05 viz. D.02.14 - Specifikace ST1c - Klempířské výrobky</t>
  </si>
  <si>
    <t>{01635F6B-AA48-4C14-A08E-C080D1A7E2AE}</t>
  </si>
  <si>
    <t>{86B10B61-2A03-4177-8C33-7446B74830A2}</t>
  </si>
  <si>
    <t>7,1"Kc08 viz. D.02.14 - Specifikace ST1c - Klempířské výrobky</t>
  </si>
  <si>
    <t>{2D1E74F8-CA72-471E-BDE6-C58DD4083AC5}</t>
  </si>
  <si>
    <t>1"Kc08 viz. D.02.14 - Specifikace ST1c - Klempířské výrobky</t>
  </si>
  <si>
    <t>{7AC1B9C0-6B5C-4AA0-8D85-FF97E008A7D3}</t>
  </si>
  <si>
    <t>{F0B26207-F3FC-4B2F-9319-C009A071B9BD}</t>
  </si>
  <si>
    <t>3,5"Kc08 viz. D.02.14 - Specifikace ST1c - Klempířské výrobky</t>
  </si>
  <si>
    <t>{D1FF9679-0C4E-4680-A7DA-7A8AC9E782E3}</t>
  </si>
  <si>
    <t>{3880C1C5-F64B-4629-B94D-F2EDEF88164D}</t>
  </si>
  <si>
    <t>13"Kc01 viz. D.02.14 - Specifikace ST1c - Klempířské výrobky 
7,2"Kc02 viz. D.02.14 - Specifikace ST1c - Klempířské výrobky</t>
  </si>
  <si>
    <t>{4A83B4E5-80DC-4392-BA09-3042DE5A7975}</t>
  </si>
  <si>
    <t>{CC1A80E1-A744-4E85-908D-CC248A217A15}</t>
  </si>
  <si>
    <t>40"Kc01 viz. D.02.14 - Specifikace ST1c - Klempířské výrobky 
14"Kc02 viz. D.02.14 - Specifikace ST1c - Klempířské výrobky</t>
  </si>
  <si>
    <t>{2C8B809F-B6F0-4628-AD6F-0245C9D947DC}</t>
  </si>
  <si>
    <t>{0213F317-B6EB-4D51-873F-AC2081F27CB6}</t>
  </si>
  <si>
    <t>{61467435-9934-4987-9206-4114508326F6}</t>
  </si>
  <si>
    <t>{67305B75-829E-439C-9353-1E6C66BFA515}</t>
  </si>
  <si>
    <t>{AD9986F2-6805-4913-B2B8-52ADF5AE644A}</t>
  </si>
  <si>
    <t>30+22,1"viz. D.02.14 - Specifikace ST1c - Doplnění KCE krovu</t>
  </si>
  <si>
    <t>{6639DF28-28D3-4A0C-90FD-7037BA7CE596}</t>
  </si>
  <si>
    <t>{6E9C06F5-7025-47A6-BD46-42FFBBAD6AA6}</t>
  </si>
  <si>
    <t>{73C2014C-BA5F-47DC-B92C-7816FB83D591}</t>
  </si>
  <si>
    <t>10"Kc05 viz. D.02.14 - Specifikace ST1c - Klempířské výrobky</t>
  </si>
  <si>
    <t>{93892098-404D-42B7-8FED-682FF31692D2}</t>
  </si>
  <si>
    <t>{0C05DF95-7A70-4C76-AEA9-69CA5FA81376}</t>
  </si>
  <si>
    <t>{D624FC1C-4680-4DCB-AA13-85F22E9447C5}</t>
  </si>
  <si>
    <t>{384AEFEE-7A87-494A-A14D-F8D26EB5D160}</t>
  </si>
  <si>
    <t>{48D98593-B830-4943-9671-CD63CE959E44}</t>
  </si>
  <si>
    <t>12,5"K416 viz. D.02.14 - Specifikace ST4a - Klempířské výrobky</t>
  </si>
  <si>
    <t>{7B926572-4865-4EC4-A9A1-7527D1DFCE3D}</t>
  </si>
  <si>
    <t>{A746B815-056B-4E62-A07B-1878121200AB}</t>
  </si>
  <si>
    <t>12,5*1,2 'Přepočtené koeficientem množství</t>
  </si>
  <si>
    <t>{43ECDF7C-D7D0-4102-A51A-A1FC02618E3A}</t>
  </si>
  <si>
    <t>3,2"úprava štítové římsy viz. D.02.06</t>
  </si>
  <si>
    <t>{4E079386-608B-4BB0-B0B8-11C72DDC10FB}</t>
  </si>
  <si>
    <t>3,2*1,02 'Přepočtené koeficientem množství</t>
  </si>
  <si>
    <t>{9AC3FE74-3AFC-4860-B368-8C90B3F37425}</t>
  </si>
  <si>
    <t>9"doplnění stěny u ST1a</t>
  </si>
  <si>
    <t>{3A6DC4A1-7F29-47EF-AE0F-57B13710E0D4}</t>
  </si>
  <si>
    <t>63151538</t>
  </si>
  <si>
    <t>deska tepelně izolační minerální kontaktních fasád podélné vlákno λ=0,036 tl 160mm</t>
  </si>
  <si>
    <t>9*1,02 'Přepočtené koeficientem množství</t>
  </si>
  <si>
    <t>{6A4EDD08-B2DC-4C10-803F-1BCE2A7FF041}</t>
  </si>
  <si>
    <t>622221041</t>
  </si>
  <si>
    <t>Montáž kontaktního zateplení lepením a mechanickým kotvením z desek z minerální vlny s podélnou orientací vláken na vnější stěny, tloušťky desek přes 160 mm</t>
  </si>
  <si>
    <t>21,2"K413 viz. D.02.14 - Specifikace ST4a - Klempířské výrobky</t>
  </si>
  <si>
    <t>{5D702FC4-9F5C-49C1-954B-961548CD2F97}</t>
  </si>
  <si>
    <t>63151540</t>
  </si>
  <si>
    <t>deska tepelně izolační minerální kontaktních fasád podélné vlákno λ=0,036 tl 200mm</t>
  </si>
  <si>
    <t>21,2*1,02 'Přepočtené koeficientem množství</t>
  </si>
  <si>
    <t>{B4D141C0-46F4-4771-9344-421D1C0D2484}</t>
  </si>
  <si>
    <t>{6FAF027D-314E-4815-9549-B7465493CFE6}</t>
  </si>
  <si>
    <t>{D447AA6B-8B2E-4D2F-88B0-BC4110C34330}</t>
  </si>
  <si>
    <t>3,2*2+9+21,2</t>
  </si>
  <si>
    <t>{F4DA96F4-50BD-4CF4-8DDD-60E85B77F5A1}</t>
  </si>
  <si>
    <t>1+0,5*3+42,4+9</t>
  </si>
  <si>
    <t>{12D05AE0-BE81-4FE5-86D7-A82C064C77EF}</t>
  </si>
  <si>
    <t>1+0,5*3 
2,5*1,15 'Přepočtené koeficientem množství</t>
  </si>
  <si>
    <t>{178B6D84-D459-4ECD-BDB5-DE1FF32B709D}</t>
  </si>
  <si>
    <t>59051510</t>
  </si>
  <si>
    <t>profil rohový s okapnicí PVC s výztužnou tkaninou pro nadpraží ETICS</t>
  </si>
  <si>
    <t>42,4+9 
51,4*1,15 'Přepočtené koeficientem množství</t>
  </si>
  <si>
    <t>{1A870B4B-27D9-4E4E-AF22-D7C073AA51F1}</t>
  </si>
  <si>
    <t>0,6"K407 viz. D.02.14 - Specifikace ST4a - Klempířské výrobky 
2,88"K408 viz. D.02.14 - Specifikace ST4a - Klempířské výrobky 
8,5*0,62*1,1"oprava štítové stěny viz. D.02.12</t>
  </si>
  <si>
    <t>{AA0FCCEC-8291-4BF6-998C-F9389DCD500B}</t>
  </si>
  <si>
    <t>611325423</t>
  </si>
  <si>
    <t>Oprava vápenocementové omítky vnitřních ploch štukové dvouvrstvé, tloušťky do 20 mm a tloušťky štuku do 3 mm stropů, v rozsahu opravované plochy přes 30 do 50%</t>
  </si>
  <si>
    <t>189"viz. D.02.11</t>
  </si>
  <si>
    <t>{472C8D2B-A43E-4A4B-BE34-3B0729F37BBB}</t>
  </si>
  <si>
    <t>622541021</t>
  </si>
  <si>
    <t>Omítka tenkovrstvá silikonsilikátová vnějších ploch hydrofobní, se samočistícím účinkem probarvená, včetně penetrace podkladu zrnitá, tloušťky 2,0 mm stěn</t>
  </si>
  <si>
    <t>3,2+30+9</t>
  </si>
  <si>
    <t>{D5D46749-D668-4741-A585-AC56F6928057}</t>
  </si>
  <si>
    <t>3"K407 viz. D.02.14 - Specifikace ST4a - Klempířské výrobky 
29,7"K408 viz. D.02.14 - Specifikace ST4a - Klempířské výrobky</t>
  </si>
  <si>
    <t>{392FA17E-EA35-49C6-8E35-657AF68FE50B}</t>
  </si>
  <si>
    <t>631311114</t>
  </si>
  <si>
    <t>Mazanina z betonu prostého bez zvýšených nároků na prostředí tl. přes 50 do 80 mm tř. C 16/20</t>
  </si>
  <si>
    <t>228*0,1"viz. D.02.11</t>
  </si>
  <si>
    <t>{BD157897-61BE-473C-8740-9592AFC6B9D4}</t>
  </si>
  <si>
    <t>374"K415 viz. D.02.14 - Specifikace ST4a - Klempířské výrobky</t>
  </si>
  <si>
    <t>{BB0726CB-5A2C-4FD1-8D6A-5CD9D1090A55}</t>
  </si>
  <si>
    <t>374*60</t>
  </si>
  <si>
    <t>{33E4EF2E-D9CE-48C8-A649-3C1FA4D34793}</t>
  </si>
  <si>
    <t>{451EB769-D19F-4A18-95B1-9480782E1281}</t>
  </si>
  <si>
    <t>{94B8AC6D-ECD2-400D-9299-88B64943B1CC}</t>
  </si>
  <si>
    <t>{C0711E2C-C087-4BE0-836A-C15051F2ACEA}</t>
  </si>
  <si>
    <t>{F933A011-7592-40BF-B880-5495F051F6D3}</t>
  </si>
  <si>
    <t>944711112</t>
  </si>
  <si>
    <t>Montáž záchytné stříšky zřizované současně s lehkým nebo těžkým lešením, šířky přes 1,5 do 2,0 m</t>
  </si>
  <si>
    <t>2"K415 viz. D.02.14 - Specifikace ST4a - Klempířské výrobky</t>
  </si>
  <si>
    <t>{68B6C24B-08C3-4A88-9A41-B24E5FE9E728}</t>
  </si>
  <si>
    <t>944711212</t>
  </si>
  <si>
    <t>Montáž záchytné stříšky Příplatek za první a každý další den použití záchytné stříšky k ceně -1112</t>
  </si>
  <si>
    <t>2*60</t>
  </si>
  <si>
    <t>{65AE5E81-05D0-4695-B348-1CE5FF0ADBA1}</t>
  </si>
  <si>
    <t>944711812</t>
  </si>
  <si>
    <t>Demontáž záchytné stříšky zřizované současně s lehkým nebo těžkým lešením, šířky přes 1,5 do 2,0 m</t>
  </si>
  <si>
    <t>{5AE30934-CFFC-4004-9E61-4A029E345187}</t>
  </si>
  <si>
    <t>60+10"viz. D.02.04</t>
  </si>
  <si>
    <t>{1E85AB98-F667-405E-A222-A6DDD197F04F}</t>
  </si>
  <si>
    <t>21*0,5</t>
  </si>
  <si>
    <t>{DD9C4152-5263-43C6-A34C-07AC9850F0ED}</t>
  </si>
  <si>
    <t>{796D1DF5-71A9-4349-8C7F-99D3B4CF5458}</t>
  </si>
  <si>
    <t>{FA24CEFC-38CE-422D-A83E-D8FC1BEA4E94}</t>
  </si>
  <si>
    <t>962032230</t>
  </si>
  <si>
    <t>Bourání zdiva nadzákladového z cihel nebo tvárnic z cihel pálených nebo vápenopískových, na maltu vápennou nebo vápenocementovou, objemu do 1 m3</t>
  </si>
  <si>
    <t>(10,93+20,86+10,58-0,33*5)*0,3*0,1"podezdívka věnce pod pozednicí viz. D.02.02,11</t>
  </si>
  <si>
    <t>{ED51C329-0284-41B8-A704-839A8225C11A}</t>
  </si>
  <si>
    <t>962032314</t>
  </si>
  <si>
    <t>Bourání zdiva nadzákladového z cihel nebo tvárnic pilířů cihelných průřezu do 0,36 m2</t>
  </si>
  <si>
    <t>0,45*0,3*0,6*10"viz. D.02.02,11</t>
  </si>
  <si>
    <t>{278ED164-DD72-4EE7-B266-869288515097}</t>
  </si>
  <si>
    <t>962052211</t>
  </si>
  <si>
    <t>Bourání zdiva železobetonového nadzákladového, objemu přes 1 m3</t>
  </si>
  <si>
    <t>(10,93+20,86+10,58-0,33*5)*0,3*0,3"věnec pod pozednicí viz. D.02.02,11</t>
  </si>
  <si>
    <t>{4D43DE4F-42BC-4D75-A0A1-212F9EDAFBA3}</t>
  </si>
  <si>
    <t>985311312</t>
  </si>
  <si>
    <t>Reprofilace betonu sanačními maltami na cementové bázi ručně rubu kleneb a podlah, tloušťky přes 10 do 20 mm</t>
  </si>
  <si>
    <t>42,4*0,3"oprava okapové hrany po bouracích pracích</t>
  </si>
  <si>
    <t>{0C88BFD5-649A-40E0-94DB-7093216556E2}</t>
  </si>
  <si>
    <t>{F0C903BB-E161-48B2-9627-5F10DF5C4485}</t>
  </si>
  <si>
    <t>{8D9A3250-B8DA-4131-82D5-0517496EC0D2}</t>
  </si>
  <si>
    <t>997013321</t>
  </si>
  <si>
    <t>Doprava suti shozem montáž a demontáž shozu výšky Příplatek za první a každý další den použití shozu k ceně -3311</t>
  </si>
  <si>
    <t>7*30</t>
  </si>
  <si>
    <t>{4003FF5A-1657-49F3-88B9-8D571CC0DC83}</t>
  </si>
  <si>
    <t>{061FDE46-145B-416D-8F92-7E91489D7109}</t>
  </si>
  <si>
    <t>24,721*20 'Přepočtené koeficientem množství</t>
  </si>
  <si>
    <t>{5150F5D7-A813-4B1E-8AF4-48B20418B87E}</t>
  </si>
  <si>
    <t>24,33-1,4-7,865-0,776-1,829</t>
  </si>
  <si>
    <t>{9457CA9F-E519-4987-87C7-D4DF65AA567E}</t>
  </si>
  <si>
    <t>1,370+0,03</t>
  </si>
  <si>
    <t>{E4DF238A-C79E-41F1-B76B-A86DEB752069}</t>
  </si>
  <si>
    <t>{4640C3CA-6B1F-467B-BFCE-33C499F35AF9}</t>
  </si>
  <si>
    <t>997013814</t>
  </si>
  <si>
    <t>Poplatek za uložení stavebního odpadu na skládce (skládkovné) z izolačních materiálů zatříděného do Katalogu odpadů pod kódem 17 06 04</t>
  </si>
  <si>
    <t>{65BFCCB6-14E8-4ACC-9FB1-28773CD02032}</t>
  </si>
  <si>
    <t>{3485D596-83EB-4AAC-8316-829B9F381740}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</si>
  <si>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</si>
  <si>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</si>
  <si>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{E889B955-1CD9-4930-80BC-CA88AF565E39}</t>
  </si>
  <si>
    <t>210220102R01</t>
  </si>
  <si>
    <t>Doplnění bačkor bleskosvodu pro ploché střechy, á 0,5 m + podkladní přířez z povlakové krytiny</t>
  </si>
  <si>
    <t>{C21BA94A-00CC-4B69-B9C7-A8182B7ABA6D}</t>
  </si>
  <si>
    <t>712300831</t>
  </si>
  <si>
    <t>Odstranění ze střech plochých do 10° krytiny povlakové jednovrstvé</t>
  </si>
  <si>
    <t>228,3"parozábrana viz. D.02.11</t>
  </si>
  <si>
    <t>{C50D8DC2-F5D7-4D2D-B054-06ED901AB089}</t>
  </si>
  <si>
    <t>712311101</t>
  </si>
  <si>
    <t>Provedení povlakové krytiny střech plochých do 10° natěradly a tmely za studena nátěrem lakem penetračním nebo asfaltovým</t>
  </si>
  <si>
    <t>300"K401 viz. D.02.14 - Specifikace ST4a - Klempířské výrobky</t>
  </si>
  <si>
    <t>{6389F516-7FD9-4B69-8DF2-37C169408602}</t>
  </si>
  <si>
    <t>11163150</t>
  </si>
  <si>
    <t>lak penetrační asfaltový</t>
  </si>
  <si>
    <t>300*0,00032 'Přepočtené koeficientem množství</t>
  </si>
  <si>
    <t>{374B0A4B-72D8-4765-B69D-62D70E55C26D}</t>
  </si>
  <si>
    <t>24"K401 viz. D.02.14 - Specifikace ST4a - Klempířské výrobky</t>
  </si>
  <si>
    <t>{EC01D550-3647-42A4-81E3-42AC6A23175A}</t>
  </si>
  <si>
    <t>62866281</t>
  </si>
  <si>
    <t>pás asfaltový samolepicí modifikovaný SBS tl 3,0mm s vložkou ze skleněné tkaniny se spalitelnou fólií nebo jemnozrnným minerálním posypem nebo textilií na horním povrchu</t>
  </si>
  <si>
    <t>24*1,25 'Přepočtené koeficientem množství</t>
  </si>
  <si>
    <t>{FDCF1E13-E582-4456-9C48-9E86E0CB304B}</t>
  </si>
  <si>
    <t>712341559</t>
  </si>
  <si>
    <t>Provedení povlakové krytiny střech plochých do 10° pásy přitavením NAIP v plné ploše</t>
  </si>
  <si>
    <t>{D5E0D086-00B6-46DE-86F3-BF28B5D4936E}</t>
  </si>
  <si>
    <t>62833158</t>
  </si>
  <si>
    <t>pás asfaltový natavitelný oxidovaný tl 4,0mm typu G200 S40 s vložkou ze skleněné tkaniny, s jemnozrnným minerálním posypem</t>
  </si>
  <si>
    <t>300*1,2 'Přepočtené koeficientem množství</t>
  </si>
  <si>
    <t>{E43D8582-3F26-4EFC-8077-C6E79AFFACAD}</t>
  </si>
  <si>
    <t>712363352</t>
  </si>
  <si>
    <t>Povlakové krytiny střech plochých do 10° z tvarovaných poplastovaných lišt pro mPVC vnitřní koutová lišta rš 100 mm</t>
  </si>
  <si>
    <t>21"K403 viz. D.02.14 - Specifikace ST4a - Klempířské výrobky</t>
  </si>
  <si>
    <t>{C83F3CB0-0FEE-4A1F-80FF-9611DAFC1A1F}</t>
  </si>
  <si>
    <t>712363353R01</t>
  </si>
  <si>
    <t>Povlakové krytiny střech plochých do 10° z tvarovaných poplastovaných lišt pro mPVC vnější koutová lišta rš 240 mm</t>
  </si>
  <si>
    <t>21"K404 viz. D.02.14 - Specifikace ST4a - Klempířské výrobky</t>
  </si>
  <si>
    <t>{6ABD4EF4-F6C1-4289-BA14-C3F939D1701A}</t>
  </si>
  <si>
    <t>712363354R01</t>
  </si>
  <si>
    <t>Povlakové krytiny střech plochých do 10° z tvarovaných poplastovaných lišt pro mPVC stěnová lišta vyhnutá rš 165 mm</t>
  </si>
  <si>
    <t>21"K402 viz. D.02.14 - Specifikace ST4a - Klempířské výrobky</t>
  </si>
  <si>
    <t>{43959048-EB99-4D39-8699-508F702CAD55}</t>
  </si>
  <si>
    <t>712363357</t>
  </si>
  <si>
    <t>Povlakové krytiny střech plochých do 10° z tvarovaných poplastovaných lišt pro mPVC okapnice rš 250 mm</t>
  </si>
  <si>
    <t>42,4"K406 viz. D.02.14 - Specifikace ST4a - Klempířské výrobky</t>
  </si>
  <si>
    <t>{C838BD1F-D9AC-4839-8088-DE3DC10FA231}</t>
  </si>
  <si>
    <t>712363358</t>
  </si>
  <si>
    <t>Povlakové krytiny střech plochých do 10° z tvarovaných poplastovaných lišt pro mPVC závětrná lišta rš 250 mm</t>
  </si>
  <si>
    <t>2,2"K405 viz. D.02.14 - Specifikace ST4a - Klempířské výrobky</t>
  </si>
  <si>
    <t>{A3A66170-6272-45DB-8BF5-5F31BA9A7079}</t>
  </si>
  <si>
    <t>712363368</t>
  </si>
  <si>
    <t>Povlakové krytiny střech plochých do 10° z tvarovaných poplastovaných lišt pro mPVC příklopná lišta rš 70 mm</t>
  </si>
  <si>
    <t>{BB08D195-0CB2-43FA-BA3C-965E9F27F135}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</si>
  <si>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</si>
  <si>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</si>
  <si>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250"K401 viz. D.02.14 - Specifikace ST4a - Klempířské výrobky</t>
  </si>
  <si>
    <t>{2E39017F-7C65-43CE-BB38-3B5861073C92}</t>
  </si>
  <si>
    <t>28322012</t>
  </si>
  <si>
    <t>fólie hydroizolační střešní mPVC mechanicky kotvená tl 1,5mm šedá</t>
  </si>
  <si>
    <t>250*1,2 'Přepočtené koeficientem množství</t>
  </si>
  <si>
    <t>{49B195CB-CE52-43B2-890E-49270C92EB95}</t>
  </si>
  <si>
    <t>712391171</t>
  </si>
  <si>
    <t>Provedení povlakové krytiny střech plochých do 10° -ostatní práce provedení vrstvy textilní podkladní</t>
  </si>
  <si>
    <t>332"K401 viz. D.02.14 - Specifikace ST4a - Klempířské výrobky</t>
  </si>
  <si>
    <t>{6CB9E3E6-EF3F-4996-93A3-55EA582F9790}</t>
  </si>
  <si>
    <t>69311172</t>
  </si>
  <si>
    <t>geotextilie PP s ÚV stabilizací 300g/m2</t>
  </si>
  <si>
    <t>332*1,2 'Přepočtené koeficientem množství</t>
  </si>
  <si>
    <t>{A0C6CEC2-F4F2-40B0-8BB4-9333E0BF75F5}</t>
  </si>
  <si>
    <t>998712102</t>
  </si>
  <si>
    <t>Přesun hmot pro povlakové krytiny stanovený z hmotnosti přesunovaného materiálu vodorovná dopravní vzdálenost do 50 m v objektech výšky přes 6 do 12 m</t>
  </si>
  <si>
    <t>{E69EE815-53D7-4C44-B518-91FAC9E29730}</t>
  </si>
  <si>
    <t>713120811</t>
  </si>
  <si>
    <t>Odstranění tepelné izolace podlah z rohoží, pásů, dílců, desek, bloků podlah volně kladených nebo mezi trámy z vláknitých materiálů suchých, tloušťka izolace do 100 mm</t>
  </si>
  <si>
    <t>228,3"viz. D.02.11</t>
  </si>
  <si>
    <t>{F7AEDB47-2A8A-4377-92DB-BEE59F8D2897}</t>
  </si>
  <si>
    <t>713141151</t>
  </si>
  <si>
    <t>Montáž tepelné izolace střech plochých rohožemi, pásy, deskami, dílci, bloky (izolační materiál ve specifikaci) kladenými volně jednovrstvá</t>
  </si>
  <si>
    <t>20"K401 viz. D.02.14 - Specifikace ST4a - Klempířské výrobky</t>
  </si>
  <si>
    <t>{A8971E0B-EE5F-4FB5-8BF0-0D343D7F956B}</t>
  </si>
  <si>
    <t>28376444</t>
  </si>
  <si>
    <t>deska z polystyrénu XPS, hrana rovná a strukturovaný povrch 300kPa tl 120mm</t>
  </si>
  <si>
    <t>20*1,02 'Přepočtené koeficientem množství</t>
  </si>
  <si>
    <t>{659EEF5C-161D-447D-8811-18874DA9F4C3}</t>
  </si>
  <si>
    <t>28376142</t>
  </si>
  <si>
    <t>klín izolační z pěnového polystyrenu EPS 150 spádový</t>
  </si>
  <si>
    <t>20*0,14*0,14"K401 viz. D.02.14 - Specifikace ST4a - Klempířské výrobky</t>
  </si>
  <si>
    <t>{42A058F9-1ABF-468D-B2B4-560A6CFE1872}</t>
  </si>
  <si>
    <t>713141152</t>
  </si>
  <si>
    <t>Montáž tepelné izolace střech plochých rohožemi, pásy, deskami, dílci, bloky (izolační materiál ve specifikaci) kladenými volně dvouvrstvá</t>
  </si>
  <si>
    <t>228"K401 viz. D.02.14 - Specifikace ST4a - Klempířské výrobky</t>
  </si>
  <si>
    <t>{C7DB6B18-CDB7-44AF-8910-B7A6FAFB8B61}</t>
  </si>
  <si>
    <t>28375914R02</t>
  </si>
  <si>
    <t>spádované klíny z EPS 150 do plochých střech a podlah λ=0,035 tl 50-360mm</t>
  </si>
  <si>
    <t>228*0,21 
47,88*1,05 'Přepočtené koeficientem množství</t>
  </si>
  <si>
    <t>{3484DC3D-1094-4DB4-9B4F-ABA16BADE096}</t>
  </si>
  <si>
    <t>28375033</t>
  </si>
  <si>
    <t>deska EPS 150 do plochých střech a podlah λ=0,035 tl 150mm</t>
  </si>
  <si>
    <t>228"K401 viz. D.02.14 - Specifikace ST4a - Klempířské výrobky 
228*1,05 'Přepočtené koeficientem množství</t>
  </si>
  <si>
    <t>{379A421D-23F2-4B43-82FF-A398A5ED526D}</t>
  </si>
  <si>
    <t>713141263</t>
  </si>
  <si>
    <t>Montáž tepelné izolace střech plochých mechanické přikotvení šrouby včetně dodávky šroubů, bez položení tepelné izolace tl. izolace přes 240 mm do betonu</t>
  </si>
  <si>
    <t>{B4390802-48FB-4612-86FF-E4484D4A9D0D}</t>
  </si>
  <si>
    <t>{CAD8E7F2-DF7F-461E-B114-84559EBADC04}</t>
  </si>
  <si>
    <t>0,687+0,117</t>
  </si>
  <si>
    <t>{88CDB473-D783-42F8-9EF5-4E15984E42FE}</t>
  </si>
  <si>
    <t>6+41+54,5+21+20+28+276"viz. D.02.14 - Specifikace ST4a - DMTŽ KCE krovu</t>
  </si>
  <si>
    <t>{B2B795DA-C7DD-4156-9621-B0FCB3792D11}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</si>
  <si>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</si>
  <si>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</si>
  <si>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30+30"viz. D.02.04</t>
  </si>
  <si>
    <t>{C99C19A5-96F4-4A63-B817-F022BDE7D37F}</t>
  </si>
  <si>
    <t>60512125</t>
  </si>
  <si>
    <t>hranol stavební řezivo průřezu do 120cm2 do dl 6m</t>
  </si>
  <si>
    <t>30*0,08*0,12*1,1 
30*0,08*0,14*1,1</t>
  </si>
  <si>
    <t>{BE1FD15D-9739-421F-8B04-5D39C163518B}</t>
  </si>
  <si>
    <t>762341043</t>
  </si>
  <si>
    <t>Bednění a laťování bednění střech rovných sklonu do 60° s vyřezáním otvorů z dřevoštěpkových desek OSB šroubovaných na rošt na pero a drážku, tloušťky desky 15 mm</t>
  </si>
  <si>
    <t>26,5"K412 viz. D.02.14 - Specifikace ST4a - Klempířské výrobky</t>
  </si>
  <si>
    <t>{CDC20421-EA85-4930-9FED-467F41B68333}</t>
  </si>
  <si>
    <t>762341047</t>
  </si>
  <si>
    <t>Bednění a laťování bednění střech rovných sklonu do 60° s vyřezáním otvorů z dřevoštěpkových desek OSB šroubovaných na rošt na pero a drážku, tloušťky desky 25 mm</t>
  </si>
  <si>
    <t>30"K412 viz. D.02.14 - Specifikace ST4a - Klempířské výrobky 
12,5"K416 viz. D.02.14 - Specifikace ST4a - Klempířské výrobky</t>
  </si>
  <si>
    <t>{1ED0FE19-47ED-48BD-A5FD-589A7640B3BF}</t>
  </si>
  <si>
    <t>{7CEA2D9E-CAD3-4794-AB3E-3F4C0417DBDD}</t>
  </si>
  <si>
    <t>42,4*0,1*0,025*1,1"podkladek pod spádování okapovéhé hrany</t>
  </si>
  <si>
    <t>{E2427B3B-265C-4232-ABBF-984B467A8E7A}</t>
  </si>
  <si>
    <t>12,5+20"viz. D.02.04</t>
  </si>
  <si>
    <t>{AD2D1125-57AA-49BA-851B-BFE0FA0E273D}</t>
  </si>
  <si>
    <t>32,5*1,2 'Přepočtené koeficientem množství</t>
  </si>
  <si>
    <t>{7AF2A4B1-E962-461D-92DC-810892FF06A5}</t>
  </si>
  <si>
    <t>228,3"viz. D.02.14 - Specifikace ST4a - DMTŽ KCE krovu</t>
  </si>
  <si>
    <t>{61AB9AF9-7A6A-4A29-AFB9-7378D9826A59}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</si>
  <si>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</si>
  <si>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</si>
  <si>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28"viz. D.02.14 - Specifikace ST4a - DMTŽ KCE krovu 
12,5"K416 viz. D.02.14 - Specifikace ST4a - Klempířské výrobky</t>
  </si>
  <si>
    <t>{B021DE41-B028-4931-8A61-AFCD818C8275}</t>
  </si>
  <si>
    <t>{EFCF6C54-7ABA-4B2A-B87F-6C373463E6E4}</t>
  </si>
  <si>
    <t>2,65+42,5+26,5+32,5</t>
  </si>
  <si>
    <t>{6DDC190E-CCFC-4D55-92EC-86A143F27BE5}</t>
  </si>
  <si>
    <t>998762102</t>
  </si>
  <si>
    <t>Přesun hmot pro konstrukce tesařské stanovený z hmotnosti přesunovaného materiálu vodorovná dopravní vzdálenost do 50 m v objektech výšky přes 6 do 12 m</t>
  </si>
  <si>
    <t>{D6862D97-31DF-44FC-83AB-CB649B0EE52C}</t>
  </si>
  <si>
    <t>42,4"viz. D.02.14 - Specifikace ST4a - DMTŽ klempířských prvků</t>
  </si>
  <si>
    <t>{0C0D7A13-8C8A-4E9E-9BCF-992B33F6816A}</t>
  </si>
  <si>
    <t>228,3"viz. D.02.14 - Specifikace ST4a - DMTŽ klempířských prvků</t>
  </si>
  <si>
    <t>{75E1D716-9889-4153-8524-449216A1D488}</t>
  </si>
  <si>
    <t>8,6"viz. D.02.14 - Specifikace ST4a - DMTŽ klempířských prvků</t>
  </si>
  <si>
    <t>{C08D132E-3A49-4816-B27D-8D05A7F20E44}</t>
  </si>
  <si>
    <t>2,2"viz. D.02.14 - Specifikace ST4a - DMTŽ klempířských prvků</t>
  </si>
  <si>
    <t>{B601EAE3-11F3-434F-A98F-BB8A34861122}</t>
  </si>
  <si>
    <t>{8EF3C934-C2A0-4D21-83CC-80CC588C1294}</t>
  </si>
  <si>
    <t>29,7"viz. D.02.14 - Specifikace ST4a - DMTŽ klempířských prvků</t>
  </si>
  <si>
    <t>{58E9CF18-BBD0-4DB3-8FDC-75F964107A3E}</t>
  </si>
  <si>
    <t>3"viz. D.02.14 - Specifikace ST4a - DMTŽ klempířských prvků</t>
  </si>
  <si>
    <t>{9EB4FD92-3328-4C85-B569-E4DB7068860F}</t>
  </si>
  <si>
    <t>23,2"viz. D.02.14 - Specifikace ST4a - DMTŽ klempířských prvků</t>
  </si>
  <si>
    <t>{94C62603-978B-402B-AD11-954E0C4D7336}</t>
  </si>
  <si>
    <t>{F3ACA820-6885-4919-802E-D3042F9289D6}</t>
  </si>
  <si>
    <t>21"viz. D.02.14 - Specifikace ST4a - DMTŽ klempířských prvků</t>
  </si>
  <si>
    <t>{FF925C16-0236-4665-A14E-736639DFC745}</t>
  </si>
  <si>
    <t>764223461R01</t>
  </si>
  <si>
    <t>Dodávka a montáž střešních prvků - Kotvicí bod dle ČSN EN 795, pro údržbu střechy určený do betonových stropních panelů, L=600 mm</t>
  </si>
  <si>
    <t>6"K414 viz. D.02.14 - Specifikace ST4a - Klempířské výrobky</t>
  </si>
  <si>
    <t>{16AA1620-F249-4F87-B3E9-3B738760C50A}</t>
  </si>
  <si>
    <t>29,7"K408 viz. D.02.14 - Specifikace ST4a - Klempířské výrobky</t>
  </si>
  <si>
    <t>{8F3A8C1E-A1DF-41A6-BD6E-086FAE74FCB4}</t>
  </si>
  <si>
    <t>3"K407 viz. D.02.14 - Specifikace ST4a - Klempířské výrobky</t>
  </si>
  <si>
    <t>{FD0C1B1F-C7C7-41C3-8DB5-6F4C941F2253}</t>
  </si>
  <si>
    <t>{7E8A8260-1B70-4642-84B2-E7DF956B384C}</t>
  </si>
  <si>
    <t>21"K411 viz. D.02.14 - Specifikace ST4a - Klempířské výrobky</t>
  </si>
  <si>
    <t>{FB78C633-5D7B-422D-A0AE-335B6B6B8818}</t>
  </si>
  <si>
    <t>42,4"K409 viz. D.02.14 - Specifikace ST4a - Klempířské výrobky</t>
  </si>
  <si>
    <t>{8934CD47-A619-4544-956E-F27118F7BD22}</t>
  </si>
  <si>
    <t>2"K409 viz. D.02.14 - Specifikace ST4a - Klempířské výrobky</t>
  </si>
  <si>
    <t>{71C7722A-E0FB-4804-A0A9-4BE7ABDAF2A2}</t>
  </si>
  <si>
    <t>4"K409 viz. D.02.14 - Specifikace ST4a - Klempířské výrobky</t>
  </si>
  <si>
    <t>{4F2FAB61-3AD1-4DD7-A003-CD7727AB673B}</t>
  </si>
  <si>
    <t>{605C4B4D-F63B-4217-A89B-459673BE48F8}</t>
  </si>
  <si>
    <t>21"K410 viz. D.02.14 - Specifikace ST4a - Klempířské výrobky</t>
  </si>
  <si>
    <t>{9A639BE6-5057-4BDD-9164-FD7DBB8B6FD9}</t>
  </si>
  <si>
    <t>998764102</t>
  </si>
  <si>
    <t>Přesun hmot pro konstrukce klempířské stanovený z hmotnosti přesunovaného materiálu vodorovná dopravní vzdálenost do 50 m v objektech výšky přes 6 do 12 m</t>
  </si>
  <si>
    <t>{9DED810A-F50D-4F2E-A7FC-34A590D88BCC}</t>
  </si>
  <si>
    <t>{1F1FCBEE-E5F4-4490-BD3D-CC06EAF97D09}</t>
  </si>
  <si>
    <t>{8F3329EC-F3EB-4F79-ACE7-48F52B310557}</t>
  </si>
  <si>
    <t>998765102</t>
  </si>
  <si>
    <t>Přesun hmot pro krytiny skládané stanovený z hmotnosti přesunovaného materiálu vodorovná dopravní vzdálenost do 50 m na objektech výšky přes 6 do 12 m</t>
  </si>
  <si>
    <t>{08079CE7-DA57-4772-A743-2FEC8F8BA4F4}</t>
  </si>
  <si>
    <t>{828A68E5-F28E-498E-A744-3E0D6D33F2C8}</t>
  </si>
  <si>
    <t>21"K402 viz. D.02.14 - Specifikace ST4a - Klempířské výrobky 
3"K407 viz. D.02.14 - Specifikace ST4a - Klempířské výrobky 
39,3"K408 viz. D.02.14 - Specifikace ST4a - Klempířské výrobky 
21"K411 viz. D.02.14 - Specifikace ST4a - Klempířské výrobky</t>
  </si>
  <si>
    <t>{8F1FB178-4A84-4BF2-9626-1ACDBF81EB40}</t>
  </si>
  <si>
    <t>{DB7B83AC-7B5B-4BB7-958B-482A67744573}</t>
  </si>
  <si>
    <t>189*1,05 'Přepočtené koeficientem množství</t>
  </si>
  <si>
    <t>{197800F9-4675-4B00-A700-D20157170211}</t>
  </si>
  <si>
    <t>{A03BA88C-5B84-4899-8836-D8A12BEBD740}</t>
  </si>
  <si>
    <t>{9C24677F-67AE-4A2A-B270-0A5029E89DA0}</t>
  </si>
  <si>
    <t>{88EA4B9A-329D-4B4E-A6AF-D6D28981BE59}</t>
  </si>
  <si>
    <t>{D01BFAC2-01FF-40D4-8EA2-3AECE43BE76E}</t>
  </si>
  <si>
    <t>{AB08F09E-B77D-4F64-9E77-862A02F7F799}</t>
  </si>
  <si>
    <t>043134000</t>
  </si>
  <si>
    <t>Výtažné zkoušky s návrhem kotevního plánu</t>
  </si>
  <si>
    <t>{28E41DD3-0299-4A35-AE80-C48CAA96C7F3}</t>
  </si>
  <si>
    <t>013203001</t>
  </si>
  <si>
    <t>Kladečský plán tepelné izolace ploché střechy</t>
  </si>
  <si>
    <t>{616B64F6-9066-40BB-9F60-B61382397A20}</t>
  </si>
  <si>
    <t>{7475817A-DD3D-4D81-8CD0-8FD1E58B2AC5}</t>
  </si>
  <si>
    <t>1,71"K453 viz. D.02.14 - Specifikace ST4b - klempířských prvků</t>
  </si>
  <si>
    <t>{49D12396-F4EB-4303-B976-F3C1EDCA0D58}</t>
  </si>
  <si>
    <t>55"K457 viz. D.02.14 - Specifikace ST4b - klempířských prvků</t>
  </si>
  <si>
    <t>{7351495C-7396-47C1-878E-30C1D93E4951}</t>
  </si>
  <si>
    <t>55*30</t>
  </si>
  <si>
    <t>{64F2785A-76F9-455B-AC33-0AD0289C78C7}</t>
  </si>
  <si>
    <t>{1311EB47-CBF6-45F2-AFB1-CB5CC1BE6C8F}</t>
  </si>
  <si>
    <t>2"K457 viz. D.02.14 - Specifikace ST4b - klempířských prvků</t>
  </si>
  <si>
    <t>{C1F2C15D-E81B-4C3E-A2F0-84ADD84B3A83}</t>
  </si>
  <si>
    <t>2*30</t>
  </si>
  <si>
    <t>{A29EC475-6E22-4AF8-9A18-CC3FDB1A048B}</t>
  </si>
  <si>
    <t>{E58DB2B1-84C5-4A67-8F39-5EC498F39F42}</t>
  </si>
  <si>
    <t>985312134</t>
  </si>
  <si>
    <t>Stěrka k vyrovnání ploch reprofilovaného betonu rubu kleneb a podlah, tloušťky do 5 mm</t>
  </si>
  <si>
    <t>6,8"K451 viz. D.02.14 - Specifikace ST4b - klempířských prvků</t>
  </si>
  <si>
    <t>{F63E4248-8380-49E3-9D61-8BBC9F64E0CF}</t>
  </si>
  <si>
    <t>{5672B352-4511-49C9-A7EA-C6303AECFCE7}</t>
  </si>
  <si>
    <t>{2D4E5AA5-F7B9-45BE-9614-706B2338C1FE}</t>
  </si>
  <si>
    <t>0,176*20 'Přepočtené koeficientem množství</t>
  </si>
  <si>
    <t>{FF9BF05F-61DF-47A0-BFD9-284E3CB736AD}</t>
  </si>
  <si>
    <t>{67101D35-5D00-4C6C-97FF-768C553B5D36}</t>
  </si>
  <si>
    <t>{88914C36-2F62-42B8-A536-25D2862CBB4B}</t>
  </si>
  <si>
    <t>-73</t>
  </si>
  <si>
    <t>{3A555880-9272-4706-879B-2205C178DF34}</t>
  </si>
  <si>
    <t>{86794437-618A-4CDD-BEB8-6A827BA6AB92}</t>
  </si>
  <si>
    <t>7,5"K451 viz. D.02.14 - Specifikace ST4b - klempířských prvků</t>
  </si>
  <si>
    <t>{227DD714-6269-4D98-BF6F-5CE0B2DDE3FB}</t>
  </si>
  <si>
    <t>7,5*1,2 'Přepočtené koeficientem množství</t>
  </si>
  <si>
    <t>{F6B3791B-7DC7-4146-B1CF-1392DC97444B}</t>
  </si>
  <si>
    <t>{FEBF806F-7E37-4C6A-8778-D9FBD8383550}</t>
  </si>
  <si>
    <t>{A960AC59-80E6-4D93-8BFB-FF96EE0ECEEE}</t>
  </si>
  <si>
    <t>6,8*1,1 'Přepočtené koeficientem množství</t>
  </si>
  <si>
    <t>{F3DF7386-3028-4A07-903B-3BDB89B4E1DE}</t>
  </si>
  <si>
    <t>6,8"viz. D.02.14 - Specifikace ST4b - DMTŽ klempířských prvků</t>
  </si>
  <si>
    <t>{26BCD252-0F6B-48E7-A43B-B6900702D3CA}</t>
  </si>
  <si>
    <t>{8A8E1EC6-70CB-4F27-869B-C18DEFC93FB6}</t>
  </si>
  <si>
    <t>4"viz. D.02.14 - Specifikace ST4b - DMTŽ klempířských prvků</t>
  </si>
  <si>
    <t>{F8BA39EB-4513-482C-9036-1DFE7D6546D9}</t>
  </si>
  <si>
    <t>{7437135F-B5B0-4B2E-9093-B4AD0BBEC144}</t>
  </si>
  <si>
    <t>5,2"viz. D.02.14 - Specifikace ST4b - DMTŽ klempířských prvků</t>
  </si>
  <si>
    <t>{042DBBD8-694F-47D9-8F7D-C728DBE49ABB}</t>
  </si>
  <si>
    <t>{1B1420DA-ADD3-49A3-A7A8-3A3BA911C080}</t>
  </si>
  <si>
    <t>5,7"viz. D.02.14 - Specifikace ST4b - DMTŽ klempířských prvků</t>
  </si>
  <si>
    <t>{CBB6040F-801A-4291-AF2D-EF814D6F7E1D}</t>
  </si>
  <si>
    <t>4"K452 viz. D.02.14 - Specifikace ST4b - klempířských prvků</t>
  </si>
  <si>
    <t>{0E2DC60E-CCBD-4975-B152-2155B9968469}</t>
  </si>
  <si>
    <t>{EF2D69E1-02C6-4596-B0A5-EAABF10C923B}</t>
  </si>
  <si>
    <t>6,8"K451 viz. D.02.14 - Specifikace ST4b - Klempířských prvků</t>
  </si>
  <si>
    <t>{C4FBC0E0-92F1-4CC7-9945-8C28C0D7214D}</t>
  </si>
  <si>
    <t>764121491</t>
  </si>
  <si>
    <t>Krytina z hliníkového plechu s úpravou u okapů, prostupů a výčnělků Příplatek k cenám za těsnění drážek ve sklonu do 10°</t>
  </si>
  <si>
    <t>{B2C2E51F-387F-400C-9438-435713C4C7F0}</t>
  </si>
  <si>
    <t>764222402</t>
  </si>
  <si>
    <t>Oplechování střešních prvků z hliníkového plechu štítu závětrnou lištou rš 200 mm</t>
  </si>
  <si>
    <t>5,2"K455 viz. D.02.14 - Specifikace ST4b - klempířských prvků</t>
  </si>
  <si>
    <t>{812C6145-716B-4526-9D1F-234C679F6804}</t>
  </si>
  <si>
    <t>5,7"K453 viz. D.02.14 - Specifikace ST4b - Klempířských prvků 
1,7"K454 viz. D.02.14 - Specifikace ST4b - klempířských prvků</t>
  </si>
  <si>
    <t>{2C4DD4AE-E045-4799-A8C6-FCA32DA88C4F}</t>
  </si>
  <si>
    <t>764521413</t>
  </si>
  <si>
    <t>Žlab podokapní z hliníkového plechu včetně háků a čel hranatý rš 250 mm</t>
  </si>
  <si>
    <t>4,5"K456 viz. D.02.14 - Specifikace ST4b - Klempířské výrobky</t>
  </si>
  <si>
    <t>{29F7AD80-195F-4EB1-8EDF-66F4C9AE386E}</t>
  </si>
  <si>
    <t>{DE613B98-A40F-4438-83FC-9A0553740683}</t>
  </si>
  <si>
    <t>{AE5B3C4F-12F4-4B70-B3CA-6D80C105BA8B}</t>
  </si>
  <si>
    <t>6"K453 viz. D.02.14 - Specifikace ST4b - klempířských prvků</t>
  </si>
  <si>
    <t>{CA4FBD9A-61EC-453A-9C67-548A372459C9}</t>
  </si>
  <si>
    <t>MM01</t>
  </si>
  <si>
    <t>AlMgSi d8 po hřebení a svahu střechy</t>
  </si>
  <si>
    <t>{85754811-8E26-4B5D-87B1-8BE330224440}</t>
  </si>
  <si>
    <t>MM02</t>
  </si>
  <si>
    <t>AlMgSi d8 po stěně svisle (4svody)</t>
  </si>
  <si>
    <t>{5327365C-C73E-4ACC-ACA7-82BFAD797D7F}</t>
  </si>
  <si>
    <t>MM03</t>
  </si>
  <si>
    <t>AlMgSi d8 pomocné jímače (3ks)</t>
  </si>
  <si>
    <t>{E7B60292-8BB1-4540-8443-477B7B12FD29}</t>
  </si>
  <si>
    <t>MM04</t>
  </si>
  <si>
    <t>FeZn d10 od zkušební svorky k zemniči (4ks)</t>
  </si>
  <si>
    <t>{0BCE6D3F-7307-4FE8-9CE6-640329B2D516}</t>
  </si>
  <si>
    <t>MM05</t>
  </si>
  <si>
    <t>zemnící deska FeZn 2000/250</t>
  </si>
  <si>
    <t>ks</t>
  </si>
  <si>
    <t>{158DB526-D346-49C2-8FB1-BE4C38D1658E}</t>
  </si>
  <si>
    <t>MM06</t>
  </si>
  <si>
    <t>podpěra PV nerez na hřebeni střechy á 1 m</t>
  </si>
  <si>
    <t>{D3450C77-0F7B-4C86-9207-DF3F0F92AC58}</t>
  </si>
  <si>
    <t>MM07</t>
  </si>
  <si>
    <t>podpěra PV nerez po svahu střechy á 1 m</t>
  </si>
  <si>
    <t>{53B72B7B-F390-4E44-8452-0DF895159CA2}</t>
  </si>
  <si>
    <t>MM08</t>
  </si>
  <si>
    <t>podpěra PV01 do zdi nerez á 1 m</t>
  </si>
  <si>
    <t>{0BFA469A-E401-4DA2-AADA-DE0180C22DE8}</t>
  </si>
  <si>
    <t>MM09</t>
  </si>
  <si>
    <t>SS svorka spojovací nerez</t>
  </si>
  <si>
    <t>{8EBB7256-DF88-43FC-A866-C1FC8E3FA7F7}</t>
  </si>
  <si>
    <t>MM10</t>
  </si>
  <si>
    <t>SO svorka okapová nerez</t>
  </si>
  <si>
    <t>{AA2E8B9C-22DA-4FAE-9E29-9E3EECA8457C}</t>
  </si>
  <si>
    <t>MM11</t>
  </si>
  <si>
    <t>SZ svorka zkušební nerez</t>
  </si>
  <si>
    <t>{D4853663-7331-44DB-A256-38A58F06CCE8}</t>
  </si>
  <si>
    <t>MM12</t>
  </si>
  <si>
    <t>ochranný úhelník do stěny nerez</t>
  </si>
  <si>
    <t>{DB190666-51DE-44B8-AB2B-2CAF02EAEC54}</t>
  </si>
  <si>
    <t>MM13</t>
  </si>
  <si>
    <t>tvarování úhelníku, jímače</t>
  </si>
  <si>
    <t>{3B49250D-3EF6-489A-9D09-C86887789276}</t>
  </si>
  <si>
    <t>MM14</t>
  </si>
  <si>
    <t>ukončení vodičů BLSK</t>
  </si>
  <si>
    <t>{17B4C623-C8B1-4C9C-9531-39FAEB360989}</t>
  </si>
  <si>
    <t>MM15</t>
  </si>
  <si>
    <t>asfaltová zálivka spojů v zemi</t>
  </si>
  <si>
    <t>{E60D1213-7487-4452-AED0-A425056B44CC}</t>
  </si>
  <si>
    <t>MM16</t>
  </si>
  <si>
    <t>označení vývodů zemničů štítky</t>
  </si>
  <si>
    <t>{2C63F127-2DCA-4112-96FD-276BA9F46A49}</t>
  </si>
  <si>
    <t>MM17</t>
  </si>
  <si>
    <t>podruž. materiál 3% z dod. pro ELI silnoproud i slaboproud celkem</t>
  </si>
  <si>
    <t>kpl</t>
  </si>
  <si>
    <t>{CED6FCF1-FBE4-479D-8171-3AF87B6C7163}</t>
  </si>
  <si>
    <t>ZP01</t>
  </si>
  <si>
    <t>rozebrání plošné dlažby z dlaždic betonových</t>
  </si>
  <si>
    <t>{137E3ED2-3FE4-4951-A472-BFAEEAEAB03F}</t>
  </si>
  <si>
    <t>ZP02</t>
  </si>
  <si>
    <t>výkop rýhy pro vedení zemniče š. 60, hl 70, zem. tř. 3-4 (5ks)</t>
  </si>
  <si>
    <t>{30387F6A-AD01-4F29-9AE7-D849E72042CC}</t>
  </si>
  <si>
    <t>ZP03</t>
  </si>
  <si>
    <t>zalití zemnícího vedení bentonitem nebo kaší z jílu rozměl. ve vodě</t>
  </si>
  <si>
    <t>{CAAD9D8C-5265-4215-AA59-7DBAB432D7FB}</t>
  </si>
  <si>
    <t>ZP04</t>
  </si>
  <si>
    <t>zához rýhy š 60, hl 70, zem. tř. 3-4 (5ks)</t>
  </si>
  <si>
    <t>{C84BE6FF-55F1-40E7-A4CC-DD0E6F33DAB3}</t>
  </si>
  <si>
    <t>ZP05</t>
  </si>
  <si>
    <t>zřízení podkladní vrstvy pod dlažbu z písku do 10 cm se zhutněním</t>
  </si>
  <si>
    <t>{CF3A9A09-DF65-40E4-B1BE-5207ECD56E14}</t>
  </si>
  <si>
    <t>ZP06</t>
  </si>
  <si>
    <t>očištění vybourané dlažby z dlaždic betonových</t>
  </si>
  <si>
    <t>{DED83EC1-1C03-4AA0-ADFD-DD46F45356B1}</t>
  </si>
  <si>
    <t>ZP07</t>
  </si>
  <si>
    <t>úprava terénu po zemních trasách pro pokládání dlaždic betonových</t>
  </si>
  <si>
    <t>{6412F46C-A605-4B20-9DB6-4BF51F4D40CA}</t>
  </si>
  <si>
    <t>HZS01</t>
  </si>
  <si>
    <t>demontáž stávající nadzemní části BLSK</t>
  </si>
  <si>
    <t>hod</t>
  </si>
  <si>
    <t>{1AEB9ADF-41DA-4C83-B270-6318F6434EAA}</t>
  </si>
  <si>
    <t>HZS02</t>
  </si>
  <si>
    <t>BLSK - předání, proškol. osob pověř. údržbou LPS se zápisem</t>
  </si>
  <si>
    <t>{AF768D43-3D0F-446F-BF41-40A9B514E488}</t>
  </si>
  <si>
    <t>HZS03</t>
  </si>
  <si>
    <t>třídění odpadů</t>
  </si>
  <si>
    <t>{6161CE66-7965-4F27-8603-E9101AC110FB}</t>
  </si>
  <si>
    <t>HZS04</t>
  </si>
  <si>
    <t>odvoz suti na skládku do 25 km</t>
  </si>
  <si>
    <t>{0EC22DE5-E468-4E99-981E-CD7E8E354EE4}</t>
  </si>
  <si>
    <t>HZS05</t>
  </si>
  <si>
    <t>dokumentace skutečného provedení</t>
  </si>
  <si>
    <t>{B119DB2F-E507-4594-8388-4D306B1BC313}</t>
  </si>
  <si>
    <t>HZS06</t>
  </si>
  <si>
    <t>závěrečná měření, revize, předávací protokoly</t>
  </si>
  <si>
    <t>{5F3A209C-A0C5-49D6-9FC9-504AAE4A3BC0}</t>
  </si>
  <si>
    <t>VRN_BLSK_01</t>
  </si>
  <si>
    <t>Doprava z dodávky 3,6 %</t>
  </si>
  <si>
    <t>{E1393DE7-4F63-49A6-80BC-9E9772D3BD0F}</t>
  </si>
  <si>
    <t>VRN_BLSK_02</t>
  </si>
  <si>
    <t>Přesun 1 % z dod.</t>
  </si>
  <si>
    <t>{B50A0010-03E5-44A7-86F0-7691C34E806E}</t>
  </si>
  <si>
    <t>VRN_BLSK_03</t>
  </si>
  <si>
    <t>PPV a zednické výpomoce vč.zazdění a zabílení drážek 3,6 % z mont.</t>
  </si>
  <si>
    <t>{A7B0028A-A478-4CBA-8ADC-65ECBFFEBB70}</t>
  </si>
  <si>
    <t>VRN_BLSK_04</t>
  </si>
  <si>
    <t>Náklady na zařízení staveniště – GZS 2,4% z celk. nákladů</t>
  </si>
  <si>
    <t>{BF22723D-097F-4721-A668-4B00C3E37954}</t>
  </si>
  <si>
    <t>{7ADA7C61-E5A4-4F3F-B5B4-419DBB386C2E}</t>
  </si>
  <si>
    <t>AlMgSi d8 po stěně svisle (3 svody)</t>
  </si>
  <si>
    <t>{7D31ABF8-406C-4845-B7C9-C1A6B98CCBB4}</t>
  </si>
  <si>
    <t>AlMgSi d8 pomocné jímače (0ks)</t>
  </si>
  <si>
    <t>{EFFA2820-77BE-4F1F-9CCD-0598C9E3F7F5}</t>
  </si>
  <si>
    <t>FeZn d10 od zkušební svorky k zemniči (3ks)</t>
  </si>
  <si>
    <t>{7D040D6C-2B4E-4AD0-B1DA-996F69EEE0B7}</t>
  </si>
  <si>
    <t>{4B3E018F-8D42-49F7-8DCC-37D24C6737FD}</t>
  </si>
  <si>
    <t>{0C03CB70-3690-4ED1-A111-486B0937B478}</t>
  </si>
  <si>
    <t>{5782275A-EEAF-41E3-AEB3-2EF65ADA0FFE}</t>
  </si>
  <si>
    <t>{46CCE392-DEDE-455B-8901-5F86BDE6C3FB}</t>
  </si>
  <si>
    <t>{7474F6B2-82FF-42CF-A58C-31133D3FD12D}</t>
  </si>
  <si>
    <t>{972F9E82-8655-4B43-89DB-05588F062A07}</t>
  </si>
  <si>
    <t>{9E187E0D-4F36-4430-A535-7119B92ADA00}</t>
  </si>
  <si>
    <t>{65234B4E-67F2-4146-BD0D-371E84A9AD82}</t>
  </si>
  <si>
    <t>{F6BAB94F-CE46-4B97-AD08-93A05948890D}</t>
  </si>
  <si>
    <t>{60076AF9-B85A-4BF4-8B2A-EF061347DA6E}</t>
  </si>
  <si>
    <t>{1B64F7A1-A7B0-439A-A5F0-1F7C55471616}</t>
  </si>
  <si>
    <t>{F959EFA9-4C4A-4695-9CFF-0B16E47CFDC1}</t>
  </si>
  <si>
    <t>{94E3C170-80D2-4083-BDB6-090CC2A8E7BB}</t>
  </si>
  <si>
    <t>{3FECFB83-F4DD-4130-BBC5-BC41EB1098DC}</t>
  </si>
  <si>
    <t>výkop rýhy pro vedení zemniče š. 60, hl 70, zem. tř. 3-4 (3ks)</t>
  </si>
  <si>
    <t>{5E78973B-9D4B-4A71-8F50-75671371A16B}</t>
  </si>
  <si>
    <t>{2789DD80-B13E-4BF0-80FE-CC1D99B9582E}</t>
  </si>
  <si>
    <t>{BA9441FF-659E-4638-8AF3-D51F684A6057}</t>
  </si>
  <si>
    <t>{02B25E34-B518-46AD-83E1-E50306F4B03A}</t>
  </si>
  <si>
    <t>{0848D1DD-9C10-417E-A7B8-9554D10ACBBE}</t>
  </si>
  <si>
    <t>úprava terénu</t>
  </si>
  <si>
    <t>{E002121E-EC06-4EC9-8625-BFA0C56F35EA}</t>
  </si>
  <si>
    <t>{4AF746DD-6B2F-40D8-9CC4-54DEA71456DB}</t>
  </si>
  <si>
    <t>{35FE9A99-32A6-48E8-9556-119DFF292287}</t>
  </si>
  <si>
    <t>{7EA29308-35CA-4C2A-921B-2A246D8A099F}</t>
  </si>
  <si>
    <t>{35496579-8E8D-4F3F-9E01-D38DB1A3936A}</t>
  </si>
  <si>
    <t>{D49D101A-C10B-4A90-8D62-DE4DAB389FEB}</t>
  </si>
  <si>
    <t>{77420B35-1B5D-4935-9FD3-BB37E527ED58}</t>
  </si>
  <si>
    <t>{CE8536C5-3B87-4D00-8EBC-5407CD107254}</t>
  </si>
  <si>
    <t>{0024DB65-F234-435B-BA8C-A9FD3BDFE125}</t>
  </si>
  <si>
    <t>{953BFA1C-99C0-4045-8C23-E582EBF58636}</t>
  </si>
  <si>
    <t>{0842FB36-10E6-4D1E-A74F-E3E65C342CFC}</t>
  </si>
  <si>
    <t>119003227</t>
  </si>
  <si>
    <t>Pomocné konstrukce při zabezpečení výkopu svislé ocelové mobilní oplocení, výšky do 2,2 m panely vyplněné dráty zřízení</t>
  </si>
  <si>
    <t>{0469F3EA-6716-43B7-80F0-AED81A1B2C36}</t>
  </si>
  <si>
    <t>119003228</t>
  </si>
  <si>
    <t>Pomocné konstrukce při zabezpečení výkopu svislé ocelové mobilní oplocení, výšky do 2,2 m panely vyplněné dráty odstranění</t>
  </si>
  <si>
    <t>{98262F4E-FB6A-4518-BE84-1950A885C078}</t>
  </si>
  <si>
    <t>032103000</t>
  </si>
  <si>
    <t>Zařízení staveniště vybavení staveniště náklady na stavební buňky, suché WC, apod., včetně případného vyřízení ohlášení dočasné stavby pro zařízení staveniště</t>
  </si>
  <si>
    <t>1"viz. D.07 - Specifikace</t>
  </si>
  <si>
    <t>{AB40C543-0C8B-4306-8F04-99BC7E16C623}</t>
  </si>
  <si>
    <t>034103000</t>
  </si>
  <si>
    <t>Zařízení staveniště zabezpečení staveniště el. energí a vodou pro stavební účely - poplatky za spotřebovanou el. energii a vodu, včetně případného mobilního zásobníku pro vodu, nebo elektrocentrály</t>
  </si>
  <si>
    <t>{E8BEEAF9-775C-4E91-98B1-14E4A3AA56F7}</t>
  </si>
  <si>
    <t>034403000</t>
  </si>
  <si>
    <t>Zařízení staveniště zabezpečení staveniště dopravní značení na místní komunikaci s vyřízením povolení na odboru dopravy MM Třinec</t>
  </si>
  <si>
    <t>{411F271C-D809-43EF-A622-BA094B4E0CAF}</t>
  </si>
  <si>
    <t>034503000</t>
  </si>
  <si>
    <t>Zařízení staveniště zabezpečení staveniště informační tabule</t>
  </si>
  <si>
    <t>{87F8CD94-1DA6-4016-B729-3A6C861A80F7}</t>
  </si>
  <si>
    <t>039203000</t>
  </si>
  <si>
    <t>Zrušení zařízení staveniště s uvedením dotčených ploch do původního stavu</t>
  </si>
  <si>
    <t>{7B2906A4-FA8D-42B0-9B2F-266B7C32FFDF}</t>
  </si>
  <si>
    <t>081103001</t>
  </si>
  <si>
    <t>Náklady na mimostaveništní dopravu materiálu, pracovníků na pracoviště apod.</t>
  </si>
  <si>
    <t>{EA0AA2CC-A538-4BD3-A63E-CE7CE3332D51}</t>
  </si>
  <si>
    <t>011203000</t>
  </si>
  <si>
    <t>Ornitologický průzkum při zahájení stavebních prací</t>
  </si>
  <si>
    <t>Poptávka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</si>
</sst>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_(#,##0_);[Red]\-\ #,##0_);&quot;–&quot;??;_(@_)"/>
    <numFmt numFmtId="168" formatCode="_(#,##0.00_);[Red]\-\ #,##0.00_);&quot;–&quot;??;_(@_)"/>
    <numFmt numFmtId="170" formatCode="_(#,##0.00_);[Red]\-\ #,##0.0_);&quot;–&quot;??;_(@_)"/>
    <numFmt numFmtId="174" formatCode="_(#,##0.000_);[Red]\-\ #,##0.000_);&quot;–&quot;??;_(@_)"/>
  </numFmts>
  <fonts count="43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rgb="FFDB303B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2" applyNumberFormat="0" applyFill="0" applyAlignment="0" applyProtection="0"/>
    <xf numFmtId="0" fontId="4" fillId="20" borderId="3" applyNumberFormat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7" applyNumberFormat="0" applyFont="0" applyAlignment="0" applyProtection="0"/>
    <xf numFmtId="0" fontId="10" fillId="0" borderId="8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9" applyNumberFormat="0" applyAlignment="0" applyProtection="0"/>
    <xf numFmtId="0" fontId="15" fillId="26" borderId="9" applyNumberFormat="0" applyAlignment="0" applyProtection="0"/>
    <xf numFmtId="0" fontId="16" fillId="26" borderId="10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52">
    <xf numFmtId="0" fontId="0" fillId="0" borderId="0" xfId="0"/>
    <xf numFmtId="0" fontId="20" fillId="0" borderId="0" xfId="0" applyFont="1"/>
    <xf numFmtId="0" fontId="23" fillId="0" borderId="11" xfId="0" applyFont="1" applyBorder="1" applyAlignment="1">
      <alignment horizontal="center"/>
    </xf>
    <xf numFmtId="0" fontId="26" fillId="0" borderId="0" xfId="0" applyFont="1" applyFill="1"/>
    <xf numFmtId="0" fontId="2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horizontal="center"/>
    </xf>
    <xf numFmtId="0" fontId="29" fillId="0" borderId="0" xfId="0" applyFont="1"/>
    <xf numFmtId="0" fontId="26" fillId="0" borderId="0" xfId="0" applyFont="1" applyBorder="1"/>
    <xf numFmtId="0" fontId="27" fillId="0" borderId="0" xfId="0" applyFont="1" applyBorder="1"/>
    <xf numFmtId="0" fontId="29" fillId="0" borderId="0" xfId="0" applyFont="1" applyBorder="1"/>
    <xf numFmtId="0" fontId="22" fillId="0" borderId="0" xfId="0" applyFont="1"/>
    <xf numFmtId="0" fontId="31" fillId="0" borderId="0" xfId="0" applyFont="1"/>
    <xf numFmtId="0" fontId="27" fillId="0" borderId="0" xfId="0" applyFont="1" applyFill="1"/>
    <xf numFmtId="0" fontId="33" fillId="0" borderId="0" xfId="0" applyFont="1"/>
    <xf numFmtId="0" fontId="34" fillId="0" borderId="0" xfId="0" applyFont="1" applyFill="1" applyAlignment="1">
      <alignment horizontal="center"/>
    </xf>
    <xf numFmtId="0" fontId="26" fillId="0" borderId="0" xfId="0" applyFont="1" applyAlignment="1"/>
    <xf numFmtId="0" fontId="27" fillId="33" borderId="0" xfId="0" applyFont="1" applyFill="1" applyAlignment="1">
      <alignment horizontal="center"/>
    </xf>
    <xf numFmtId="0" fontId="28" fillId="0" borderId="0" xfId="0" applyFont="1" applyAlignment="1"/>
    <xf numFmtId="0" fontId="33" fillId="0" borderId="11" xfId="0" applyFont="1" applyBorder="1"/>
    <xf numFmtId="0" fontId="35" fillId="0" borderId="0" xfId="0" applyFont="1" applyBorder="1" applyAlignment="1">
      <alignment horizontal="right" vertical="top"/>
    </xf>
    <xf numFmtId="0" fontId="33" fillId="0" borderId="16" xfId="0" applyFont="1" applyBorder="1"/>
    <xf numFmtId="0" fontId="33" fillId="0" borderId="16" xfId="0" applyFont="1" applyBorder="1" applyAlignment="1">
      <alignment horizontal="left"/>
    </xf>
    <xf numFmtId="0" fontId="33" fillId="0" borderId="0" xfId="0" applyFont="1" applyBorder="1" applyAlignment="1">
      <alignment vertical="top"/>
    </xf>
    <xf numFmtId="0" fontId="26" fillId="0" borderId="0" xfId="0" applyFont="1" applyAlignment="1">
      <alignment vertical="top"/>
    </xf>
    <xf numFmtId="0" fontId="33" fillId="0" borderId="0" xfId="0" applyFont="1" applyBorder="1"/>
    <xf numFmtId="0" fontId="27" fillId="0" borderId="0" xfId="0" applyFont="1" applyAlignment="1"/>
    <xf numFmtId="0" fontId="33" fillId="0" borderId="0" xfId="0" applyFont="1" applyBorder="1" applyAlignment="1">
      <alignment horizontal="left"/>
    </xf>
    <xf numFmtId="0" fontId="33" fillId="0" borderId="17" xfId="0" applyFont="1" applyBorder="1"/>
    <xf numFmtId="0" fontId="33" fillId="0" borderId="17" xfId="0" applyFont="1" applyBorder="1" applyAlignment="1">
      <alignment horizontal="left"/>
    </xf>
    <xf numFmtId="0" fontId="26" fillId="0" borderId="11" xfId="0" applyFont="1" applyBorder="1"/>
    <xf numFmtId="0" fontId="26" fillId="35" borderId="0" xfId="0" applyFont="1" applyFill="1"/>
    <xf numFmtId="0" fontId="21" fillId="0" borderId="0" xfId="0" applyFont="1"/>
    <xf numFmtId="0" fontId="26" fillId="0" borderId="0" xfId="0" applyNumberFormat="1" applyFont="1" applyBorder="1"/>
    <xf numFmtId="0" fontId="29" fillId="0" borderId="0" xfId="0" applyNumberFormat="1" applyFont="1" applyBorder="1"/>
    <xf numFmtId="0" fontId="26" fillId="0" borderId="0" xfId="0" applyNumberFormat="1" applyFont="1"/>
    <xf numFmtId="0" fontId="27" fillId="0" borderId="0" xfId="0" applyNumberFormat="1" applyFont="1" applyBorder="1"/>
    <xf numFmtId="0" fontId="25" fillId="0" borderId="0" xfId="0" applyFont="1"/>
    <xf numFmtId="0" fontId="31" fillId="33" borderId="0" xfId="0" applyFont="1" applyFill="1" applyAlignment="1">
      <alignment horizontal="center"/>
    </xf>
    <xf numFmtId="0" fontId="22" fillId="0" borderId="0" xfId="0" applyFont="1" applyAlignment="1">
      <alignment horizontal="right" vertical="top"/>
    </xf>
    <xf numFmtId="0" fontId="19" fillId="0" borderId="0" xfId="0" applyFont="1"/>
    <xf numFmtId="0" fontId="0" fillId="0" borderId="0" xfId="0" applyAlignment="1">
      <alignment vertical="top" wrapText="1"/>
    </xf>
    <xf numFmtId="0" fontId="0" fillId="35" borderId="0" xfId="0" applyFill="1"/>
    <xf numFmtId="14" fontId="21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49" fontId="22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left"/>
    </xf>
    <xf numFmtId="0" fontId="19" fillId="33" borderId="0" xfId="0" applyFont="1" applyFill="1" applyAlignment="1">
      <alignment horizontal="center"/>
    </xf>
    <xf numFmtId="0" fontId="32" fillId="0" borderId="15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top"/>
    </xf>
    <xf numFmtId="0" fontId="36" fillId="35" borderId="0" xfId="0" applyFont="1" applyFill="1"/>
    <xf numFmtId="49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40" fillId="0" borderId="0" xfId="0" applyFont="1"/>
    <xf numFmtId="0" fontId="40" fillId="0" borderId="0" xfId="0" applyFont="1" applyAlignment="1">
      <alignment shrinkToFit="1"/>
    </xf>
    <xf numFmtId="0" fontId="0" fillId="0" borderId="19" xfId="0" applyBorder="1"/>
    <xf numFmtId="0" fontId="26" fillId="0" borderId="19" xfId="0" applyFont="1" applyBorder="1"/>
    <xf numFmtId="49" fontId="27" fillId="0" borderId="0" xfId="0" applyNumberFormat="1" applyFont="1"/>
    <xf numFmtId="49" fontId="26" fillId="0" borderId="0" xfId="0" applyNumberFormat="1" applyFont="1"/>
    <xf numFmtId="49" fontId="26" fillId="0" borderId="11" xfId="0" applyNumberFormat="1" applyFont="1" applyBorder="1"/>
    <xf numFmtId="166" fontId="26" fillId="0" borderId="0" xfId="0" applyNumberFormat="1" applyFont="1"/>
    <xf numFmtId="166" fontId="29" fillId="0" borderId="0" xfId="0" applyNumberFormat="1" applyFont="1"/>
    <xf numFmtId="166" fontId="26" fillId="0" borderId="11" xfId="0" applyNumberFormat="1" applyFont="1" applyBorder="1"/>
    <xf numFmtId="49" fontId="23" fillId="0" borderId="11" xfId="0" applyNumberFormat="1" applyFont="1" applyBorder="1" applyAlignment="1">
      <alignment horizontal="center"/>
    </xf>
    <xf numFmtId="166" fontId="23" fillId="0" borderId="11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 vertical="top"/>
    </xf>
    <xf numFmtId="170" fontId="22" fillId="0" borderId="0" xfId="0" applyNumberFormat="1" applyFont="1" applyAlignment="1">
      <alignment horizontal="right" vertical="top"/>
    </xf>
    <xf numFmtId="166" fontId="22" fillId="0" borderId="0" xfId="0" applyNumberFormat="1" applyFont="1" applyAlignment="1">
      <alignment horizontal="right" vertical="top"/>
    </xf>
    <xf numFmtId="170" fontId="21" fillId="0" borderId="0" xfId="0" applyNumberFormat="1" applyFont="1" applyAlignment="1">
      <alignment horizontal="right" vertical="top"/>
    </xf>
    <xf numFmtId="166" fontId="21" fillId="0" borderId="0" xfId="0" applyNumberFormat="1" applyFont="1" applyAlignment="1">
      <alignment horizontal="right" vertical="top"/>
    </xf>
    <xf numFmtId="49" fontId="22" fillId="0" borderId="18" xfId="0" applyNumberFormat="1" applyFont="1" applyBorder="1"/>
    <xf numFmtId="170" fontId="22" fillId="0" borderId="18" xfId="0" applyNumberFormat="1" applyFont="1" applyBorder="1" applyAlignment="1">
      <alignment horizontal="right"/>
    </xf>
    <xf numFmtId="166" fontId="22" fillId="0" borderId="18" xfId="0" applyNumberFormat="1" applyFont="1" applyBorder="1"/>
    <xf numFmtId="0" fontId="24" fillId="0" borderId="0" xfId="0" applyFont="1" applyAlignment="1">
      <alignment horizontal="right" vertical="top"/>
    </xf>
    <xf numFmtId="49" fontId="24" fillId="0" borderId="0" xfId="0" applyNumberFormat="1" applyFont="1" applyAlignment="1">
      <alignment horizontal="left" vertical="top" wrapText="1"/>
    </xf>
    <xf numFmtId="170" fontId="24" fillId="0" borderId="0" xfId="0" applyNumberFormat="1" applyFont="1" applyAlignment="1">
      <alignment horizontal="right" vertical="top"/>
    </xf>
    <xf numFmtId="166" fontId="24" fillId="0" borderId="0" xfId="0" applyNumberFormat="1" applyFont="1" applyAlignment="1">
      <alignment horizontal="right" vertical="top"/>
    </xf>
    <xf numFmtId="49" fontId="24" fillId="0" borderId="0" xfId="0" applyNumberFormat="1" applyFont="1" applyAlignment="1">
      <alignment horizontal="left" vertical="top" wrapText="1" indent="1"/>
    </xf>
    <xf numFmtId="0" fontId="23" fillId="0" borderId="0" xfId="0" applyFont="1" applyAlignment="1">
      <alignment horizontal="right" vertical="top"/>
    </xf>
    <xf numFmtId="49" fontId="23" fillId="0" borderId="0" xfId="0" applyNumberFormat="1" applyFont="1" applyAlignment="1">
      <alignment horizontal="left" vertical="top" wrapText="1" indent="2"/>
    </xf>
    <xf numFmtId="170" fontId="23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left" vertical="top" wrapText="1" indent="3"/>
    </xf>
    <xf numFmtId="0" fontId="18" fillId="0" borderId="0" xfId="0" applyFont="1" applyAlignment="1">
      <alignment horizontal="center" vertical="top"/>
    </xf>
    <xf numFmtId="49" fontId="29" fillId="0" borderId="0" xfId="0" applyNumberFormat="1" applyFont="1"/>
    <xf numFmtId="1" fontId="27" fillId="0" borderId="0" xfId="0" applyNumberFormat="1" applyFont="1"/>
    <xf numFmtId="1" fontId="26" fillId="0" borderId="0" xfId="0" applyNumberFormat="1" applyFont="1"/>
    <xf numFmtId="49" fontId="30" fillId="0" borderId="0" xfId="0" applyNumberFormat="1" applyFont="1" applyAlignment="1">
      <alignment horizontal="left" wrapText="1"/>
    </xf>
    <xf numFmtId="174" fontId="26" fillId="0" borderId="0" xfId="0" applyNumberFormat="1" applyFont="1"/>
    <xf numFmtId="174" fontId="29" fillId="0" borderId="0" xfId="0" applyNumberFormat="1" applyFont="1"/>
    <xf numFmtId="168" fontId="26" fillId="0" borderId="0" xfId="0" applyNumberFormat="1" applyFont="1"/>
    <xf numFmtId="174" fontId="27" fillId="0" borderId="0" xfId="0" applyNumberFormat="1" applyFont="1"/>
    <xf numFmtId="1" fontId="23" fillId="0" borderId="11" xfId="0" applyNumberFormat="1" applyFont="1" applyBorder="1" applyAlignment="1">
      <alignment horizontal="center"/>
    </xf>
    <xf numFmtId="174" fontId="23" fillId="0" borderId="11" xfId="0" applyNumberFormat="1" applyFont="1" applyBorder="1" applyAlignment="1">
      <alignment horizontal="center"/>
    </xf>
    <xf numFmtId="168" fontId="23" fillId="0" borderId="11" xfId="0" applyNumberFormat="1" applyFont="1" applyBorder="1" applyAlignment="1">
      <alignment horizontal="center"/>
    </xf>
    <xf numFmtId="0" fontId="24" fillId="0" borderId="0" xfId="0" applyFont="1"/>
    <xf numFmtId="170" fontId="24" fillId="0" borderId="15" xfId="0" applyNumberFormat="1" applyFont="1" applyBorder="1" applyAlignment="1">
      <alignment horizontal="right" vertical="top"/>
    </xf>
    <xf numFmtId="0" fontId="24" fillId="0" borderId="15" xfId="0" applyFont="1" applyBorder="1" applyAlignment="1">
      <alignment horizontal="left" vertical="top"/>
    </xf>
    <xf numFmtId="49" fontId="24" fillId="0" borderId="0" xfId="0" applyNumberFormat="1" applyFont="1"/>
    <xf numFmtId="1" fontId="24" fillId="0" borderId="0" xfId="0" applyNumberFormat="1" applyFont="1"/>
    <xf numFmtId="174" fontId="24" fillId="0" borderId="0" xfId="0" applyNumberFormat="1" applyFont="1"/>
    <xf numFmtId="168" fontId="24" fillId="0" borderId="0" xfId="0" applyNumberFormat="1" applyFont="1"/>
    <xf numFmtId="49" fontId="24" fillId="0" borderId="0" xfId="0" applyNumberFormat="1" applyFont="1" applyAlignment="1">
      <alignment horizontal="right" vertical="top"/>
    </xf>
    <xf numFmtId="0" fontId="24" fillId="0" borderId="14" xfId="0" applyFont="1" applyBorder="1" applyAlignment="1">
      <alignment horizontal="right" vertical="top"/>
    </xf>
    <xf numFmtId="174" fontId="24" fillId="0" borderId="0" xfId="0" applyNumberFormat="1" applyFont="1" applyAlignment="1">
      <alignment horizontal="right" vertical="top"/>
    </xf>
    <xf numFmtId="49" fontId="23" fillId="0" borderId="0" xfId="0" applyNumberFormat="1" applyFont="1"/>
    <xf numFmtId="1" fontId="23" fillId="0" borderId="0" xfId="0" applyNumberFormat="1" applyFont="1"/>
    <xf numFmtId="49" fontId="23" fillId="0" borderId="0" xfId="0" applyNumberFormat="1" applyFont="1" applyAlignment="1">
      <alignment horizontal="left" vertical="top" wrapText="1"/>
    </xf>
    <xf numFmtId="174" fontId="23" fillId="0" borderId="0" xfId="0" applyNumberFormat="1" applyFont="1"/>
    <xf numFmtId="168" fontId="23" fillId="0" borderId="0" xfId="0" applyNumberFormat="1" applyFont="1"/>
    <xf numFmtId="49" fontId="23" fillId="0" borderId="0" xfId="0" applyNumberFormat="1" applyFont="1" applyAlignment="1">
      <alignment horizontal="right" vertical="top"/>
    </xf>
    <xf numFmtId="0" fontId="23" fillId="0" borderId="14" xfId="0" applyFont="1" applyBorder="1" applyAlignment="1">
      <alignment horizontal="right" vertical="top"/>
    </xf>
    <xf numFmtId="174" fontId="23" fillId="0" borderId="0" xfId="0" applyNumberFormat="1" applyFont="1" applyAlignment="1">
      <alignment horizontal="right" vertical="top"/>
    </xf>
    <xf numFmtId="49" fontId="25" fillId="0" borderId="12" xfId="0" applyNumberFormat="1" applyFont="1" applyBorder="1" applyAlignment="1">
      <alignment horizontal="center" vertical="top"/>
    </xf>
    <xf numFmtId="1" fontId="25" fillId="0" borderId="0" xfId="0" applyNumberFormat="1" applyFont="1"/>
    <xf numFmtId="1" fontId="25" fillId="0" borderId="12" xfId="0" applyNumberFormat="1" applyFont="1" applyBorder="1" applyAlignment="1">
      <alignment horizontal="center" vertical="top"/>
    </xf>
    <xf numFmtId="49" fontId="25" fillId="0" borderId="13" xfId="0" applyNumberFormat="1" applyFont="1" applyBorder="1" applyAlignment="1">
      <alignment horizontal="right" vertical="top"/>
    </xf>
    <xf numFmtId="49" fontId="25" fillId="0" borderId="13" xfId="0" applyNumberFormat="1" applyFont="1" applyBorder="1" applyAlignment="1">
      <alignment horizontal="left" vertical="top" wrapText="1"/>
    </xf>
    <xf numFmtId="49" fontId="25" fillId="0" borderId="13" xfId="0" applyNumberFormat="1" applyFont="1" applyBorder="1" applyAlignment="1">
      <alignment horizontal="center" vertical="top"/>
    </xf>
    <xf numFmtId="174" fontId="25" fillId="0" borderId="13" xfId="0" applyNumberFormat="1" applyFont="1" applyBorder="1" applyAlignment="1">
      <alignment horizontal="right" vertical="top"/>
    </xf>
    <xf numFmtId="170" fontId="25" fillId="0" borderId="13" xfId="0" applyNumberFormat="1" applyFont="1" applyBorder="1" applyAlignment="1">
      <alignment horizontal="right" vertical="top"/>
    </xf>
    <xf numFmtId="0" fontId="25" fillId="0" borderId="13" xfId="0" applyFont="1" applyBorder="1" applyAlignment="1">
      <alignment horizontal="right" vertical="top"/>
    </xf>
    <xf numFmtId="168" fontId="25" fillId="34" borderId="13" xfId="0" applyNumberFormat="1" applyFont="1" applyFill="1" applyBorder="1" applyAlignment="1" applyProtection="1">
      <alignment horizontal="right" vertical="top"/>
      <protection locked="0"/>
    </xf>
    <xf numFmtId="49" fontId="25" fillId="34" borderId="13" xfId="0" applyNumberFormat="1" applyFont="1" applyFill="1" applyBorder="1" applyAlignment="1" applyProtection="1">
      <alignment horizontal="left" vertical="top" wrapText="1"/>
      <protection locked="0"/>
    </xf>
    <xf numFmtId="49" fontId="21" fillId="34" borderId="0" xfId="0" applyNumberFormat="1" applyFont="1" applyFill="1" applyAlignment="1" applyProtection="1">
      <alignment horizontal="left" vertical="top"/>
      <protection locked="0"/>
    </xf>
    <xf numFmtId="49" fontId="21" fillId="0" borderId="0" xfId="0" applyNumberFormat="1" applyFont="1" applyAlignment="1" applyProtection="1">
      <alignment horizontal="left" vertical="top"/>
      <protection locked="0"/>
    </xf>
    <xf numFmtId="49" fontId="2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6" fillId="0" borderId="0" xfId="0" applyFont="1"/>
    <xf numFmtId="49" fontId="2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36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32" fillId="0" borderId="15" xfId="0" applyFont="1" applyBorder="1" applyAlignment="1">
      <alignment horizontal="center"/>
    </xf>
    <xf numFmtId="49" fontId="0" fillId="0" borderId="13" xfId="0" applyNumberFormat="1" applyBorder="1" applyAlignment="1">
      <alignment horizontal="left" vertical="top" shrinkToFit="1"/>
    </xf>
    <xf numFmtId="49" fontId="0" fillId="0" borderId="12" xfId="0" applyNumberFormat="1" applyBorder="1" applyAlignment="1">
      <alignment horizontal="left" vertical="top" shrinkToFit="1"/>
    </xf>
    <xf numFmtId="49" fontId="21" fillId="34" borderId="0" xfId="0" applyNumberFormat="1" applyFont="1" applyFill="1" applyAlignment="1" applyProtection="1">
      <alignment horizontal="left" vertical="top" wrapText="1"/>
      <protection locked="0"/>
    </xf>
    <xf numFmtId="49" fontId="21" fillId="0" borderId="0" xfId="0" applyNumberFormat="1" applyFont="1" applyFill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center" vertical="center" shrinkToFit="1"/>
    </xf>
    <xf numFmtId="0" fontId="42" fillId="0" borderId="0" xfId="0" applyFont="1" applyAlignment="1">
      <alignment shrinkToFit="1"/>
    </xf>
    <xf numFmtId="0" fontId="24" fillId="0" borderId="15" xfId="0" applyFont="1" applyBorder="1" applyAlignment="1">
      <alignment horizontal="right" vertical="top"/>
    </xf>
    <xf numFmtId="0" fontId="24" fillId="0" borderId="15" xfId="0" applyFont="1" applyBorder="1"/>
  </cellXfs>
  <cellStyles count="4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Kontrolní buňka" xfId="20"/>
    <cellStyle name="Nadpis 1" xfId="21"/>
    <cellStyle name="Nadpis 2" xfId="22"/>
    <cellStyle name="Nadpis 3" xfId="23"/>
    <cellStyle name="Nadpis 4" xfId="24"/>
    <cellStyle name="Název" xfId="25"/>
    <cellStyle name="Neutrální" xfId="26"/>
    <cellStyle name="Normální" xfId="0" builtinId="0"/>
    <cellStyle name="Poznámka" xfId="27"/>
    <cellStyle name="Propojená buňka" xfId="28"/>
    <cellStyle name="Správně" xfId="29"/>
    <cellStyle name="Špatně" xfId="30"/>
    <cellStyle name="Text upozornění" xfId="31"/>
    <cellStyle name="Vstup" xfId="32"/>
    <cellStyle name="Výpočet" xfId="33"/>
    <cellStyle name="Výstup" xfId="34"/>
    <cellStyle name="Vysvětlující text" xfId="35"/>
    <cellStyle name="Zvýraznění 1" xfId="36"/>
    <cellStyle name="Zvýraznění 2" xfId="37"/>
    <cellStyle name="Zvýraznění 3" xfId="38"/>
    <cellStyle name="Zvýraznění 4" xfId="39"/>
    <cellStyle name="Zvýraznění 5" xfId="40"/>
    <cellStyle name="Zvýraznění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0</xdr:row>
      <xdr:rowOff>66675</xdr:rowOff>
    </xdr:from>
    <xdr:to>
      <xdr:col>6</xdr:col>
      <xdr:colOff>942975</xdr:colOff>
      <xdr:row>3</xdr:row>
      <xdr:rowOff>95250</xdr:rowOff>
    </xdr:to>
    <xdr:pic>
      <xdr:nvPicPr>
        <xdr:cNvPr id="1025" name="&lt;#ecLogo&gt;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6667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69"/>
  <sheetViews>
    <sheetView showGridLines="0" tabSelected="1" topLeftCell="B1" zoomScaleNormal="100" workbookViewId="0">
      <selection activeCell="B4" sqref="B4"/>
    </sheetView>
  </sheetViews>
  <sheetFormatPr defaultRowHeight="8.25" x14ac:dyDescent="0.15"/>
  <cols>
    <col min="1" max="1" width="20.5703125" style="5" hidden="1" customWidth="1"/>
    <col min="2" max="7" width="14.7109375" style="5" customWidth="1"/>
    <col min="8" max="8" width="9.140625" style="5" customWidth="1"/>
    <col min="9" max="10" width="9.140625" style="5"/>
    <col min="11" max="11" width="56" style="5" hidden="1" customWidth="1"/>
    <col min="12" max="16384" width="9.140625" style="5"/>
  </cols>
  <sheetData>
    <row r="1" spans="1:20" ht="11.25" x14ac:dyDescent="0.2">
      <c r="B1" s="59" t="s">
        <v>67</v>
      </c>
    </row>
    <row r="2" spans="1:20" ht="11.25" x14ac:dyDescent="0.2">
      <c r="B2" s="59" t="s">
        <v>70</v>
      </c>
    </row>
    <row r="3" spans="1:20" ht="11.25" customHeight="1" x14ac:dyDescent="0.2">
      <c r="B3" s="59" t="s">
        <v>73</v>
      </c>
      <c r="C3" s="148" t="s">
        <v>16</v>
      </c>
      <c r="D3" s="149"/>
      <c r="E3" s="149"/>
      <c r="F3" s="149"/>
    </row>
    <row r="4" spans="1:20" ht="11.25" customHeight="1" x14ac:dyDescent="0.2">
      <c r="B4" s="60"/>
      <c r="C4" s="149"/>
      <c r="D4" s="149"/>
      <c r="E4" s="149"/>
      <c r="F4" s="149"/>
    </row>
    <row r="5" spans="1:20" ht="12.75" x14ac:dyDescent="0.2">
      <c r="A5" s="3"/>
      <c r="B5" s="61"/>
      <c r="C5" s="62"/>
      <c r="D5" s="62"/>
      <c r="E5" s="62"/>
      <c r="F5" s="62"/>
      <c r="G5" s="62"/>
      <c r="H5" s="3"/>
      <c r="K5" s="16"/>
      <c r="L5" s="17"/>
      <c r="M5" s="17"/>
      <c r="N5" s="17"/>
      <c r="O5" s="17"/>
      <c r="P5" s="17"/>
      <c r="Q5" s="17"/>
      <c r="R5" s="17"/>
      <c r="S5" s="17"/>
      <c r="T5" s="17"/>
    </row>
    <row r="6" spans="1:20" s="13" customFormat="1" ht="33" customHeight="1" x14ac:dyDescent="0.2">
      <c r="B6" s="134" t="s">
        <v>19</v>
      </c>
      <c r="C6" s="134"/>
      <c r="D6" s="134"/>
      <c r="E6" s="134" t="s">
        <v>20</v>
      </c>
      <c r="F6" s="135"/>
      <c r="G6" s="135"/>
      <c r="K6" s="39" t="s">
        <v>21</v>
      </c>
    </row>
    <row r="7" spans="1:20" x14ac:dyDescent="0.15">
      <c r="A7" s="3"/>
      <c r="B7" s="15"/>
      <c r="C7" s="15"/>
      <c r="D7" s="15"/>
      <c r="E7" s="15"/>
      <c r="F7" s="15"/>
      <c r="G7" s="15"/>
      <c r="H7" s="3"/>
      <c r="I7" s="4"/>
      <c r="J7" s="14"/>
      <c r="K7" s="18">
        <f ca="1">CELL("width",D7)+CELL("width",E7)+CELL("width",F7)+CELL("width",G7)</f>
        <v>56</v>
      </c>
      <c r="L7" s="19"/>
      <c r="M7" s="17"/>
      <c r="N7" s="17"/>
      <c r="O7" s="17"/>
      <c r="P7" s="17"/>
      <c r="Q7" s="17"/>
      <c r="R7" s="17"/>
      <c r="S7" s="17"/>
      <c r="T7" s="17"/>
    </row>
    <row r="8" spans="1:20" customFormat="1" ht="12.75" x14ac:dyDescent="0.2">
      <c r="B8" s="33"/>
      <c r="C8" s="40" t="s">
        <v>57</v>
      </c>
      <c r="D8" s="138" t="s">
        <v>59</v>
      </c>
      <c r="E8" s="139"/>
      <c r="F8" s="139"/>
      <c r="G8" s="139"/>
      <c r="I8" s="41"/>
      <c r="J8" s="41"/>
      <c r="K8" s="42" t="str">
        <f>D8</f>
        <v>ZŠ P. Bezruče - rekonstrukce střechy - II. ETAPA (ST1+ST4)</v>
      </c>
      <c r="L8" s="1"/>
    </row>
    <row r="9" spans="1:20" customFormat="1" ht="12.75" x14ac:dyDescent="0.2">
      <c r="A9" s="43">
        <v>0</v>
      </c>
      <c r="B9" s="33"/>
      <c r="C9" s="40" t="s">
        <v>22</v>
      </c>
      <c r="D9" s="138" t="s">
        <v>60</v>
      </c>
      <c r="E9" s="139"/>
      <c r="F9" s="139"/>
      <c r="G9" s="139"/>
      <c r="I9" s="41"/>
      <c r="J9" s="41"/>
      <c r="K9" s="42" t="str">
        <f>D9</f>
        <v>1</v>
      </c>
      <c r="L9" s="1"/>
    </row>
    <row r="10" spans="1:20" customFormat="1" ht="12.75" x14ac:dyDescent="0.2">
      <c r="A10" s="43" t="e">
        <f>INDEX(VAT_RATES,MATCH(0,COUNTIF($A$5:A9,VAT_RATES),0))</f>
        <v>#N/A</v>
      </c>
      <c r="B10" s="33"/>
      <c r="C10" s="40" t="s">
        <v>23</v>
      </c>
      <c r="D10" s="139" t="s">
        <v>61</v>
      </c>
      <c r="E10" s="139"/>
      <c r="F10" s="139"/>
      <c r="G10" s="139"/>
      <c r="I10" s="41"/>
      <c r="J10" s="41"/>
      <c r="K10" s="42" t="str">
        <f>D10</f>
        <v xml:space="preserve">pro výběr zhotovitele </v>
      </c>
      <c r="L10" s="1"/>
    </row>
    <row r="11" spans="1:20" customFormat="1" ht="12.75" x14ac:dyDescent="0.2">
      <c r="A11" s="43">
        <f t="array" ref="A11">INDEX(VAT_RATES,MATCH(0,COUNTIF($A$5:A10,VAT_RATES),0))</f>
        <v>21</v>
      </c>
      <c r="B11" s="33"/>
      <c r="C11" s="40" t="s">
        <v>24</v>
      </c>
      <c r="D11" s="138"/>
      <c r="E11" s="139"/>
      <c r="F11" s="139"/>
      <c r="G11" s="139"/>
      <c r="I11" s="41"/>
      <c r="J11" s="41"/>
      <c r="K11" s="42">
        <f>D11</f>
        <v>0</v>
      </c>
      <c r="L11" s="1"/>
    </row>
    <row r="12" spans="1:20" customFormat="1" ht="12.75" x14ac:dyDescent="0.2">
      <c r="A12" s="43" t="e">
        <f t="array" ref="A12">INDEX(VAT_RATES,MATCH(0,COUNTIF($A$5:A11,VAT_RATES),0))</f>
        <v>#N/A</v>
      </c>
      <c r="B12" s="33"/>
      <c r="C12" s="40" t="s">
        <v>25</v>
      </c>
      <c r="D12" s="138"/>
      <c r="E12" s="139"/>
      <c r="F12" s="139"/>
      <c r="G12" s="139"/>
      <c r="I12" s="41"/>
      <c r="J12" s="41"/>
      <c r="K12" s="42">
        <f>D12</f>
        <v>0</v>
      </c>
      <c r="L12" s="1"/>
    </row>
    <row r="13" spans="1:20" customFormat="1" ht="12.75" x14ac:dyDescent="0.2">
      <c r="A13" s="43">
        <f ca="1">SUMIF(GROUP_ID,"",ITEM_PRICES)</f>
        <v>0</v>
      </c>
      <c r="B13" s="33"/>
      <c r="C13" s="40" t="s">
        <v>26</v>
      </c>
      <c r="D13" s="44"/>
      <c r="E13" s="45"/>
      <c r="F13" s="45"/>
      <c r="G13" s="45"/>
      <c r="I13" s="41"/>
      <c r="J13" s="41"/>
      <c r="L13" s="1"/>
    </row>
    <row r="14" spans="1:20" customFormat="1" ht="12.75" x14ac:dyDescent="0.2">
      <c r="A14" s="43">
        <f>IF(ISNUMBER($A$10),SUMIF(VAT_RATES,$A$10,ITEM_PRICES),0)</f>
        <v>0</v>
      </c>
      <c r="B14" s="33"/>
      <c r="C14" s="40" t="s">
        <v>27</v>
      </c>
      <c r="D14" s="44"/>
      <c r="E14" s="45"/>
      <c r="F14" s="45"/>
      <c r="G14" s="45"/>
      <c r="I14" s="41"/>
      <c r="J14" s="41"/>
      <c r="L14" s="1"/>
    </row>
    <row r="15" spans="1:20" customFormat="1" ht="12.75" x14ac:dyDescent="0.2">
      <c r="A15" s="43">
        <f>IF(ISNUMBER($A$11),SUMIF(VAT_RATES,$A$11,ITEM_PRICES),0)</f>
        <v>0</v>
      </c>
      <c r="B15" s="33"/>
      <c r="C15" s="40" t="s">
        <v>28</v>
      </c>
      <c r="D15" s="44"/>
      <c r="E15" s="45"/>
      <c r="F15" s="45"/>
      <c r="G15" s="45"/>
      <c r="I15" s="41"/>
      <c r="J15" s="41"/>
      <c r="L15" s="1"/>
    </row>
    <row r="16" spans="1:20" x14ac:dyDescent="0.15">
      <c r="A16" s="32">
        <f>IF(ISNUMBER($A$12),SUMIF(VAT_RATES,$A$12,ITEM_PRICES),0)</f>
        <v>0</v>
      </c>
      <c r="B16" s="20"/>
      <c r="C16" s="20"/>
      <c r="D16" s="20"/>
      <c r="E16" s="20"/>
      <c r="F16" s="20"/>
      <c r="G16" s="20"/>
      <c r="H16" s="3"/>
      <c r="I16" s="4"/>
      <c r="J16" s="14"/>
      <c r="K16" s="5" t="s">
        <v>62</v>
      </c>
      <c r="L16" s="19"/>
      <c r="M16" s="17"/>
      <c r="N16" s="17"/>
      <c r="O16" s="17"/>
      <c r="P16" s="17"/>
      <c r="Q16" s="17"/>
      <c r="R16" s="17"/>
      <c r="S16" s="17"/>
      <c r="T16" s="17"/>
    </row>
    <row r="17" spans="1:20" x14ac:dyDescent="0.15">
      <c r="A17" s="32" t="str">
        <f>IF($A14=0,"","DPH " &amp; $A10 &amp; " % ze základny: " &amp; TEXT($A14,"# ##0"))</f>
        <v/>
      </c>
      <c r="B17" s="15"/>
      <c r="C17" s="15"/>
      <c r="D17" s="15"/>
      <c r="E17" s="15"/>
      <c r="F17" s="15"/>
      <c r="G17" s="15"/>
      <c r="H17" s="3"/>
      <c r="I17" s="4"/>
      <c r="J17" s="14"/>
      <c r="L17" s="19"/>
      <c r="M17" s="17"/>
      <c r="N17" s="17"/>
      <c r="O17" s="17"/>
      <c r="P17" s="17"/>
      <c r="Q17" s="17"/>
      <c r="R17" s="17"/>
      <c r="S17" s="17"/>
      <c r="T17" s="17"/>
    </row>
    <row r="18" spans="1:20" s="46" customFormat="1" ht="15.75" x14ac:dyDescent="0.25">
      <c r="A18" s="55" t="str">
        <f>IF($A15=0,"","DPH " &amp; $A11 &amp; " % ze základny: " &amp; TEXT($A15,"# ##0"))</f>
        <v/>
      </c>
      <c r="B18" s="136" t="s">
        <v>29</v>
      </c>
      <c r="C18" s="137"/>
      <c r="D18" s="137"/>
      <c r="E18" s="136" t="s">
        <v>30</v>
      </c>
      <c r="F18" s="137"/>
      <c r="G18" s="137"/>
      <c r="I18" s="48"/>
      <c r="J18" s="48"/>
      <c r="L18" s="49"/>
    </row>
    <row r="19" spans="1:20" x14ac:dyDescent="0.15">
      <c r="A19" s="32" t="str">
        <f>IF($A16=0,"","DPH " &amp; $A12 &amp; " % ze základny: " &amp; TEXT($A16,"# ##0"))</f>
        <v/>
      </c>
      <c r="B19" s="15"/>
      <c r="C19" s="15"/>
      <c r="D19" s="15"/>
      <c r="E19" s="15"/>
      <c r="F19" s="15"/>
      <c r="G19" s="15"/>
      <c r="H19" s="3"/>
      <c r="I19" s="4"/>
      <c r="J19" s="14"/>
      <c r="L19" s="19"/>
      <c r="M19" s="17"/>
      <c r="N19" s="17"/>
      <c r="O19" s="17"/>
      <c r="P19" s="17"/>
      <c r="Q19" s="17"/>
      <c r="R19" s="17"/>
      <c r="S19" s="17"/>
      <c r="T19" s="17"/>
    </row>
    <row r="20" spans="1:20" customFormat="1" ht="12.75" x14ac:dyDescent="0.2">
      <c r="A20" s="43" t="str">
        <f>IF($A14=0,"",$A14*$A10/100)</f>
        <v/>
      </c>
      <c r="B20" s="40" t="s">
        <v>31</v>
      </c>
      <c r="C20" s="132" t="s">
        <v>67</v>
      </c>
      <c r="D20" s="133"/>
      <c r="E20" s="40" t="s">
        <v>32</v>
      </c>
      <c r="F20" s="130"/>
      <c r="G20" s="131"/>
      <c r="I20" s="41"/>
      <c r="J20" s="41"/>
      <c r="L20" s="1"/>
    </row>
    <row r="21" spans="1:20" customFormat="1" ht="12.75" x14ac:dyDescent="0.2">
      <c r="A21" s="43" t="str">
        <f>IF($A15=0,"",$A15*$A11/100)</f>
        <v/>
      </c>
      <c r="B21" s="40" t="s">
        <v>33</v>
      </c>
      <c r="C21" s="132" t="s">
        <v>68</v>
      </c>
      <c r="D21" s="133"/>
      <c r="E21" s="40" t="s">
        <v>33</v>
      </c>
      <c r="F21" s="130"/>
      <c r="G21" s="131"/>
      <c r="I21" s="41"/>
      <c r="J21" s="41"/>
      <c r="L21" s="1"/>
    </row>
    <row r="22" spans="1:20" customFormat="1" ht="12.75" x14ac:dyDescent="0.2">
      <c r="A22" s="43" t="str">
        <f>IF($A16=0,"",$A16*$A12/100)</f>
        <v/>
      </c>
      <c r="B22" s="40" t="s">
        <v>34</v>
      </c>
      <c r="C22" s="132" t="s">
        <v>69</v>
      </c>
      <c r="D22" s="133"/>
      <c r="E22" s="40" t="s">
        <v>34</v>
      </c>
      <c r="F22" s="130"/>
      <c r="G22" s="131"/>
      <c r="I22" s="41"/>
      <c r="J22" s="41"/>
      <c r="L22" s="1"/>
    </row>
    <row r="23" spans="1:20" x14ac:dyDescent="0.15">
      <c r="A23" s="32">
        <f>SUM(A20:A22)</f>
        <v>0</v>
      </c>
      <c r="B23" s="22"/>
      <c r="C23" s="23"/>
      <c r="D23" s="22"/>
      <c r="E23" s="22"/>
      <c r="F23" s="22"/>
      <c r="G23" s="22"/>
      <c r="H23" s="3"/>
      <c r="I23" s="4"/>
      <c r="J23" s="14"/>
      <c r="L23" s="19"/>
      <c r="M23" s="17"/>
      <c r="N23" s="17"/>
      <c r="O23" s="17"/>
      <c r="P23" s="17"/>
      <c r="Q23" s="17"/>
      <c r="R23" s="17"/>
      <c r="S23" s="17"/>
      <c r="T23" s="17"/>
    </row>
    <row r="24" spans="1:20" x14ac:dyDescent="0.15">
      <c r="A24" s="3"/>
      <c r="B24" s="21"/>
      <c r="C24" s="21"/>
      <c r="D24" s="24"/>
      <c r="E24" s="24"/>
      <c r="F24" s="24"/>
      <c r="G24" s="24"/>
      <c r="H24" s="3"/>
      <c r="I24" s="4"/>
      <c r="J24" s="14"/>
      <c r="L24" s="19"/>
      <c r="M24" s="17"/>
      <c r="N24" s="17"/>
      <c r="O24" s="17"/>
      <c r="P24" s="17"/>
      <c r="Q24" s="17"/>
      <c r="R24" s="17"/>
      <c r="S24" s="17"/>
      <c r="T24" s="17"/>
    </row>
    <row r="25" spans="1:20" customFormat="1" ht="12.75" x14ac:dyDescent="0.2">
      <c r="B25" s="40" t="s">
        <v>35</v>
      </c>
      <c r="C25" s="40"/>
      <c r="D25" s="57"/>
      <c r="E25" s="40" t="s">
        <v>35</v>
      </c>
      <c r="F25" s="57"/>
      <c r="G25" s="57"/>
      <c r="I25" s="41"/>
      <c r="J25" s="41"/>
      <c r="L25" s="1"/>
    </row>
    <row r="26" spans="1:20" customFormat="1" ht="12.75" x14ac:dyDescent="0.2">
      <c r="B26" s="40" t="s">
        <v>36</v>
      </c>
      <c r="C26" s="132" t="s">
        <v>70</v>
      </c>
      <c r="D26" s="133"/>
      <c r="E26" s="40" t="s">
        <v>36</v>
      </c>
      <c r="F26" s="130"/>
      <c r="G26" s="131"/>
      <c r="I26" s="41"/>
      <c r="J26" s="41"/>
      <c r="L26" s="1"/>
    </row>
    <row r="27" spans="1:20" customFormat="1" ht="12.75" x14ac:dyDescent="0.2">
      <c r="B27" s="40" t="s">
        <v>37</v>
      </c>
      <c r="C27" s="132" t="s">
        <v>71</v>
      </c>
      <c r="D27" s="133"/>
      <c r="E27" s="40" t="s">
        <v>37</v>
      </c>
      <c r="F27" s="130"/>
      <c r="G27" s="131"/>
      <c r="I27" s="41"/>
      <c r="J27" s="41"/>
      <c r="L27" s="1"/>
    </row>
    <row r="28" spans="1:20" customFormat="1" ht="12.75" x14ac:dyDescent="0.2">
      <c r="B28" s="40" t="s">
        <v>38</v>
      </c>
      <c r="C28" s="132" t="s">
        <v>72</v>
      </c>
      <c r="D28" s="133"/>
      <c r="E28" s="40" t="s">
        <v>38</v>
      </c>
      <c r="F28" s="130"/>
      <c r="G28" s="131"/>
      <c r="I28" s="41"/>
      <c r="J28" s="41"/>
      <c r="L28" s="1"/>
    </row>
    <row r="29" spans="1:20" x14ac:dyDescent="0.15">
      <c r="A29" s="3"/>
      <c r="B29" s="21"/>
      <c r="C29" s="21"/>
      <c r="D29" s="25"/>
      <c r="E29" s="21"/>
      <c r="F29" s="24"/>
      <c r="G29" s="25"/>
      <c r="H29" s="3"/>
      <c r="I29" s="4"/>
      <c r="J29" s="14"/>
      <c r="L29" s="19"/>
      <c r="M29" s="17"/>
      <c r="N29" s="17"/>
      <c r="O29" s="17"/>
      <c r="P29" s="17"/>
      <c r="Q29" s="17"/>
      <c r="R29" s="17"/>
      <c r="S29" s="17"/>
      <c r="T29" s="17"/>
    </row>
    <row r="30" spans="1:20" customFormat="1" ht="12.75" x14ac:dyDescent="0.2">
      <c r="B30" s="40" t="s">
        <v>39</v>
      </c>
      <c r="C30" s="40"/>
      <c r="D30" s="58"/>
      <c r="E30" s="40" t="s">
        <v>39</v>
      </c>
      <c r="F30" s="57"/>
      <c r="G30" s="58"/>
      <c r="I30" s="41"/>
      <c r="J30" s="41"/>
      <c r="L30" s="1"/>
    </row>
    <row r="31" spans="1:20" customFormat="1" ht="12.75" x14ac:dyDescent="0.2">
      <c r="B31" s="40" t="s">
        <v>40</v>
      </c>
      <c r="C31" s="132"/>
      <c r="D31" s="133"/>
      <c r="E31" s="40" t="s">
        <v>40</v>
      </c>
      <c r="F31" s="130"/>
      <c r="G31" s="131"/>
      <c r="I31" s="41"/>
      <c r="J31" s="41"/>
      <c r="L31" s="1"/>
    </row>
    <row r="32" spans="1:20" customFormat="1" ht="12.75" x14ac:dyDescent="0.2">
      <c r="B32" s="40" t="s">
        <v>41</v>
      </c>
      <c r="C32" s="132"/>
      <c r="D32" s="133"/>
      <c r="E32" s="40" t="s">
        <v>41</v>
      </c>
      <c r="F32" s="130"/>
      <c r="G32" s="131"/>
      <c r="I32" s="41"/>
      <c r="J32" s="41"/>
      <c r="L32" s="1"/>
    </row>
    <row r="33" spans="1:20" customFormat="1" ht="12.75" x14ac:dyDescent="0.2">
      <c r="B33" s="40" t="s">
        <v>42</v>
      </c>
      <c r="C33" s="132"/>
      <c r="D33" s="133"/>
      <c r="E33" s="40" t="s">
        <v>42</v>
      </c>
      <c r="F33" s="130"/>
      <c r="G33" s="131"/>
      <c r="I33" s="41"/>
      <c r="J33" s="41"/>
      <c r="L33" s="1"/>
    </row>
    <row r="34" spans="1:20" x14ac:dyDescent="0.15">
      <c r="A34" s="3"/>
      <c r="B34" s="22"/>
      <c r="C34" s="23"/>
      <c r="D34" s="22"/>
      <c r="E34" s="22"/>
      <c r="F34" s="22"/>
      <c r="G34" s="22"/>
      <c r="H34" s="3"/>
      <c r="I34" s="4"/>
      <c r="J34" s="14"/>
      <c r="L34" s="19"/>
      <c r="M34" s="17"/>
      <c r="N34" s="17"/>
      <c r="O34" s="17"/>
      <c r="P34" s="17"/>
      <c r="Q34" s="17"/>
      <c r="R34" s="17"/>
      <c r="S34" s="17"/>
      <c r="T34" s="17"/>
    </row>
    <row r="35" spans="1:20" x14ac:dyDescent="0.15">
      <c r="A35" s="3"/>
      <c r="B35" s="15"/>
      <c r="C35" s="15"/>
      <c r="D35" s="15"/>
      <c r="E35" s="15"/>
      <c r="F35" s="15"/>
      <c r="G35" s="15"/>
      <c r="H35" s="3"/>
      <c r="I35" s="4"/>
      <c r="J35" s="14"/>
      <c r="L35" s="19"/>
      <c r="M35" s="17"/>
      <c r="N35" s="17"/>
      <c r="O35" s="17"/>
      <c r="P35" s="17"/>
      <c r="Q35" s="17"/>
      <c r="R35" s="17"/>
      <c r="S35" s="17"/>
      <c r="T35" s="17"/>
    </row>
    <row r="36" spans="1:20" s="46" customFormat="1" ht="15.75" x14ac:dyDescent="0.25">
      <c r="B36" s="47"/>
      <c r="C36" s="136" t="s">
        <v>43</v>
      </c>
      <c r="D36" s="137"/>
      <c r="E36" s="137"/>
      <c r="F36" s="137"/>
      <c r="G36" s="47"/>
      <c r="I36" s="48"/>
      <c r="J36" s="48"/>
      <c r="L36" s="49"/>
    </row>
    <row r="37" spans="1:20" ht="11.25" x14ac:dyDescent="0.2">
      <c r="A37" s="3"/>
      <c r="B37" s="15"/>
      <c r="C37" s="15"/>
      <c r="D37" s="15"/>
      <c r="E37" s="53" t="s">
        <v>44</v>
      </c>
      <c r="F37" s="143" t="s">
        <v>45</v>
      </c>
      <c r="G37" s="143"/>
      <c r="H37" s="3"/>
      <c r="I37" s="27"/>
      <c r="J37" s="14"/>
      <c r="L37" s="19"/>
      <c r="M37" s="17"/>
      <c r="N37" s="17"/>
      <c r="O37" s="17"/>
      <c r="P37" s="17"/>
      <c r="Q37" s="17"/>
      <c r="R37" s="17"/>
      <c r="S37" s="17"/>
      <c r="T37" s="17"/>
    </row>
    <row r="38" spans="1:20" customFormat="1" ht="12.75" x14ac:dyDescent="0.2">
      <c r="B38" s="50" t="s">
        <v>63</v>
      </c>
      <c r="C38" s="141" t="s">
        <v>64</v>
      </c>
      <c r="D38" s="142"/>
      <c r="E38" s="54" t="s">
        <v>65</v>
      </c>
      <c r="F38" s="144" t="s">
        <v>66</v>
      </c>
      <c r="G38" s="145"/>
      <c r="I38" s="41"/>
      <c r="J38" s="41"/>
      <c r="L38" s="1"/>
    </row>
    <row r="39" spans="1:20" x14ac:dyDescent="0.15">
      <c r="A39" s="3"/>
      <c r="B39" s="22"/>
      <c r="C39" s="23"/>
      <c r="D39" s="22"/>
      <c r="E39" s="22"/>
      <c r="F39" s="22"/>
      <c r="G39" s="22"/>
      <c r="H39" s="3"/>
      <c r="I39" s="4"/>
      <c r="J39" s="14"/>
      <c r="L39" s="19"/>
      <c r="M39" s="17"/>
      <c r="N39" s="17"/>
      <c r="O39" s="17"/>
      <c r="P39" s="17"/>
      <c r="Q39" s="17"/>
      <c r="R39" s="17"/>
      <c r="S39" s="17"/>
      <c r="T39" s="17"/>
    </row>
    <row r="40" spans="1:20" x14ac:dyDescent="0.15">
      <c r="A40" s="3"/>
      <c r="B40" s="26"/>
      <c r="C40" s="28"/>
      <c r="D40" s="26"/>
      <c r="E40" s="26"/>
      <c r="F40" s="26"/>
      <c r="G40" s="26"/>
      <c r="H40" s="3"/>
      <c r="I40" s="4"/>
      <c r="J40" s="14"/>
      <c r="L40" s="19"/>
      <c r="M40" s="17"/>
      <c r="N40" s="17"/>
      <c r="O40" s="17"/>
      <c r="P40" s="17"/>
      <c r="Q40" s="17"/>
      <c r="R40" s="17"/>
      <c r="S40" s="17"/>
      <c r="T40" s="17"/>
    </row>
    <row r="41" spans="1:20" s="46" customFormat="1" ht="15.75" x14ac:dyDescent="0.25">
      <c r="B41" s="47"/>
      <c r="C41" s="51"/>
      <c r="D41" s="136" t="s">
        <v>46</v>
      </c>
      <c r="E41" s="140"/>
      <c r="F41" s="47"/>
      <c r="G41" s="47"/>
      <c r="I41" s="48"/>
      <c r="J41" s="48"/>
      <c r="L41" s="49"/>
    </row>
    <row r="42" spans="1:20" x14ac:dyDescent="0.15">
      <c r="A42" s="3"/>
      <c r="B42" s="26"/>
      <c r="C42" s="28"/>
      <c r="D42" s="26"/>
      <c r="E42" s="26"/>
      <c r="F42" s="26"/>
      <c r="G42" s="26"/>
      <c r="H42" s="3"/>
      <c r="I42" s="4"/>
      <c r="J42" s="14"/>
      <c r="L42" s="19"/>
      <c r="M42" s="17"/>
      <c r="N42" s="17"/>
      <c r="O42" s="17"/>
      <c r="P42" s="17"/>
      <c r="Q42" s="17"/>
      <c r="R42" s="17"/>
      <c r="S42" s="17"/>
      <c r="T42" s="17"/>
    </row>
    <row r="43" spans="1:20" customFormat="1" ht="12.75" x14ac:dyDescent="0.2">
      <c r="B43" s="146"/>
      <c r="C43" s="147"/>
      <c r="D43" s="147"/>
      <c r="E43" s="147"/>
      <c r="F43" s="147"/>
      <c r="G43" s="147"/>
      <c r="I43" s="41"/>
      <c r="J43" s="41"/>
      <c r="K43" s="41"/>
      <c r="L43" s="1"/>
    </row>
    <row r="44" spans="1:20" customFormat="1" ht="12.75" x14ac:dyDescent="0.2">
      <c r="B44" s="147"/>
      <c r="C44" s="147"/>
      <c r="D44" s="147"/>
      <c r="E44" s="147"/>
      <c r="F44" s="147"/>
      <c r="G44" s="147"/>
      <c r="I44" s="41"/>
      <c r="J44" s="41"/>
      <c r="K44" s="52"/>
      <c r="L44" s="1"/>
    </row>
    <row r="45" spans="1:20" customFormat="1" ht="12.75" x14ac:dyDescent="0.2">
      <c r="B45" s="147"/>
      <c r="C45" s="147"/>
      <c r="D45" s="147"/>
      <c r="E45" s="147"/>
      <c r="F45" s="147"/>
      <c r="G45" s="147"/>
      <c r="I45" s="41"/>
      <c r="J45" s="41"/>
      <c r="K45" s="41"/>
      <c r="L45" s="1"/>
    </row>
    <row r="46" spans="1:20" ht="9" thickBot="1" x14ac:dyDescent="0.2">
      <c r="A46" s="3"/>
      <c r="B46" s="29"/>
      <c r="C46" s="30"/>
      <c r="D46" s="29"/>
      <c r="E46" s="29"/>
      <c r="F46" s="29"/>
      <c r="G46" s="29"/>
      <c r="H46" s="3"/>
    </row>
    <row r="47" spans="1:20" x14ac:dyDescent="0.15">
      <c r="A47" s="3"/>
      <c r="B47" s="15"/>
      <c r="C47" s="15"/>
      <c r="D47" s="15"/>
      <c r="E47" s="15"/>
      <c r="F47" s="15"/>
      <c r="G47" s="15"/>
    </row>
    <row r="48" spans="1:20" x14ac:dyDescent="0.15">
      <c r="A48" s="3"/>
      <c r="B48" s="15"/>
      <c r="C48" s="15"/>
      <c r="D48" s="15"/>
      <c r="E48" s="15"/>
      <c r="F48" s="15"/>
      <c r="G48" s="15"/>
    </row>
    <row r="49" spans="1:7" x14ac:dyDescent="0.15">
      <c r="A49" s="3"/>
      <c r="B49" s="15"/>
      <c r="C49" s="15"/>
      <c r="D49" s="15"/>
      <c r="E49" s="15"/>
      <c r="F49" s="15"/>
      <c r="G49" s="15"/>
    </row>
    <row r="50" spans="1:7" x14ac:dyDescent="0.15">
      <c r="A50" s="3"/>
      <c r="B50" s="15"/>
      <c r="C50" s="15"/>
      <c r="D50" s="15"/>
      <c r="E50" s="15"/>
      <c r="F50" s="15"/>
      <c r="G50" s="15"/>
    </row>
    <row r="51" spans="1:7" x14ac:dyDescent="0.15">
      <c r="A51" s="3"/>
      <c r="B51" s="15"/>
      <c r="C51" s="15"/>
      <c r="D51" s="15"/>
      <c r="E51" s="15"/>
      <c r="F51" s="15"/>
      <c r="G51" s="15"/>
    </row>
    <row r="52" spans="1:7" x14ac:dyDescent="0.15">
      <c r="A52" s="3"/>
      <c r="B52" s="15"/>
      <c r="C52" s="15"/>
      <c r="D52" s="15"/>
      <c r="E52" s="15"/>
      <c r="F52" s="15"/>
      <c r="G52" s="15"/>
    </row>
    <row r="53" spans="1:7" x14ac:dyDescent="0.15">
      <c r="A53" s="3"/>
      <c r="B53" s="15"/>
      <c r="C53" s="15"/>
      <c r="D53" s="15"/>
      <c r="E53" s="15"/>
      <c r="F53" s="15"/>
      <c r="G53" s="15"/>
    </row>
    <row r="54" spans="1:7" x14ac:dyDescent="0.15">
      <c r="A54" s="3"/>
      <c r="B54" s="15"/>
      <c r="C54" s="15"/>
      <c r="D54" s="15"/>
      <c r="E54" s="15"/>
      <c r="F54" s="15"/>
      <c r="G54" s="15"/>
    </row>
    <row r="55" spans="1:7" x14ac:dyDescent="0.15">
      <c r="A55" s="3"/>
      <c r="B55" s="15"/>
      <c r="C55" s="15"/>
      <c r="D55" s="15"/>
      <c r="E55" s="15"/>
      <c r="F55" s="15"/>
      <c r="G55" s="15"/>
    </row>
    <row r="56" spans="1:7" x14ac:dyDescent="0.15">
      <c r="A56" s="3"/>
      <c r="B56" s="15"/>
      <c r="C56" s="15"/>
      <c r="D56" s="15"/>
      <c r="E56" s="15"/>
      <c r="F56" s="15"/>
      <c r="G56" s="15"/>
    </row>
    <row r="57" spans="1:7" x14ac:dyDescent="0.15">
      <c r="A57" s="3"/>
      <c r="B57" s="15"/>
      <c r="C57" s="15"/>
      <c r="D57" s="15"/>
      <c r="E57" s="15"/>
      <c r="F57" s="15"/>
      <c r="G57" s="15"/>
    </row>
    <row r="58" spans="1:7" x14ac:dyDescent="0.15">
      <c r="A58" s="3"/>
    </row>
    <row r="59" spans="1:7" x14ac:dyDescent="0.15">
      <c r="A59" s="3"/>
    </row>
    <row r="60" spans="1:7" x14ac:dyDescent="0.15">
      <c r="A60" s="3"/>
    </row>
    <row r="61" spans="1:7" x14ac:dyDescent="0.15">
      <c r="A61" s="3"/>
    </row>
    <row r="62" spans="1:7" x14ac:dyDescent="0.15">
      <c r="A62" s="3"/>
    </row>
    <row r="63" spans="1:7" x14ac:dyDescent="0.15">
      <c r="A63" s="3"/>
    </row>
    <row r="64" spans="1:7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</sheetData>
  <sheetProtection sheet="1" formatColumns="0" formatRows="0"/>
  <mergeCells count="34">
    <mergeCell ref="C3:F4"/>
    <mergeCell ref="F28:G28"/>
    <mergeCell ref="C26:D26"/>
    <mergeCell ref="C20:D20"/>
    <mergeCell ref="C21:D21"/>
    <mergeCell ref="B18:D18"/>
    <mergeCell ref="B43:G45"/>
    <mergeCell ref="C31:D31"/>
    <mergeCell ref="C32:D32"/>
    <mergeCell ref="C33:D33"/>
    <mergeCell ref="F31:G31"/>
    <mergeCell ref="F33:G33"/>
    <mergeCell ref="D41:E41"/>
    <mergeCell ref="C38:D38"/>
    <mergeCell ref="C36:F36"/>
    <mergeCell ref="F37:G37"/>
    <mergeCell ref="F38:G38"/>
    <mergeCell ref="E18:G18"/>
    <mergeCell ref="F27:G27"/>
    <mergeCell ref="D9:G9"/>
    <mergeCell ref="D10:G10"/>
    <mergeCell ref="D12:G12"/>
    <mergeCell ref="D8:G8"/>
    <mergeCell ref="D11:G11"/>
    <mergeCell ref="F32:G32"/>
    <mergeCell ref="C22:D22"/>
    <mergeCell ref="F20:G20"/>
    <mergeCell ref="F21:G21"/>
    <mergeCell ref="F22:G22"/>
    <mergeCell ref="B6:D6"/>
    <mergeCell ref="E6:G6"/>
    <mergeCell ref="C27:D27"/>
    <mergeCell ref="C28:D28"/>
    <mergeCell ref="F26:G2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 xml:space="preserve">&amp;C&amp;9 </oddFooter>
  </headerFooter>
  <rowBreaks count="1" manualBreakCount="1">
    <brk id="3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opLeftCell="B1" workbookViewId="0">
      <selection activeCell="B3" sqref="B3"/>
    </sheetView>
  </sheetViews>
  <sheetFormatPr defaultRowHeight="12.75" outlineLevelRow="3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89" t="s">
        <v>227</v>
      </c>
    </row>
    <row r="2" spans="1:6" ht="15.75" x14ac:dyDescent="0.2">
      <c r="A2" s="5"/>
      <c r="B2" s="89" t="s">
        <v>228</v>
      </c>
      <c r="C2" s="5"/>
      <c r="D2" s="66"/>
      <c r="E2" s="66"/>
      <c r="F2" s="5"/>
    </row>
    <row r="3" spans="1:6" ht="7.5" customHeight="1" x14ac:dyDescent="0.2">
      <c r="A3" s="4"/>
      <c r="B3" s="64"/>
      <c r="C3" s="5"/>
      <c r="D3" s="67"/>
      <c r="E3" s="67"/>
      <c r="F3" s="8"/>
    </row>
    <row r="4" spans="1:6" x14ac:dyDescent="0.2">
      <c r="A4" s="2"/>
      <c r="B4" s="69" t="s">
        <v>1</v>
      </c>
      <c r="C4" s="2" t="s">
        <v>5</v>
      </c>
      <c r="D4" s="70" t="s">
        <v>12</v>
      </c>
      <c r="E4" s="70" t="s">
        <v>52</v>
      </c>
      <c r="F4" s="4"/>
    </row>
    <row r="5" spans="1:6" ht="7.5" customHeight="1" x14ac:dyDescent="0.2">
      <c r="A5" s="5"/>
      <c r="B5" s="64"/>
      <c r="C5" s="5"/>
      <c r="D5" s="66"/>
      <c r="E5" s="66"/>
      <c r="F5" s="8"/>
    </row>
    <row r="6" spans="1:6" x14ac:dyDescent="0.2">
      <c r="A6" s="79" t="s">
        <v>74</v>
      </c>
      <c r="B6" s="80" t="s">
        <v>75</v>
      </c>
      <c r="C6" s="81">
        <f>SUMIFS('Poptávané položky'!L:L,'Poptávané položky'!A:A,Rekapitulace!A6,'Poptávané položky'!G:G,Rekapitulace!B6)</f>
        <v>0</v>
      </c>
      <c r="D6" s="82" t="e">
        <f>VLOOKUP($A6,'Poptávané položky'!A:P,15,FALSE)</f>
        <v>#VALUE!</v>
      </c>
      <c r="E6" s="82" t="e">
        <f>VLOOKUP($A6,'Poptávané položky'!A:Q,16,FALSE)</f>
        <v>#VALUE!</v>
      </c>
      <c r="F6" s="4"/>
    </row>
    <row r="7" spans="1:6" outlineLevel="1" x14ac:dyDescent="0.2">
      <c r="A7" s="79" t="s">
        <v>76</v>
      </c>
      <c r="B7" s="83" t="s">
        <v>77</v>
      </c>
      <c r="C7" s="81">
        <f>SUMIFS('Poptávané položky'!L:L,'Poptávané položky'!A:A,Rekapitulace!A7,'Poptávané položky'!G:G,Rekapitulace!B7)</f>
        <v>0</v>
      </c>
      <c r="D7" s="82" t="e">
        <f>VLOOKUP($A7,'Poptávané položky'!A:P,15,FALSE)</f>
        <v>#VALUE!</v>
      </c>
      <c r="E7" s="82" t="e">
        <f>VLOOKUP($A7,'Poptávané položky'!A:Q,16,FALSE)</f>
        <v>#VALUE!</v>
      </c>
      <c r="F7" s="4"/>
    </row>
    <row r="8" spans="1:6" outlineLevel="2" x14ac:dyDescent="0.2">
      <c r="A8" s="84" t="s">
        <v>78</v>
      </c>
      <c r="B8" s="85" t="s">
        <v>79</v>
      </c>
      <c r="C8" s="86">
        <f>SUMIFS('Poptávané položky'!L:L,'Poptávané položky'!A:A,Rekapitulace!A8,'Poptávané položky'!G:G,Rekapitulace!B8)</f>
        <v>0</v>
      </c>
      <c r="D8" s="87" t="e">
        <f>VLOOKUP($A8,'Poptávané položky'!A:P,15,FALSE)</f>
        <v>#VALUE!</v>
      </c>
      <c r="E8" s="87" t="e">
        <f>VLOOKUP($A8,'Poptávané položky'!A:Q,16,FALSE)</f>
        <v>#VALUE!</v>
      </c>
      <c r="F8" s="4"/>
    </row>
    <row r="9" spans="1:6" outlineLevel="3" x14ac:dyDescent="0.2">
      <c r="A9" s="84" t="s">
        <v>80</v>
      </c>
      <c r="B9" s="88" t="s">
        <v>81</v>
      </c>
      <c r="C9" s="86">
        <f>SUMIFS('Poptávané položky'!L:L,'Poptávané položky'!A:A,Rekapitulace!A9,'Poptávané položky'!G:G,Rekapitulace!B9)</f>
        <v>0</v>
      </c>
      <c r="D9" s="87" t="e">
        <f>VLOOKUP($A9,'Poptávané položky'!A:P,15,FALSE)</f>
        <v>#VALUE!</v>
      </c>
      <c r="E9" s="87" t="e">
        <f>VLOOKUP($A9,'Poptávané položky'!A:Q,16,FALSE)</f>
        <v>#VALUE!</v>
      </c>
      <c r="F9" s="4"/>
    </row>
    <row r="10" spans="1:6" outlineLevel="3" x14ac:dyDescent="0.2">
      <c r="A10" s="84" t="s">
        <v>82</v>
      </c>
      <c r="B10" s="88" t="s">
        <v>83</v>
      </c>
      <c r="C10" s="86">
        <f>SUMIFS('Poptávané položky'!L:L,'Poptávané položky'!A:A,Rekapitulace!A10,'Poptávané položky'!G:G,Rekapitulace!B10)</f>
        <v>0</v>
      </c>
      <c r="D10" s="87" t="e">
        <f>VLOOKUP($A10,'Poptávané položky'!A:P,15,FALSE)</f>
        <v>#VALUE!</v>
      </c>
      <c r="E10" s="87" t="e">
        <f>VLOOKUP($A10,'Poptávané položky'!A:Q,16,FALSE)</f>
        <v>#VALUE!</v>
      </c>
      <c r="F10" s="4"/>
    </row>
    <row r="11" spans="1:6" outlineLevel="3" x14ac:dyDescent="0.2">
      <c r="A11" s="84" t="s">
        <v>84</v>
      </c>
      <c r="B11" s="88" t="s">
        <v>85</v>
      </c>
      <c r="C11" s="86">
        <f>SUMIFS('Poptávané položky'!L:L,'Poptávané položky'!A:A,Rekapitulace!A11,'Poptávané položky'!G:G,Rekapitulace!B11)</f>
        <v>0</v>
      </c>
      <c r="D11" s="87" t="e">
        <f>VLOOKUP($A11,'Poptávané položky'!A:P,15,FALSE)</f>
        <v>#VALUE!</v>
      </c>
      <c r="E11" s="87" t="e">
        <f>VLOOKUP($A11,'Poptávané položky'!A:Q,16,FALSE)</f>
        <v>#VALUE!</v>
      </c>
      <c r="F11" s="4"/>
    </row>
    <row r="12" spans="1:6" outlineLevel="3" x14ac:dyDescent="0.2">
      <c r="A12" s="84" t="s">
        <v>86</v>
      </c>
      <c r="B12" s="88" t="s">
        <v>87</v>
      </c>
      <c r="C12" s="86">
        <f>SUMIFS('Poptávané položky'!L:L,'Poptávané položky'!A:A,Rekapitulace!A12,'Poptávané položky'!G:G,Rekapitulace!B12)</f>
        <v>0</v>
      </c>
      <c r="D12" s="87" t="e">
        <f>VLOOKUP($A12,'Poptávané položky'!A:P,15,FALSE)</f>
        <v>#VALUE!</v>
      </c>
      <c r="E12" s="87" t="e">
        <f>VLOOKUP($A12,'Poptávané položky'!A:Q,16,FALSE)</f>
        <v>#VALUE!</v>
      </c>
      <c r="F12" s="4"/>
    </row>
    <row r="13" spans="1:6" outlineLevel="3" x14ac:dyDescent="0.2">
      <c r="A13" s="84" t="s">
        <v>88</v>
      </c>
      <c r="B13" s="88" t="s">
        <v>89</v>
      </c>
      <c r="C13" s="86">
        <f>SUMIFS('Poptávané položky'!L:L,'Poptávané položky'!A:A,Rekapitulace!A13,'Poptávané položky'!G:G,Rekapitulace!B13)</f>
        <v>0</v>
      </c>
      <c r="D13" s="87" t="e">
        <f>VLOOKUP($A13,'Poptávané položky'!A:P,15,FALSE)</f>
        <v>#VALUE!</v>
      </c>
      <c r="E13" s="87" t="e">
        <f>VLOOKUP($A13,'Poptávané položky'!A:Q,16,FALSE)</f>
        <v>#VALUE!</v>
      </c>
      <c r="F13" s="4"/>
    </row>
    <row r="14" spans="1:6" outlineLevel="3" x14ac:dyDescent="0.2">
      <c r="A14" s="84" t="s">
        <v>90</v>
      </c>
      <c r="B14" s="88" t="s">
        <v>91</v>
      </c>
      <c r="C14" s="86">
        <f>SUMIFS('Poptávané položky'!L:L,'Poptávané položky'!A:A,Rekapitulace!A14,'Poptávané položky'!G:G,Rekapitulace!B14)</f>
        <v>0</v>
      </c>
      <c r="D14" s="87" t="e">
        <f>VLOOKUP($A14,'Poptávané položky'!A:P,15,FALSE)</f>
        <v>#VALUE!</v>
      </c>
      <c r="E14" s="87" t="e">
        <f>VLOOKUP($A14,'Poptávané položky'!A:Q,16,FALSE)</f>
        <v>#VALUE!</v>
      </c>
      <c r="F14" s="4"/>
    </row>
    <row r="15" spans="1:6" outlineLevel="3" x14ac:dyDescent="0.2">
      <c r="A15" s="84" t="s">
        <v>92</v>
      </c>
      <c r="B15" s="88" t="s">
        <v>93</v>
      </c>
      <c r="C15" s="86">
        <f>SUMIFS('Poptávané položky'!L:L,'Poptávané položky'!A:A,Rekapitulace!A15,'Poptávané položky'!G:G,Rekapitulace!B15)</f>
        <v>0</v>
      </c>
      <c r="D15" s="87" t="e">
        <f>VLOOKUP($A15,'Poptávané položky'!A:P,15,FALSE)</f>
        <v>#VALUE!</v>
      </c>
      <c r="E15" s="87" t="e">
        <f>VLOOKUP($A15,'Poptávané položky'!A:Q,16,FALSE)</f>
        <v>#VALUE!</v>
      </c>
      <c r="F15" s="4"/>
    </row>
    <row r="16" spans="1:6" outlineLevel="3" x14ac:dyDescent="0.2">
      <c r="A16" s="84" t="s">
        <v>94</v>
      </c>
      <c r="B16" s="88" t="s">
        <v>95</v>
      </c>
      <c r="C16" s="86">
        <f>SUMIFS('Poptávané položky'!L:L,'Poptávané položky'!A:A,Rekapitulace!A16,'Poptávané položky'!G:G,Rekapitulace!B16)</f>
        <v>0</v>
      </c>
      <c r="D16" s="87" t="e">
        <f>VLOOKUP($A16,'Poptávané položky'!A:P,15,FALSE)</f>
        <v>#VALUE!</v>
      </c>
      <c r="E16" s="87" t="e">
        <f>VLOOKUP($A16,'Poptávané položky'!A:Q,16,FALSE)</f>
        <v>#VALUE!</v>
      </c>
      <c r="F16" s="4"/>
    </row>
    <row r="17" spans="1:6" outlineLevel="2" x14ac:dyDescent="0.2">
      <c r="A17" s="84" t="s">
        <v>96</v>
      </c>
      <c r="B17" s="85" t="s">
        <v>97</v>
      </c>
      <c r="C17" s="86">
        <f>SUMIFS('Poptávané položky'!L:L,'Poptávané položky'!A:A,Rekapitulace!A17,'Poptávané položky'!G:G,Rekapitulace!B17)</f>
        <v>0</v>
      </c>
      <c r="D17" s="87" t="e">
        <f>VLOOKUP($A17,'Poptávané položky'!A:P,15,FALSE)</f>
        <v>#VALUE!</v>
      </c>
      <c r="E17" s="87" t="e">
        <f>VLOOKUP($A17,'Poptávané položky'!A:Q,16,FALSE)</f>
        <v>#VALUE!</v>
      </c>
      <c r="F17" s="4"/>
    </row>
    <row r="18" spans="1:6" outlineLevel="3" x14ac:dyDescent="0.2">
      <c r="A18" s="84" t="s">
        <v>98</v>
      </c>
      <c r="B18" s="88" t="s">
        <v>99</v>
      </c>
      <c r="C18" s="86">
        <f>SUMIFS('Poptávané položky'!L:L,'Poptávané položky'!A:A,Rekapitulace!A18,'Poptávané položky'!G:G,Rekapitulace!B18)</f>
        <v>0</v>
      </c>
      <c r="D18" s="87" t="e">
        <f>VLOOKUP($A18,'Poptávané položky'!A:P,15,FALSE)</f>
        <v>#VALUE!</v>
      </c>
      <c r="E18" s="87" t="e">
        <f>VLOOKUP($A18,'Poptávané položky'!A:Q,16,FALSE)</f>
        <v>#VALUE!</v>
      </c>
      <c r="F18" s="4"/>
    </row>
    <row r="19" spans="1:6" outlineLevel="3" x14ac:dyDescent="0.2">
      <c r="A19" s="84" t="s">
        <v>100</v>
      </c>
      <c r="B19" s="88" t="s">
        <v>101</v>
      </c>
      <c r="C19" s="86">
        <f>SUMIFS('Poptávané položky'!L:L,'Poptávané položky'!A:A,Rekapitulace!A19,'Poptávané položky'!G:G,Rekapitulace!B19)</f>
        <v>0</v>
      </c>
      <c r="D19" s="87" t="e">
        <f>VLOOKUP($A19,'Poptávané položky'!A:P,15,FALSE)</f>
        <v>#VALUE!</v>
      </c>
      <c r="E19" s="87" t="e">
        <f>VLOOKUP($A19,'Poptávané položky'!A:Q,16,FALSE)</f>
        <v>#VALUE!</v>
      </c>
      <c r="F19" s="4"/>
    </row>
    <row r="20" spans="1:6" outlineLevel="3" x14ac:dyDescent="0.2">
      <c r="A20" s="84" t="s">
        <v>102</v>
      </c>
      <c r="B20" s="88" t="s">
        <v>103</v>
      </c>
      <c r="C20" s="86">
        <f>SUMIFS('Poptávané položky'!L:L,'Poptávané položky'!A:A,Rekapitulace!A20,'Poptávané položky'!G:G,Rekapitulace!B20)</f>
        <v>0</v>
      </c>
      <c r="D20" s="87" t="e">
        <f>VLOOKUP($A20,'Poptávané položky'!A:P,15,FALSE)</f>
        <v>#VALUE!</v>
      </c>
      <c r="E20" s="87" t="e">
        <f>VLOOKUP($A20,'Poptávané položky'!A:Q,16,FALSE)</f>
        <v>#VALUE!</v>
      </c>
      <c r="F20" s="4"/>
    </row>
    <row r="21" spans="1:6" outlineLevel="3" x14ac:dyDescent="0.2">
      <c r="A21" s="84" t="s">
        <v>104</v>
      </c>
      <c r="B21" s="88" t="s">
        <v>105</v>
      </c>
      <c r="C21" s="86">
        <f>SUMIFS('Poptávané položky'!L:L,'Poptávané položky'!A:A,Rekapitulace!A21,'Poptávané položky'!G:G,Rekapitulace!B21)</f>
        <v>0</v>
      </c>
      <c r="D21" s="87" t="e">
        <f>VLOOKUP($A21,'Poptávané položky'!A:P,15,FALSE)</f>
        <v>#VALUE!</v>
      </c>
      <c r="E21" s="87" t="e">
        <f>VLOOKUP($A21,'Poptávané položky'!A:Q,16,FALSE)</f>
        <v>#VALUE!</v>
      </c>
      <c r="F21" s="4"/>
    </row>
    <row r="22" spans="1:6" outlineLevel="3" x14ac:dyDescent="0.2">
      <c r="A22" s="84" t="s">
        <v>106</v>
      </c>
      <c r="B22" s="88" t="s">
        <v>107</v>
      </c>
      <c r="C22" s="86">
        <f>SUMIFS('Poptávané položky'!L:L,'Poptávané položky'!A:A,Rekapitulace!A22,'Poptávané položky'!G:G,Rekapitulace!B22)</f>
        <v>0</v>
      </c>
      <c r="D22" s="87" t="e">
        <f>VLOOKUP($A22,'Poptávané položky'!A:P,15,FALSE)</f>
        <v>#VALUE!</v>
      </c>
      <c r="E22" s="87" t="e">
        <f>VLOOKUP($A22,'Poptávané položky'!A:Q,16,FALSE)</f>
        <v>#VALUE!</v>
      </c>
      <c r="F22" s="4"/>
    </row>
    <row r="23" spans="1:6" outlineLevel="3" x14ac:dyDescent="0.2">
      <c r="A23" s="84" t="s">
        <v>108</v>
      </c>
      <c r="B23" s="88" t="s">
        <v>109</v>
      </c>
      <c r="C23" s="86">
        <f>SUMIFS('Poptávané položky'!L:L,'Poptávané položky'!A:A,Rekapitulace!A23,'Poptávané položky'!G:G,Rekapitulace!B23)</f>
        <v>0</v>
      </c>
      <c r="D23" s="87" t="e">
        <f>VLOOKUP($A23,'Poptávané položky'!A:P,15,FALSE)</f>
        <v>#VALUE!</v>
      </c>
      <c r="E23" s="87" t="e">
        <f>VLOOKUP($A23,'Poptávané položky'!A:Q,16,FALSE)</f>
        <v>#VALUE!</v>
      </c>
      <c r="F23" s="4"/>
    </row>
    <row r="24" spans="1:6" outlineLevel="3" x14ac:dyDescent="0.2">
      <c r="A24" s="84" t="s">
        <v>110</v>
      </c>
      <c r="B24" s="88" t="s">
        <v>111</v>
      </c>
      <c r="C24" s="86">
        <f>SUMIFS('Poptávané položky'!L:L,'Poptávané položky'!A:A,Rekapitulace!A24,'Poptávané položky'!G:G,Rekapitulace!B24)</f>
        <v>0</v>
      </c>
      <c r="D24" s="87" t="e">
        <f>VLOOKUP($A24,'Poptávané položky'!A:P,15,FALSE)</f>
        <v>#VALUE!</v>
      </c>
      <c r="E24" s="87" t="e">
        <f>VLOOKUP($A24,'Poptávané položky'!A:Q,16,FALSE)</f>
        <v>#VALUE!</v>
      </c>
      <c r="F24" s="4"/>
    </row>
    <row r="25" spans="1:6" outlineLevel="3" x14ac:dyDescent="0.2">
      <c r="A25" s="84" t="s">
        <v>112</v>
      </c>
      <c r="B25" s="88" t="s">
        <v>113</v>
      </c>
      <c r="C25" s="86">
        <f>SUMIFS('Poptávané položky'!L:L,'Poptávané položky'!A:A,Rekapitulace!A25,'Poptávané položky'!G:G,Rekapitulace!B25)</f>
        <v>0</v>
      </c>
      <c r="D25" s="87" t="e">
        <f>VLOOKUP($A25,'Poptávané položky'!A:P,15,FALSE)</f>
        <v>#VALUE!</v>
      </c>
      <c r="E25" s="87" t="e">
        <f>VLOOKUP($A25,'Poptávané položky'!A:Q,16,FALSE)</f>
        <v>#VALUE!</v>
      </c>
      <c r="F25" s="4"/>
    </row>
    <row r="26" spans="1:6" outlineLevel="3" x14ac:dyDescent="0.2">
      <c r="A26" s="84" t="s">
        <v>114</v>
      </c>
      <c r="B26" s="88" t="s">
        <v>115</v>
      </c>
      <c r="C26" s="86">
        <f>SUMIFS('Poptávané položky'!L:L,'Poptávané položky'!A:A,Rekapitulace!A26,'Poptávané položky'!G:G,Rekapitulace!B26)</f>
        <v>0</v>
      </c>
      <c r="D26" s="87" t="e">
        <f>VLOOKUP($A26,'Poptávané položky'!A:P,15,FALSE)</f>
        <v>#VALUE!</v>
      </c>
      <c r="E26" s="87" t="e">
        <f>VLOOKUP($A26,'Poptávané položky'!A:Q,16,FALSE)</f>
        <v>#VALUE!</v>
      </c>
      <c r="F26" s="4"/>
    </row>
    <row r="27" spans="1:6" outlineLevel="2" x14ac:dyDescent="0.2">
      <c r="A27" s="84" t="s">
        <v>116</v>
      </c>
      <c r="B27" s="85" t="s">
        <v>117</v>
      </c>
      <c r="C27" s="86">
        <f>SUMIFS('Poptávané položky'!L:L,'Poptávané položky'!A:A,Rekapitulace!A27,'Poptávané položky'!G:G,Rekapitulace!B27)</f>
        <v>0</v>
      </c>
      <c r="D27" s="87" t="e">
        <f>VLOOKUP($A27,'Poptávané položky'!A:P,15,FALSE)</f>
        <v>#VALUE!</v>
      </c>
      <c r="E27" s="87" t="e">
        <f>VLOOKUP($A27,'Poptávané položky'!A:Q,16,FALSE)</f>
        <v>#VALUE!</v>
      </c>
      <c r="F27" s="4"/>
    </row>
    <row r="28" spans="1:6" outlineLevel="3" x14ac:dyDescent="0.2">
      <c r="A28" s="84" t="s">
        <v>118</v>
      </c>
      <c r="B28" s="88" t="s">
        <v>119</v>
      </c>
      <c r="C28" s="86">
        <f>SUMIFS('Poptávané položky'!L:L,'Poptávané položky'!A:A,Rekapitulace!A28,'Poptávané položky'!G:G,Rekapitulace!B28)</f>
        <v>0</v>
      </c>
      <c r="D28" s="87" t="e">
        <f>VLOOKUP($A28,'Poptávané položky'!A:P,15,FALSE)</f>
        <v>#VALUE!</v>
      </c>
      <c r="E28" s="87" t="e">
        <f>VLOOKUP($A28,'Poptávané položky'!A:Q,16,FALSE)</f>
        <v>#VALUE!</v>
      </c>
      <c r="F28" s="4"/>
    </row>
    <row r="29" spans="1:6" outlineLevel="1" x14ac:dyDescent="0.2">
      <c r="A29" s="79" t="s">
        <v>120</v>
      </c>
      <c r="B29" s="83" t="s">
        <v>121</v>
      </c>
      <c r="C29" s="81">
        <f>SUMIFS('Poptávané položky'!L:L,'Poptávané položky'!A:A,Rekapitulace!A29,'Poptávané položky'!G:G,Rekapitulace!B29)</f>
        <v>0</v>
      </c>
      <c r="D29" s="82" t="e">
        <f>VLOOKUP($A29,'Poptávané položky'!A:P,15,FALSE)</f>
        <v>#VALUE!</v>
      </c>
      <c r="E29" s="82" t="e">
        <f>VLOOKUP($A29,'Poptávané položky'!A:Q,16,FALSE)</f>
        <v>#VALUE!</v>
      </c>
      <c r="F29" s="4"/>
    </row>
    <row r="30" spans="1:6" outlineLevel="2" x14ac:dyDescent="0.2">
      <c r="A30" s="84" t="s">
        <v>122</v>
      </c>
      <c r="B30" s="85" t="s">
        <v>79</v>
      </c>
      <c r="C30" s="86">
        <f>SUMIFS('Poptávané položky'!L:L,'Poptávané položky'!A:A,Rekapitulace!A30,'Poptávané položky'!G:G,Rekapitulace!B30)</f>
        <v>0</v>
      </c>
      <c r="D30" s="87" t="e">
        <f>VLOOKUP($A30,'Poptávané položky'!A:P,15,FALSE)</f>
        <v>#VALUE!</v>
      </c>
      <c r="E30" s="87" t="e">
        <f>VLOOKUP($A30,'Poptávané položky'!A:Q,16,FALSE)</f>
        <v>#VALUE!</v>
      </c>
      <c r="F30" s="4"/>
    </row>
    <row r="31" spans="1:6" outlineLevel="3" x14ac:dyDescent="0.2">
      <c r="A31" s="84" t="s">
        <v>123</v>
      </c>
      <c r="B31" s="88" t="s">
        <v>89</v>
      </c>
      <c r="C31" s="86">
        <f>SUMIFS('Poptávané položky'!L:L,'Poptávané položky'!A:A,Rekapitulace!A31,'Poptávané položky'!G:G,Rekapitulace!B31)</f>
        <v>0</v>
      </c>
      <c r="D31" s="87" t="e">
        <f>VLOOKUP($A31,'Poptávané položky'!A:P,15,FALSE)</f>
        <v>#VALUE!</v>
      </c>
      <c r="E31" s="87" t="e">
        <f>VLOOKUP($A31,'Poptávané položky'!A:Q,16,FALSE)</f>
        <v>#VALUE!</v>
      </c>
      <c r="F31" s="4"/>
    </row>
    <row r="32" spans="1:6" outlineLevel="3" x14ac:dyDescent="0.2">
      <c r="A32" s="84" t="s">
        <v>124</v>
      </c>
      <c r="B32" s="88" t="s">
        <v>91</v>
      </c>
      <c r="C32" s="86">
        <f>SUMIFS('Poptávané položky'!L:L,'Poptávané položky'!A:A,Rekapitulace!A32,'Poptávané položky'!G:G,Rekapitulace!B32)</f>
        <v>0</v>
      </c>
      <c r="D32" s="87" t="e">
        <f>VLOOKUP($A32,'Poptávané položky'!A:P,15,FALSE)</f>
        <v>#VALUE!</v>
      </c>
      <c r="E32" s="87" t="e">
        <f>VLOOKUP($A32,'Poptávané položky'!A:Q,16,FALSE)</f>
        <v>#VALUE!</v>
      </c>
      <c r="F32" s="4"/>
    </row>
    <row r="33" spans="1:6" outlineLevel="3" x14ac:dyDescent="0.2">
      <c r="A33" s="84" t="s">
        <v>125</v>
      </c>
      <c r="B33" s="88" t="s">
        <v>93</v>
      </c>
      <c r="C33" s="86">
        <f>SUMIFS('Poptávané položky'!L:L,'Poptávané položky'!A:A,Rekapitulace!A33,'Poptávané položky'!G:G,Rekapitulace!B33)</f>
        <v>0</v>
      </c>
      <c r="D33" s="87" t="e">
        <f>VLOOKUP($A33,'Poptávané položky'!A:P,15,FALSE)</f>
        <v>#VALUE!</v>
      </c>
      <c r="E33" s="87" t="e">
        <f>VLOOKUP($A33,'Poptávané položky'!A:Q,16,FALSE)</f>
        <v>#VALUE!</v>
      </c>
      <c r="F33" s="4"/>
    </row>
    <row r="34" spans="1:6" outlineLevel="3" x14ac:dyDescent="0.2">
      <c r="A34" s="84" t="s">
        <v>126</v>
      </c>
      <c r="B34" s="88" t="s">
        <v>95</v>
      </c>
      <c r="C34" s="86">
        <f>SUMIFS('Poptávané položky'!L:L,'Poptávané položky'!A:A,Rekapitulace!A34,'Poptávané položky'!G:G,Rekapitulace!B34)</f>
        <v>0</v>
      </c>
      <c r="D34" s="87" t="e">
        <f>VLOOKUP($A34,'Poptávané položky'!A:P,15,FALSE)</f>
        <v>#VALUE!</v>
      </c>
      <c r="E34" s="87" t="e">
        <f>VLOOKUP($A34,'Poptávané položky'!A:Q,16,FALSE)</f>
        <v>#VALUE!</v>
      </c>
      <c r="F34" s="4"/>
    </row>
    <row r="35" spans="1:6" outlineLevel="2" x14ac:dyDescent="0.2">
      <c r="A35" s="84" t="s">
        <v>127</v>
      </c>
      <c r="B35" s="85" t="s">
        <v>97</v>
      </c>
      <c r="C35" s="86">
        <f>SUMIFS('Poptávané položky'!L:L,'Poptávané položky'!A:A,Rekapitulace!A35,'Poptávané položky'!G:G,Rekapitulace!B35)</f>
        <v>0</v>
      </c>
      <c r="D35" s="87" t="e">
        <f>VLOOKUP($A35,'Poptávané položky'!A:P,15,FALSE)</f>
        <v>#VALUE!</v>
      </c>
      <c r="E35" s="87" t="e">
        <f>VLOOKUP($A35,'Poptávané položky'!A:Q,16,FALSE)</f>
        <v>#VALUE!</v>
      </c>
      <c r="F35" s="4"/>
    </row>
    <row r="36" spans="1:6" outlineLevel="3" x14ac:dyDescent="0.2">
      <c r="A36" s="84" t="s">
        <v>128</v>
      </c>
      <c r="B36" s="88" t="s">
        <v>99</v>
      </c>
      <c r="C36" s="86">
        <f>SUMIFS('Poptávané položky'!L:L,'Poptávané položky'!A:A,Rekapitulace!A36,'Poptávané položky'!G:G,Rekapitulace!B36)</f>
        <v>0</v>
      </c>
      <c r="D36" s="87" t="e">
        <f>VLOOKUP($A36,'Poptávané položky'!A:P,15,FALSE)</f>
        <v>#VALUE!</v>
      </c>
      <c r="E36" s="87" t="e">
        <f>VLOOKUP($A36,'Poptávané položky'!A:Q,16,FALSE)</f>
        <v>#VALUE!</v>
      </c>
      <c r="F36" s="4"/>
    </row>
    <row r="37" spans="1:6" outlineLevel="3" x14ac:dyDescent="0.2">
      <c r="A37" s="84" t="s">
        <v>129</v>
      </c>
      <c r="B37" s="88" t="s">
        <v>101</v>
      </c>
      <c r="C37" s="86">
        <f>SUMIFS('Poptávané položky'!L:L,'Poptávané položky'!A:A,Rekapitulace!A37,'Poptávané položky'!G:G,Rekapitulace!B37)</f>
        <v>0</v>
      </c>
      <c r="D37" s="87" t="e">
        <f>VLOOKUP($A37,'Poptávané položky'!A:P,15,FALSE)</f>
        <v>#VALUE!</v>
      </c>
      <c r="E37" s="87" t="e">
        <f>VLOOKUP($A37,'Poptávané položky'!A:Q,16,FALSE)</f>
        <v>#VALUE!</v>
      </c>
      <c r="F37" s="4"/>
    </row>
    <row r="38" spans="1:6" outlineLevel="3" x14ac:dyDescent="0.2">
      <c r="A38" s="84" t="s">
        <v>130</v>
      </c>
      <c r="B38" s="88" t="s">
        <v>103</v>
      </c>
      <c r="C38" s="86">
        <f>SUMIFS('Poptávané položky'!L:L,'Poptávané položky'!A:A,Rekapitulace!A38,'Poptávané položky'!G:G,Rekapitulace!B38)</f>
        <v>0</v>
      </c>
      <c r="D38" s="87" t="e">
        <f>VLOOKUP($A38,'Poptávané položky'!A:P,15,FALSE)</f>
        <v>#VALUE!</v>
      </c>
      <c r="E38" s="87" t="e">
        <f>VLOOKUP($A38,'Poptávané položky'!A:Q,16,FALSE)</f>
        <v>#VALUE!</v>
      </c>
      <c r="F38" s="4"/>
    </row>
    <row r="39" spans="1:6" outlineLevel="3" x14ac:dyDescent="0.2">
      <c r="A39" s="84" t="s">
        <v>131</v>
      </c>
      <c r="B39" s="88" t="s">
        <v>105</v>
      </c>
      <c r="C39" s="86">
        <f>SUMIFS('Poptávané položky'!L:L,'Poptávané položky'!A:A,Rekapitulace!A39,'Poptávané položky'!G:G,Rekapitulace!B39)</f>
        <v>0</v>
      </c>
      <c r="D39" s="87" t="e">
        <f>VLOOKUP($A39,'Poptávané položky'!A:P,15,FALSE)</f>
        <v>#VALUE!</v>
      </c>
      <c r="E39" s="87" t="e">
        <f>VLOOKUP($A39,'Poptávané položky'!A:Q,16,FALSE)</f>
        <v>#VALUE!</v>
      </c>
      <c r="F39" s="4"/>
    </row>
    <row r="40" spans="1:6" outlineLevel="3" x14ac:dyDescent="0.2">
      <c r="A40" s="84" t="s">
        <v>132</v>
      </c>
      <c r="B40" s="88" t="s">
        <v>107</v>
      </c>
      <c r="C40" s="86">
        <f>SUMIFS('Poptávané položky'!L:L,'Poptávané položky'!A:A,Rekapitulace!A40,'Poptávané položky'!G:G,Rekapitulace!B40)</f>
        <v>0</v>
      </c>
      <c r="D40" s="87" t="e">
        <f>VLOOKUP($A40,'Poptávané položky'!A:P,15,FALSE)</f>
        <v>#VALUE!</v>
      </c>
      <c r="E40" s="87" t="e">
        <f>VLOOKUP($A40,'Poptávané položky'!A:Q,16,FALSE)</f>
        <v>#VALUE!</v>
      </c>
      <c r="F40" s="4"/>
    </row>
    <row r="41" spans="1:6" outlineLevel="3" x14ac:dyDescent="0.2">
      <c r="A41" s="84" t="s">
        <v>133</v>
      </c>
      <c r="B41" s="88" t="s">
        <v>113</v>
      </c>
      <c r="C41" s="86">
        <f>SUMIFS('Poptávané položky'!L:L,'Poptávané položky'!A:A,Rekapitulace!A41,'Poptávané položky'!G:G,Rekapitulace!B41)</f>
        <v>0</v>
      </c>
      <c r="D41" s="87" t="e">
        <f>VLOOKUP($A41,'Poptávané položky'!A:P,15,FALSE)</f>
        <v>#VALUE!</v>
      </c>
      <c r="E41" s="87" t="e">
        <f>VLOOKUP($A41,'Poptávané položky'!A:Q,16,FALSE)</f>
        <v>#VALUE!</v>
      </c>
      <c r="F41" s="4"/>
    </row>
    <row r="42" spans="1:6" outlineLevel="2" x14ac:dyDescent="0.2">
      <c r="A42" s="84" t="s">
        <v>134</v>
      </c>
      <c r="B42" s="85" t="s">
        <v>117</v>
      </c>
      <c r="C42" s="86">
        <f>SUMIFS('Poptávané položky'!L:L,'Poptávané položky'!A:A,Rekapitulace!A42,'Poptávané položky'!G:G,Rekapitulace!B42)</f>
        <v>0</v>
      </c>
      <c r="D42" s="87" t="e">
        <f>VLOOKUP($A42,'Poptávané položky'!A:P,15,FALSE)</f>
        <v>#VALUE!</v>
      </c>
      <c r="E42" s="87" t="e">
        <f>VLOOKUP($A42,'Poptávané položky'!A:Q,16,FALSE)</f>
        <v>#VALUE!</v>
      </c>
      <c r="F42" s="4"/>
    </row>
    <row r="43" spans="1:6" outlineLevel="3" x14ac:dyDescent="0.2">
      <c r="A43" s="84" t="s">
        <v>135</v>
      </c>
      <c r="B43" s="88" t="s">
        <v>119</v>
      </c>
      <c r="C43" s="86">
        <f>SUMIFS('Poptávané položky'!L:L,'Poptávané položky'!A:A,Rekapitulace!A43,'Poptávané položky'!G:G,Rekapitulace!B43)</f>
        <v>0</v>
      </c>
      <c r="D43" s="87" t="e">
        <f>VLOOKUP($A43,'Poptávané položky'!A:P,15,FALSE)</f>
        <v>#VALUE!</v>
      </c>
      <c r="E43" s="87" t="e">
        <f>VLOOKUP($A43,'Poptávané položky'!A:Q,16,FALSE)</f>
        <v>#VALUE!</v>
      </c>
      <c r="F43" s="4"/>
    </row>
    <row r="44" spans="1:6" outlineLevel="1" x14ac:dyDescent="0.2">
      <c r="A44" s="79" t="s">
        <v>136</v>
      </c>
      <c r="B44" s="83" t="s">
        <v>137</v>
      </c>
      <c r="C44" s="81">
        <f>SUMIFS('Poptávané položky'!L:L,'Poptávané položky'!A:A,Rekapitulace!A44,'Poptávané položky'!G:G,Rekapitulace!B44)</f>
        <v>0</v>
      </c>
      <c r="D44" s="82" t="e">
        <f>VLOOKUP($A44,'Poptávané položky'!A:P,15,FALSE)</f>
        <v>#VALUE!</v>
      </c>
      <c r="E44" s="82" t="e">
        <f>VLOOKUP($A44,'Poptávané položky'!A:Q,16,FALSE)</f>
        <v>#VALUE!</v>
      </c>
      <c r="F44" s="4"/>
    </row>
    <row r="45" spans="1:6" outlineLevel="2" x14ac:dyDescent="0.2">
      <c r="A45" s="84" t="s">
        <v>138</v>
      </c>
      <c r="B45" s="85" t="s">
        <v>79</v>
      </c>
      <c r="C45" s="86">
        <f>SUMIFS('Poptávané položky'!L:L,'Poptávané položky'!A:A,Rekapitulace!A45,'Poptávané položky'!G:G,Rekapitulace!B45)</f>
        <v>0</v>
      </c>
      <c r="D45" s="87" t="e">
        <f>VLOOKUP($A45,'Poptávané položky'!A:P,15,FALSE)</f>
        <v>#VALUE!</v>
      </c>
      <c r="E45" s="87" t="e">
        <f>VLOOKUP($A45,'Poptávané položky'!A:Q,16,FALSE)</f>
        <v>#VALUE!</v>
      </c>
      <c r="F45" s="4"/>
    </row>
    <row r="46" spans="1:6" outlineLevel="3" x14ac:dyDescent="0.2">
      <c r="A46" s="84" t="s">
        <v>139</v>
      </c>
      <c r="B46" s="88" t="s">
        <v>89</v>
      </c>
      <c r="C46" s="86">
        <f>SUMIFS('Poptávané položky'!L:L,'Poptávané položky'!A:A,Rekapitulace!A46,'Poptávané položky'!G:G,Rekapitulace!B46)</f>
        <v>0</v>
      </c>
      <c r="D46" s="87" t="e">
        <f>VLOOKUP($A46,'Poptávané položky'!A:P,15,FALSE)</f>
        <v>#VALUE!</v>
      </c>
      <c r="E46" s="87" t="e">
        <f>VLOOKUP($A46,'Poptávané položky'!A:Q,16,FALSE)</f>
        <v>#VALUE!</v>
      </c>
      <c r="F46" s="4"/>
    </row>
    <row r="47" spans="1:6" outlineLevel="3" x14ac:dyDescent="0.2">
      <c r="A47" s="84" t="s">
        <v>140</v>
      </c>
      <c r="B47" s="88" t="s">
        <v>91</v>
      </c>
      <c r="C47" s="86">
        <f>SUMIFS('Poptávané položky'!L:L,'Poptávané položky'!A:A,Rekapitulace!A47,'Poptávané položky'!G:G,Rekapitulace!B47)</f>
        <v>0</v>
      </c>
      <c r="D47" s="87" t="e">
        <f>VLOOKUP($A47,'Poptávané položky'!A:P,15,FALSE)</f>
        <v>#VALUE!</v>
      </c>
      <c r="E47" s="87" t="e">
        <f>VLOOKUP($A47,'Poptávané položky'!A:Q,16,FALSE)</f>
        <v>#VALUE!</v>
      </c>
      <c r="F47" s="4"/>
    </row>
    <row r="48" spans="1:6" outlineLevel="3" x14ac:dyDescent="0.2">
      <c r="A48" s="84" t="s">
        <v>141</v>
      </c>
      <c r="B48" s="88" t="s">
        <v>93</v>
      </c>
      <c r="C48" s="86">
        <f>SUMIFS('Poptávané položky'!L:L,'Poptávané položky'!A:A,Rekapitulace!A48,'Poptávané položky'!G:G,Rekapitulace!B48)</f>
        <v>0</v>
      </c>
      <c r="D48" s="87" t="e">
        <f>VLOOKUP($A48,'Poptávané položky'!A:P,15,FALSE)</f>
        <v>#VALUE!</v>
      </c>
      <c r="E48" s="87" t="e">
        <f>VLOOKUP($A48,'Poptávané položky'!A:Q,16,FALSE)</f>
        <v>#VALUE!</v>
      </c>
      <c r="F48" s="4"/>
    </row>
    <row r="49" spans="1:6" outlineLevel="3" x14ac:dyDescent="0.2">
      <c r="A49" s="84" t="s">
        <v>142</v>
      </c>
      <c r="B49" s="88" t="s">
        <v>95</v>
      </c>
      <c r="C49" s="86">
        <f>SUMIFS('Poptávané položky'!L:L,'Poptávané položky'!A:A,Rekapitulace!A49,'Poptávané položky'!G:G,Rekapitulace!B49)</f>
        <v>0</v>
      </c>
      <c r="D49" s="87" t="e">
        <f>VLOOKUP($A49,'Poptávané položky'!A:P,15,FALSE)</f>
        <v>#VALUE!</v>
      </c>
      <c r="E49" s="87" t="e">
        <f>VLOOKUP($A49,'Poptávané položky'!A:Q,16,FALSE)</f>
        <v>#VALUE!</v>
      </c>
      <c r="F49" s="4"/>
    </row>
    <row r="50" spans="1:6" outlineLevel="2" x14ac:dyDescent="0.2">
      <c r="A50" s="84" t="s">
        <v>143</v>
      </c>
      <c r="B50" s="85" t="s">
        <v>97</v>
      </c>
      <c r="C50" s="86">
        <f>SUMIFS('Poptávané položky'!L:L,'Poptávané položky'!A:A,Rekapitulace!A50,'Poptávané položky'!G:G,Rekapitulace!B50)</f>
        <v>0</v>
      </c>
      <c r="D50" s="87" t="e">
        <f>VLOOKUP($A50,'Poptávané položky'!A:P,15,FALSE)</f>
        <v>#VALUE!</v>
      </c>
      <c r="E50" s="87" t="e">
        <f>VLOOKUP($A50,'Poptávané položky'!A:Q,16,FALSE)</f>
        <v>#VALUE!</v>
      </c>
      <c r="F50" s="4"/>
    </row>
    <row r="51" spans="1:6" outlineLevel="3" x14ac:dyDescent="0.2">
      <c r="A51" s="84" t="s">
        <v>144</v>
      </c>
      <c r="B51" s="88" t="s">
        <v>99</v>
      </c>
      <c r="C51" s="86">
        <f>SUMIFS('Poptávané položky'!L:L,'Poptávané položky'!A:A,Rekapitulace!A51,'Poptávané položky'!G:G,Rekapitulace!B51)</f>
        <v>0</v>
      </c>
      <c r="D51" s="87" t="e">
        <f>VLOOKUP($A51,'Poptávané položky'!A:P,15,FALSE)</f>
        <v>#VALUE!</v>
      </c>
      <c r="E51" s="87" t="e">
        <f>VLOOKUP($A51,'Poptávané položky'!A:Q,16,FALSE)</f>
        <v>#VALUE!</v>
      </c>
      <c r="F51" s="4"/>
    </row>
    <row r="52" spans="1:6" outlineLevel="3" x14ac:dyDescent="0.2">
      <c r="A52" s="84" t="s">
        <v>145</v>
      </c>
      <c r="B52" s="88" t="s">
        <v>101</v>
      </c>
      <c r="C52" s="86">
        <f>SUMIFS('Poptávané položky'!L:L,'Poptávané položky'!A:A,Rekapitulace!A52,'Poptávané položky'!G:G,Rekapitulace!B52)</f>
        <v>0</v>
      </c>
      <c r="D52" s="87" t="e">
        <f>VLOOKUP($A52,'Poptávané položky'!A:P,15,FALSE)</f>
        <v>#VALUE!</v>
      </c>
      <c r="E52" s="87" t="e">
        <f>VLOOKUP($A52,'Poptávané položky'!A:Q,16,FALSE)</f>
        <v>#VALUE!</v>
      </c>
      <c r="F52" s="4"/>
    </row>
    <row r="53" spans="1:6" outlineLevel="3" x14ac:dyDescent="0.2">
      <c r="A53" s="84" t="s">
        <v>146</v>
      </c>
      <c r="B53" s="88" t="s">
        <v>103</v>
      </c>
      <c r="C53" s="86">
        <f>SUMIFS('Poptávané položky'!L:L,'Poptávané položky'!A:A,Rekapitulace!A53,'Poptávané položky'!G:G,Rekapitulace!B53)</f>
        <v>0</v>
      </c>
      <c r="D53" s="87" t="e">
        <f>VLOOKUP($A53,'Poptávané položky'!A:P,15,FALSE)</f>
        <v>#VALUE!</v>
      </c>
      <c r="E53" s="87" t="e">
        <f>VLOOKUP($A53,'Poptávané položky'!A:Q,16,FALSE)</f>
        <v>#VALUE!</v>
      </c>
      <c r="F53" s="4"/>
    </row>
    <row r="54" spans="1:6" outlineLevel="3" x14ac:dyDescent="0.2">
      <c r="A54" s="84" t="s">
        <v>147</v>
      </c>
      <c r="B54" s="88" t="s">
        <v>105</v>
      </c>
      <c r="C54" s="86">
        <f>SUMIFS('Poptávané položky'!L:L,'Poptávané položky'!A:A,Rekapitulace!A54,'Poptávané položky'!G:G,Rekapitulace!B54)</f>
        <v>0</v>
      </c>
      <c r="D54" s="87" t="e">
        <f>VLOOKUP($A54,'Poptávané položky'!A:P,15,FALSE)</f>
        <v>#VALUE!</v>
      </c>
      <c r="E54" s="87" t="e">
        <f>VLOOKUP($A54,'Poptávané položky'!A:Q,16,FALSE)</f>
        <v>#VALUE!</v>
      </c>
      <c r="F54" s="4"/>
    </row>
    <row r="55" spans="1:6" outlineLevel="3" x14ac:dyDescent="0.2">
      <c r="A55" s="84" t="s">
        <v>148</v>
      </c>
      <c r="B55" s="88" t="s">
        <v>107</v>
      </c>
      <c r="C55" s="86">
        <f>SUMIFS('Poptávané položky'!L:L,'Poptávané položky'!A:A,Rekapitulace!A55,'Poptávané položky'!G:G,Rekapitulace!B55)</f>
        <v>0</v>
      </c>
      <c r="D55" s="87" t="e">
        <f>VLOOKUP($A55,'Poptávané položky'!A:P,15,FALSE)</f>
        <v>#VALUE!</v>
      </c>
      <c r="E55" s="87" t="e">
        <f>VLOOKUP($A55,'Poptávané položky'!A:Q,16,FALSE)</f>
        <v>#VALUE!</v>
      </c>
      <c r="F55" s="4"/>
    </row>
    <row r="56" spans="1:6" outlineLevel="3" x14ac:dyDescent="0.2">
      <c r="A56" s="84" t="s">
        <v>149</v>
      </c>
      <c r="B56" s="88" t="s">
        <v>113</v>
      </c>
      <c r="C56" s="86">
        <f>SUMIFS('Poptávané položky'!L:L,'Poptávané položky'!A:A,Rekapitulace!A56,'Poptávané položky'!G:G,Rekapitulace!B56)</f>
        <v>0</v>
      </c>
      <c r="D56" s="87" t="e">
        <f>VLOOKUP($A56,'Poptávané položky'!A:P,15,FALSE)</f>
        <v>#VALUE!</v>
      </c>
      <c r="E56" s="87" t="e">
        <f>VLOOKUP($A56,'Poptávané položky'!A:Q,16,FALSE)</f>
        <v>#VALUE!</v>
      </c>
      <c r="F56" s="4"/>
    </row>
    <row r="57" spans="1:6" outlineLevel="2" x14ac:dyDescent="0.2">
      <c r="A57" s="84" t="s">
        <v>150</v>
      </c>
      <c r="B57" s="85" t="s">
        <v>117</v>
      </c>
      <c r="C57" s="86">
        <f>SUMIFS('Poptávané položky'!L:L,'Poptávané položky'!A:A,Rekapitulace!A57,'Poptávané položky'!G:G,Rekapitulace!B57)</f>
        <v>0</v>
      </c>
      <c r="D57" s="87" t="e">
        <f>VLOOKUP($A57,'Poptávané položky'!A:P,15,FALSE)</f>
        <v>#VALUE!</v>
      </c>
      <c r="E57" s="87" t="e">
        <f>VLOOKUP($A57,'Poptávané položky'!A:Q,16,FALSE)</f>
        <v>#VALUE!</v>
      </c>
      <c r="F57" s="4"/>
    </row>
    <row r="58" spans="1:6" outlineLevel="3" x14ac:dyDescent="0.2">
      <c r="A58" s="84" t="s">
        <v>151</v>
      </c>
      <c r="B58" s="88" t="s">
        <v>119</v>
      </c>
      <c r="C58" s="86">
        <f>SUMIFS('Poptávané položky'!L:L,'Poptávané položky'!A:A,Rekapitulace!A58,'Poptávané položky'!G:G,Rekapitulace!B58)</f>
        <v>0</v>
      </c>
      <c r="D58" s="87" t="e">
        <f>VLOOKUP($A58,'Poptávané položky'!A:P,15,FALSE)</f>
        <v>#VALUE!</v>
      </c>
      <c r="E58" s="87" t="e">
        <f>VLOOKUP($A58,'Poptávané položky'!A:Q,16,FALSE)</f>
        <v>#VALUE!</v>
      </c>
      <c r="F58" s="4"/>
    </row>
    <row r="59" spans="1:6" outlineLevel="1" x14ac:dyDescent="0.2">
      <c r="A59" s="79" t="s">
        <v>152</v>
      </c>
      <c r="B59" s="83" t="s">
        <v>153</v>
      </c>
      <c r="C59" s="81">
        <f>SUMIFS('Poptávané položky'!L:L,'Poptávané položky'!A:A,Rekapitulace!A59,'Poptávané položky'!G:G,Rekapitulace!B59)</f>
        <v>0</v>
      </c>
      <c r="D59" s="82" t="e">
        <f>VLOOKUP($A59,'Poptávané položky'!A:P,15,FALSE)</f>
        <v>#VALUE!</v>
      </c>
      <c r="E59" s="82" t="e">
        <f>VLOOKUP($A59,'Poptávané položky'!A:Q,16,FALSE)</f>
        <v>#VALUE!</v>
      </c>
      <c r="F59" s="4"/>
    </row>
    <row r="60" spans="1:6" outlineLevel="2" x14ac:dyDescent="0.2">
      <c r="A60" s="84" t="s">
        <v>154</v>
      </c>
      <c r="B60" s="85" t="s">
        <v>79</v>
      </c>
      <c r="C60" s="86">
        <f>SUMIFS('Poptávané položky'!L:L,'Poptávané položky'!A:A,Rekapitulace!A60,'Poptávané položky'!G:G,Rekapitulace!B60)</f>
        <v>0</v>
      </c>
      <c r="D60" s="87" t="e">
        <f>VLOOKUP($A60,'Poptávané položky'!A:P,15,FALSE)</f>
        <v>#VALUE!</v>
      </c>
      <c r="E60" s="87" t="e">
        <f>VLOOKUP($A60,'Poptávané položky'!A:Q,16,FALSE)</f>
        <v>#VALUE!</v>
      </c>
      <c r="F60" s="4"/>
    </row>
    <row r="61" spans="1:6" outlineLevel="3" x14ac:dyDescent="0.2">
      <c r="A61" s="84" t="s">
        <v>155</v>
      </c>
      <c r="B61" s="88" t="s">
        <v>81</v>
      </c>
      <c r="C61" s="86">
        <f>SUMIFS('Poptávané položky'!L:L,'Poptávané položky'!A:A,Rekapitulace!A61,'Poptávané položky'!G:G,Rekapitulace!B61)</f>
        <v>0</v>
      </c>
      <c r="D61" s="87" t="e">
        <f>VLOOKUP($A61,'Poptávané položky'!A:P,15,FALSE)</f>
        <v>#VALUE!</v>
      </c>
      <c r="E61" s="87" t="e">
        <f>VLOOKUP($A61,'Poptávané položky'!A:Q,16,FALSE)</f>
        <v>#VALUE!</v>
      </c>
      <c r="F61" s="4"/>
    </row>
    <row r="62" spans="1:6" outlineLevel="3" x14ac:dyDescent="0.2">
      <c r="A62" s="84" t="s">
        <v>156</v>
      </c>
      <c r="B62" s="88" t="s">
        <v>83</v>
      </c>
      <c r="C62" s="86">
        <f>SUMIFS('Poptávané položky'!L:L,'Poptávané položky'!A:A,Rekapitulace!A62,'Poptávané položky'!G:G,Rekapitulace!B62)</f>
        <v>0</v>
      </c>
      <c r="D62" s="87" t="e">
        <f>VLOOKUP($A62,'Poptávané položky'!A:P,15,FALSE)</f>
        <v>#VALUE!</v>
      </c>
      <c r="E62" s="87" t="e">
        <f>VLOOKUP($A62,'Poptávané položky'!A:Q,16,FALSE)</f>
        <v>#VALUE!</v>
      </c>
      <c r="F62" s="4"/>
    </row>
    <row r="63" spans="1:6" outlineLevel="3" x14ac:dyDescent="0.2">
      <c r="A63" s="84" t="s">
        <v>157</v>
      </c>
      <c r="B63" s="88" t="s">
        <v>89</v>
      </c>
      <c r="C63" s="86">
        <f>SUMIFS('Poptávané položky'!L:L,'Poptávané položky'!A:A,Rekapitulace!A63,'Poptávané položky'!G:G,Rekapitulace!B63)</f>
        <v>0</v>
      </c>
      <c r="D63" s="87" t="e">
        <f>VLOOKUP($A63,'Poptávané položky'!A:P,15,FALSE)</f>
        <v>#VALUE!</v>
      </c>
      <c r="E63" s="87" t="e">
        <f>VLOOKUP($A63,'Poptávané položky'!A:Q,16,FALSE)</f>
        <v>#VALUE!</v>
      </c>
      <c r="F63" s="4"/>
    </row>
    <row r="64" spans="1:6" outlineLevel="3" x14ac:dyDescent="0.2">
      <c r="A64" s="84" t="s">
        <v>158</v>
      </c>
      <c r="B64" s="88" t="s">
        <v>91</v>
      </c>
      <c r="C64" s="86">
        <f>SUMIFS('Poptávané položky'!L:L,'Poptávané položky'!A:A,Rekapitulace!A64,'Poptávané položky'!G:G,Rekapitulace!B64)</f>
        <v>0</v>
      </c>
      <c r="D64" s="87" t="e">
        <f>VLOOKUP($A64,'Poptávané položky'!A:P,15,FALSE)</f>
        <v>#VALUE!</v>
      </c>
      <c r="E64" s="87" t="e">
        <f>VLOOKUP($A64,'Poptávané položky'!A:Q,16,FALSE)</f>
        <v>#VALUE!</v>
      </c>
      <c r="F64" s="4"/>
    </row>
    <row r="65" spans="1:6" outlineLevel="3" x14ac:dyDescent="0.2">
      <c r="A65" s="84" t="s">
        <v>159</v>
      </c>
      <c r="B65" s="88" t="s">
        <v>93</v>
      </c>
      <c r="C65" s="86">
        <f>SUMIFS('Poptávané položky'!L:L,'Poptávané položky'!A:A,Rekapitulace!A65,'Poptávané položky'!G:G,Rekapitulace!B65)</f>
        <v>0</v>
      </c>
      <c r="D65" s="87" t="e">
        <f>VLOOKUP($A65,'Poptávané položky'!A:P,15,FALSE)</f>
        <v>#VALUE!</v>
      </c>
      <c r="E65" s="87" t="e">
        <f>VLOOKUP($A65,'Poptávané položky'!A:Q,16,FALSE)</f>
        <v>#VALUE!</v>
      </c>
      <c r="F65" s="4"/>
    </row>
    <row r="66" spans="1:6" outlineLevel="3" x14ac:dyDescent="0.2">
      <c r="A66" s="84" t="s">
        <v>160</v>
      </c>
      <c r="B66" s="88" t="s">
        <v>95</v>
      </c>
      <c r="C66" s="86">
        <f>SUMIFS('Poptávané položky'!L:L,'Poptávané položky'!A:A,Rekapitulace!A66,'Poptávané položky'!G:G,Rekapitulace!B66)</f>
        <v>0</v>
      </c>
      <c r="D66" s="87" t="e">
        <f>VLOOKUP($A66,'Poptávané položky'!A:P,15,FALSE)</f>
        <v>#VALUE!</v>
      </c>
      <c r="E66" s="87" t="e">
        <f>VLOOKUP($A66,'Poptávané položky'!A:Q,16,FALSE)</f>
        <v>#VALUE!</v>
      </c>
      <c r="F66" s="4"/>
    </row>
    <row r="67" spans="1:6" outlineLevel="2" x14ac:dyDescent="0.2">
      <c r="A67" s="84" t="s">
        <v>161</v>
      </c>
      <c r="B67" s="85" t="s">
        <v>162</v>
      </c>
      <c r="C67" s="86">
        <f>SUMIFS('Poptávané položky'!L:L,'Poptávané položky'!A:A,Rekapitulace!A67,'Poptávané položky'!G:G,Rekapitulace!B67)</f>
        <v>0</v>
      </c>
      <c r="D67" s="87" t="e">
        <f>VLOOKUP($A67,'Poptávané položky'!A:P,15,FALSE)</f>
        <v>#VALUE!</v>
      </c>
      <c r="E67" s="87" t="e">
        <f>VLOOKUP($A67,'Poptávané položky'!A:Q,16,FALSE)</f>
        <v>#VALUE!</v>
      </c>
      <c r="F67" s="4"/>
    </row>
    <row r="68" spans="1:6" outlineLevel="3" x14ac:dyDescent="0.2">
      <c r="A68" s="84" t="s">
        <v>163</v>
      </c>
      <c r="B68" s="88" t="s">
        <v>164</v>
      </c>
      <c r="C68" s="86">
        <f>SUMIFS('Poptávané položky'!L:L,'Poptávané položky'!A:A,Rekapitulace!A68,'Poptávané položky'!G:G,Rekapitulace!B68)</f>
        <v>0</v>
      </c>
      <c r="D68" s="87" t="e">
        <f>VLOOKUP($A68,'Poptávané položky'!A:P,15,FALSE)</f>
        <v>#VALUE!</v>
      </c>
      <c r="E68" s="87" t="e">
        <f>VLOOKUP($A68,'Poptávané položky'!A:Q,16,FALSE)</f>
        <v>#VALUE!</v>
      </c>
      <c r="F68" s="4"/>
    </row>
    <row r="69" spans="1:6" outlineLevel="2" x14ac:dyDescent="0.2">
      <c r="A69" s="84" t="s">
        <v>165</v>
      </c>
      <c r="B69" s="85" t="s">
        <v>97</v>
      </c>
      <c r="C69" s="86">
        <f>SUMIFS('Poptávané položky'!L:L,'Poptávané položky'!A:A,Rekapitulace!A69,'Poptávané položky'!G:G,Rekapitulace!B69)</f>
        <v>0</v>
      </c>
      <c r="D69" s="87" t="e">
        <f>VLOOKUP($A69,'Poptávané položky'!A:P,15,FALSE)</f>
        <v>#VALUE!</v>
      </c>
      <c r="E69" s="87" t="e">
        <f>VLOOKUP($A69,'Poptávané položky'!A:Q,16,FALSE)</f>
        <v>#VALUE!</v>
      </c>
      <c r="F69" s="4"/>
    </row>
    <row r="70" spans="1:6" outlineLevel="3" x14ac:dyDescent="0.2">
      <c r="A70" s="84" t="s">
        <v>166</v>
      </c>
      <c r="B70" s="88" t="s">
        <v>99</v>
      </c>
      <c r="C70" s="86">
        <f>SUMIFS('Poptávané položky'!L:L,'Poptávané položky'!A:A,Rekapitulace!A70,'Poptávané položky'!G:G,Rekapitulace!B70)</f>
        <v>0</v>
      </c>
      <c r="D70" s="87" t="e">
        <f>VLOOKUP($A70,'Poptávané položky'!A:P,15,FALSE)</f>
        <v>#VALUE!</v>
      </c>
      <c r="E70" s="87" t="e">
        <f>VLOOKUP($A70,'Poptávané položky'!A:Q,16,FALSE)</f>
        <v>#VALUE!</v>
      </c>
      <c r="F70" s="4"/>
    </row>
    <row r="71" spans="1:6" outlineLevel="3" x14ac:dyDescent="0.2">
      <c r="A71" s="84" t="s">
        <v>167</v>
      </c>
      <c r="B71" s="88" t="s">
        <v>101</v>
      </c>
      <c r="C71" s="86">
        <f>SUMIFS('Poptávané položky'!L:L,'Poptávané položky'!A:A,Rekapitulace!A71,'Poptávané položky'!G:G,Rekapitulace!B71)</f>
        <v>0</v>
      </c>
      <c r="D71" s="87" t="e">
        <f>VLOOKUP($A71,'Poptávané položky'!A:P,15,FALSE)</f>
        <v>#VALUE!</v>
      </c>
      <c r="E71" s="87" t="e">
        <f>VLOOKUP($A71,'Poptávané položky'!A:Q,16,FALSE)</f>
        <v>#VALUE!</v>
      </c>
      <c r="F71" s="4"/>
    </row>
    <row r="72" spans="1:6" outlineLevel="3" x14ac:dyDescent="0.2">
      <c r="A72" s="84" t="s">
        <v>168</v>
      </c>
      <c r="B72" s="88" t="s">
        <v>103</v>
      </c>
      <c r="C72" s="86">
        <f>SUMIFS('Poptávané položky'!L:L,'Poptávané položky'!A:A,Rekapitulace!A72,'Poptávané položky'!G:G,Rekapitulace!B72)</f>
        <v>0</v>
      </c>
      <c r="D72" s="87" t="e">
        <f>VLOOKUP($A72,'Poptávané položky'!A:P,15,FALSE)</f>
        <v>#VALUE!</v>
      </c>
      <c r="E72" s="87" t="e">
        <f>VLOOKUP($A72,'Poptávané položky'!A:Q,16,FALSE)</f>
        <v>#VALUE!</v>
      </c>
      <c r="F72" s="4"/>
    </row>
    <row r="73" spans="1:6" outlineLevel="3" x14ac:dyDescent="0.2">
      <c r="A73" s="84" t="s">
        <v>169</v>
      </c>
      <c r="B73" s="88" t="s">
        <v>105</v>
      </c>
      <c r="C73" s="86">
        <f>SUMIFS('Poptávané položky'!L:L,'Poptávané položky'!A:A,Rekapitulace!A73,'Poptávané položky'!G:G,Rekapitulace!B73)</f>
        <v>0</v>
      </c>
      <c r="D73" s="87" t="e">
        <f>VLOOKUP($A73,'Poptávané položky'!A:P,15,FALSE)</f>
        <v>#VALUE!</v>
      </c>
      <c r="E73" s="87" t="e">
        <f>VLOOKUP($A73,'Poptávané položky'!A:Q,16,FALSE)</f>
        <v>#VALUE!</v>
      </c>
      <c r="F73" s="4"/>
    </row>
    <row r="74" spans="1:6" outlineLevel="3" x14ac:dyDescent="0.2">
      <c r="A74" s="84" t="s">
        <v>170</v>
      </c>
      <c r="B74" s="88" t="s">
        <v>107</v>
      </c>
      <c r="C74" s="86">
        <f>SUMIFS('Poptávané položky'!L:L,'Poptávané položky'!A:A,Rekapitulace!A74,'Poptávané položky'!G:G,Rekapitulace!B74)</f>
        <v>0</v>
      </c>
      <c r="D74" s="87" t="e">
        <f>VLOOKUP($A74,'Poptávané položky'!A:P,15,FALSE)</f>
        <v>#VALUE!</v>
      </c>
      <c r="E74" s="87" t="e">
        <f>VLOOKUP($A74,'Poptávané položky'!A:Q,16,FALSE)</f>
        <v>#VALUE!</v>
      </c>
      <c r="F74" s="4"/>
    </row>
    <row r="75" spans="1:6" outlineLevel="3" x14ac:dyDescent="0.2">
      <c r="A75" s="84" t="s">
        <v>171</v>
      </c>
      <c r="B75" s="88" t="s">
        <v>113</v>
      </c>
      <c r="C75" s="86">
        <f>SUMIFS('Poptávané položky'!L:L,'Poptávané položky'!A:A,Rekapitulace!A75,'Poptávané položky'!G:G,Rekapitulace!B75)</f>
        <v>0</v>
      </c>
      <c r="D75" s="87" t="e">
        <f>VLOOKUP($A75,'Poptávané položky'!A:P,15,FALSE)</f>
        <v>#VALUE!</v>
      </c>
      <c r="E75" s="87" t="e">
        <f>VLOOKUP($A75,'Poptávané položky'!A:Q,16,FALSE)</f>
        <v>#VALUE!</v>
      </c>
      <c r="F75" s="4"/>
    </row>
    <row r="76" spans="1:6" outlineLevel="3" x14ac:dyDescent="0.2">
      <c r="A76" s="84" t="s">
        <v>172</v>
      </c>
      <c r="B76" s="88" t="s">
        <v>115</v>
      </c>
      <c r="C76" s="86">
        <f>SUMIFS('Poptávané položky'!L:L,'Poptávané položky'!A:A,Rekapitulace!A76,'Poptávané položky'!G:G,Rekapitulace!B76)</f>
        <v>0</v>
      </c>
      <c r="D76" s="87" t="e">
        <f>VLOOKUP($A76,'Poptávané položky'!A:P,15,FALSE)</f>
        <v>#VALUE!</v>
      </c>
      <c r="E76" s="87" t="e">
        <f>VLOOKUP($A76,'Poptávané položky'!A:Q,16,FALSE)</f>
        <v>#VALUE!</v>
      </c>
      <c r="F76" s="4"/>
    </row>
    <row r="77" spans="1:6" outlineLevel="2" x14ac:dyDescent="0.2">
      <c r="A77" s="84" t="s">
        <v>173</v>
      </c>
      <c r="B77" s="85" t="s">
        <v>117</v>
      </c>
      <c r="C77" s="86">
        <f>SUMIFS('Poptávané položky'!L:L,'Poptávané položky'!A:A,Rekapitulace!A77,'Poptávané položky'!G:G,Rekapitulace!B77)</f>
        <v>0</v>
      </c>
      <c r="D77" s="87" t="e">
        <f>VLOOKUP($A77,'Poptávané položky'!A:P,15,FALSE)</f>
        <v>#VALUE!</v>
      </c>
      <c r="E77" s="87" t="e">
        <f>VLOOKUP($A77,'Poptávané položky'!A:Q,16,FALSE)</f>
        <v>#VALUE!</v>
      </c>
      <c r="F77" s="4"/>
    </row>
    <row r="78" spans="1:6" outlineLevel="3" x14ac:dyDescent="0.2">
      <c r="A78" s="84" t="s">
        <v>174</v>
      </c>
      <c r="B78" s="88" t="s">
        <v>175</v>
      </c>
      <c r="C78" s="86">
        <f>SUMIFS('Poptávané položky'!L:L,'Poptávané položky'!A:A,Rekapitulace!A78,'Poptávané položky'!G:G,Rekapitulace!B78)</f>
        <v>0</v>
      </c>
      <c r="D78" s="87" t="e">
        <f>VLOOKUP($A78,'Poptávané položky'!A:P,15,FALSE)</f>
        <v>#VALUE!</v>
      </c>
      <c r="E78" s="87" t="e">
        <f>VLOOKUP($A78,'Poptávané položky'!A:Q,16,FALSE)</f>
        <v>#VALUE!</v>
      </c>
      <c r="F78" s="4"/>
    </row>
    <row r="79" spans="1:6" outlineLevel="3" x14ac:dyDescent="0.2">
      <c r="A79" s="84" t="s">
        <v>176</v>
      </c>
      <c r="B79" s="88" t="s">
        <v>177</v>
      </c>
      <c r="C79" s="86">
        <f>SUMIFS('Poptávané položky'!L:L,'Poptávané položky'!A:A,Rekapitulace!A79,'Poptávané položky'!G:G,Rekapitulace!B79)</f>
        <v>0</v>
      </c>
      <c r="D79" s="87" t="e">
        <f>VLOOKUP($A79,'Poptávané položky'!A:P,15,FALSE)</f>
        <v>#VALUE!</v>
      </c>
      <c r="E79" s="87" t="e">
        <f>VLOOKUP($A79,'Poptávané položky'!A:Q,16,FALSE)</f>
        <v>#VALUE!</v>
      </c>
      <c r="F79" s="4"/>
    </row>
    <row r="80" spans="1:6" outlineLevel="3" x14ac:dyDescent="0.2">
      <c r="A80" s="84" t="s">
        <v>178</v>
      </c>
      <c r="B80" s="88" t="s">
        <v>119</v>
      </c>
      <c r="C80" s="86">
        <f>SUMIFS('Poptávané položky'!L:L,'Poptávané položky'!A:A,Rekapitulace!A80,'Poptávané položky'!G:G,Rekapitulace!B80)</f>
        <v>0</v>
      </c>
      <c r="D80" s="87" t="e">
        <f>VLOOKUP($A80,'Poptávané položky'!A:P,15,FALSE)</f>
        <v>#VALUE!</v>
      </c>
      <c r="E80" s="87" t="e">
        <f>VLOOKUP($A80,'Poptávané položky'!A:Q,16,FALSE)</f>
        <v>#VALUE!</v>
      </c>
      <c r="F80" s="4"/>
    </row>
    <row r="81" spans="1:6" outlineLevel="1" x14ac:dyDescent="0.2">
      <c r="A81" s="79" t="s">
        <v>179</v>
      </c>
      <c r="B81" s="83" t="s">
        <v>180</v>
      </c>
      <c r="C81" s="81">
        <f>SUMIFS('Poptávané položky'!L:L,'Poptávané položky'!A:A,Rekapitulace!A81,'Poptávané položky'!G:G,Rekapitulace!B81)</f>
        <v>0</v>
      </c>
      <c r="D81" s="82" t="e">
        <f>VLOOKUP($A81,'Poptávané položky'!A:P,15,FALSE)</f>
        <v>#VALUE!</v>
      </c>
      <c r="E81" s="82" t="e">
        <f>VLOOKUP($A81,'Poptávané položky'!A:Q,16,FALSE)</f>
        <v>#VALUE!</v>
      </c>
      <c r="F81" s="4"/>
    </row>
    <row r="82" spans="1:6" outlineLevel="2" x14ac:dyDescent="0.2">
      <c r="A82" s="84" t="s">
        <v>181</v>
      </c>
      <c r="B82" s="85" t="s">
        <v>79</v>
      </c>
      <c r="C82" s="86">
        <f>SUMIFS('Poptávané položky'!L:L,'Poptávané položky'!A:A,Rekapitulace!A82,'Poptávané položky'!G:G,Rekapitulace!B82)</f>
        <v>0</v>
      </c>
      <c r="D82" s="87" t="e">
        <f>VLOOKUP($A82,'Poptávané položky'!A:P,15,FALSE)</f>
        <v>#VALUE!</v>
      </c>
      <c r="E82" s="87" t="e">
        <f>VLOOKUP($A82,'Poptávané položky'!A:Q,16,FALSE)</f>
        <v>#VALUE!</v>
      </c>
      <c r="F82" s="4"/>
    </row>
    <row r="83" spans="1:6" outlineLevel="3" x14ac:dyDescent="0.2">
      <c r="A83" s="84" t="s">
        <v>182</v>
      </c>
      <c r="B83" s="88" t="s">
        <v>89</v>
      </c>
      <c r="C83" s="86">
        <f>SUMIFS('Poptávané položky'!L:L,'Poptávané položky'!A:A,Rekapitulace!A83,'Poptávané položky'!G:G,Rekapitulace!B83)</f>
        <v>0</v>
      </c>
      <c r="D83" s="87" t="e">
        <f>VLOOKUP($A83,'Poptávané položky'!A:P,15,FALSE)</f>
        <v>#VALUE!</v>
      </c>
      <c r="E83" s="87" t="e">
        <f>VLOOKUP($A83,'Poptávané položky'!A:Q,16,FALSE)</f>
        <v>#VALUE!</v>
      </c>
      <c r="F83" s="4"/>
    </row>
    <row r="84" spans="1:6" outlineLevel="3" x14ac:dyDescent="0.2">
      <c r="A84" s="84" t="s">
        <v>183</v>
      </c>
      <c r="B84" s="88" t="s">
        <v>91</v>
      </c>
      <c r="C84" s="86">
        <f>SUMIFS('Poptávané položky'!L:L,'Poptávané položky'!A:A,Rekapitulace!A84,'Poptávané položky'!G:G,Rekapitulace!B84)</f>
        <v>0</v>
      </c>
      <c r="D84" s="87" t="e">
        <f>VLOOKUP($A84,'Poptávané položky'!A:P,15,FALSE)</f>
        <v>#VALUE!</v>
      </c>
      <c r="E84" s="87" t="e">
        <f>VLOOKUP($A84,'Poptávané položky'!A:Q,16,FALSE)</f>
        <v>#VALUE!</v>
      </c>
      <c r="F84" s="4"/>
    </row>
    <row r="85" spans="1:6" outlineLevel="3" x14ac:dyDescent="0.2">
      <c r="A85" s="84" t="s">
        <v>184</v>
      </c>
      <c r="B85" s="88" t="s">
        <v>93</v>
      </c>
      <c r="C85" s="86">
        <f>SUMIFS('Poptávané položky'!L:L,'Poptávané položky'!A:A,Rekapitulace!A85,'Poptávané položky'!G:G,Rekapitulace!B85)</f>
        <v>0</v>
      </c>
      <c r="D85" s="87" t="e">
        <f>VLOOKUP($A85,'Poptávané položky'!A:P,15,FALSE)</f>
        <v>#VALUE!</v>
      </c>
      <c r="E85" s="87" t="e">
        <f>VLOOKUP($A85,'Poptávané položky'!A:Q,16,FALSE)</f>
        <v>#VALUE!</v>
      </c>
      <c r="F85" s="4"/>
    </row>
    <row r="86" spans="1:6" outlineLevel="3" x14ac:dyDescent="0.2">
      <c r="A86" s="84" t="s">
        <v>185</v>
      </c>
      <c r="B86" s="88" t="s">
        <v>95</v>
      </c>
      <c r="C86" s="86">
        <f>SUMIFS('Poptávané položky'!L:L,'Poptávané položky'!A:A,Rekapitulace!A86,'Poptávané položky'!G:G,Rekapitulace!B86)</f>
        <v>0</v>
      </c>
      <c r="D86" s="87" t="e">
        <f>VLOOKUP($A86,'Poptávané položky'!A:P,15,FALSE)</f>
        <v>#VALUE!</v>
      </c>
      <c r="E86" s="87" t="e">
        <f>VLOOKUP($A86,'Poptávané položky'!A:Q,16,FALSE)</f>
        <v>#VALUE!</v>
      </c>
      <c r="F86" s="4"/>
    </row>
    <row r="87" spans="1:6" outlineLevel="2" x14ac:dyDescent="0.2">
      <c r="A87" s="84" t="s">
        <v>186</v>
      </c>
      <c r="B87" s="85" t="s">
        <v>97</v>
      </c>
      <c r="C87" s="86">
        <f>SUMIFS('Poptávané položky'!L:L,'Poptávané položky'!A:A,Rekapitulace!A87,'Poptávané položky'!G:G,Rekapitulace!B87)</f>
        <v>0</v>
      </c>
      <c r="D87" s="87" t="e">
        <f>VLOOKUP($A87,'Poptávané položky'!A:P,15,FALSE)</f>
        <v>#VALUE!</v>
      </c>
      <c r="E87" s="87" t="e">
        <f>VLOOKUP($A87,'Poptávané položky'!A:Q,16,FALSE)</f>
        <v>#VALUE!</v>
      </c>
      <c r="F87" s="4"/>
    </row>
    <row r="88" spans="1:6" outlineLevel="3" x14ac:dyDescent="0.2">
      <c r="A88" s="84" t="s">
        <v>187</v>
      </c>
      <c r="B88" s="88" t="s">
        <v>99</v>
      </c>
      <c r="C88" s="86">
        <f>SUMIFS('Poptávané položky'!L:L,'Poptávané položky'!A:A,Rekapitulace!A88,'Poptávané položky'!G:G,Rekapitulace!B88)</f>
        <v>0</v>
      </c>
      <c r="D88" s="87" t="e">
        <f>VLOOKUP($A88,'Poptávané položky'!A:P,15,FALSE)</f>
        <v>#VALUE!</v>
      </c>
      <c r="E88" s="87" t="e">
        <f>VLOOKUP($A88,'Poptávané položky'!A:Q,16,FALSE)</f>
        <v>#VALUE!</v>
      </c>
      <c r="F88" s="4"/>
    </row>
    <row r="89" spans="1:6" outlineLevel="3" x14ac:dyDescent="0.2">
      <c r="A89" s="84" t="s">
        <v>188</v>
      </c>
      <c r="B89" s="88" t="s">
        <v>103</v>
      </c>
      <c r="C89" s="86">
        <f>SUMIFS('Poptávané položky'!L:L,'Poptávané položky'!A:A,Rekapitulace!A89,'Poptávané položky'!G:G,Rekapitulace!B89)</f>
        <v>0</v>
      </c>
      <c r="D89" s="87" t="e">
        <f>VLOOKUP($A89,'Poptávané položky'!A:P,15,FALSE)</f>
        <v>#VALUE!</v>
      </c>
      <c r="E89" s="87" t="e">
        <f>VLOOKUP($A89,'Poptávané položky'!A:Q,16,FALSE)</f>
        <v>#VALUE!</v>
      </c>
      <c r="F89" s="4"/>
    </row>
    <row r="90" spans="1:6" outlineLevel="3" x14ac:dyDescent="0.2">
      <c r="A90" s="84" t="s">
        <v>189</v>
      </c>
      <c r="B90" s="88" t="s">
        <v>105</v>
      </c>
      <c r="C90" s="86">
        <f>SUMIFS('Poptávané položky'!L:L,'Poptávané položky'!A:A,Rekapitulace!A90,'Poptávané položky'!G:G,Rekapitulace!B90)</f>
        <v>0</v>
      </c>
      <c r="D90" s="87" t="e">
        <f>VLOOKUP($A90,'Poptávané položky'!A:P,15,FALSE)</f>
        <v>#VALUE!</v>
      </c>
      <c r="E90" s="87" t="e">
        <f>VLOOKUP($A90,'Poptávané položky'!A:Q,16,FALSE)</f>
        <v>#VALUE!</v>
      </c>
      <c r="F90" s="4"/>
    </row>
    <row r="91" spans="1:6" outlineLevel="3" x14ac:dyDescent="0.2">
      <c r="A91" s="84" t="s">
        <v>190</v>
      </c>
      <c r="B91" s="88" t="s">
        <v>107</v>
      </c>
      <c r="C91" s="86">
        <f>SUMIFS('Poptávané položky'!L:L,'Poptávané položky'!A:A,Rekapitulace!A91,'Poptávané položky'!G:G,Rekapitulace!B91)</f>
        <v>0</v>
      </c>
      <c r="D91" s="87" t="e">
        <f>VLOOKUP($A91,'Poptávané položky'!A:P,15,FALSE)</f>
        <v>#VALUE!</v>
      </c>
      <c r="E91" s="87" t="e">
        <f>VLOOKUP($A91,'Poptávané položky'!A:Q,16,FALSE)</f>
        <v>#VALUE!</v>
      </c>
      <c r="F91" s="4"/>
    </row>
    <row r="92" spans="1:6" outlineLevel="3" x14ac:dyDescent="0.2">
      <c r="A92" s="84" t="s">
        <v>191</v>
      </c>
      <c r="B92" s="88" t="s">
        <v>113</v>
      </c>
      <c r="C92" s="86">
        <f>SUMIFS('Poptávané položky'!L:L,'Poptávané položky'!A:A,Rekapitulace!A92,'Poptávané položky'!G:G,Rekapitulace!B92)</f>
        <v>0</v>
      </c>
      <c r="D92" s="87" t="e">
        <f>VLOOKUP($A92,'Poptávané položky'!A:P,15,FALSE)</f>
        <v>#VALUE!</v>
      </c>
      <c r="E92" s="87" t="e">
        <f>VLOOKUP($A92,'Poptávané položky'!A:Q,16,FALSE)</f>
        <v>#VALUE!</v>
      </c>
      <c r="F92" s="4"/>
    </row>
    <row r="93" spans="1:6" outlineLevel="1" x14ac:dyDescent="0.2">
      <c r="A93" s="79" t="s">
        <v>192</v>
      </c>
      <c r="B93" s="83" t="s">
        <v>193</v>
      </c>
      <c r="C93" s="81">
        <f>SUMIFS('Poptávané položky'!L:L,'Poptávané položky'!A:A,Rekapitulace!A93,'Poptávané položky'!G:G,Rekapitulace!B93)</f>
        <v>0</v>
      </c>
      <c r="D93" s="82" t="e">
        <f>VLOOKUP($A93,'Poptávané položky'!A:P,15,FALSE)</f>
        <v>#VALUE!</v>
      </c>
      <c r="E93" s="82" t="e">
        <f>VLOOKUP($A93,'Poptávané položky'!A:Q,16,FALSE)</f>
        <v>#VALUE!</v>
      </c>
      <c r="F93" s="4"/>
    </row>
    <row r="94" spans="1:6" outlineLevel="2" x14ac:dyDescent="0.2">
      <c r="A94" s="84" t="s">
        <v>194</v>
      </c>
      <c r="B94" s="85" t="s">
        <v>195</v>
      </c>
      <c r="C94" s="86">
        <f>SUMIFS('Poptávané položky'!L:L,'Poptávané položky'!A:A,Rekapitulace!A94,'Poptávané položky'!G:G,Rekapitulace!B94)</f>
        <v>0</v>
      </c>
      <c r="D94" s="87" t="e">
        <f>VLOOKUP($A94,'Poptávané položky'!A:P,15,FALSE)</f>
        <v>#VALUE!</v>
      </c>
      <c r="E94" s="87" t="e">
        <f>VLOOKUP($A94,'Poptávané položky'!A:Q,16,FALSE)</f>
        <v>#VALUE!</v>
      </c>
      <c r="F94" s="4"/>
    </row>
    <row r="95" spans="1:6" outlineLevel="3" x14ac:dyDescent="0.2">
      <c r="A95" s="84" t="s">
        <v>196</v>
      </c>
      <c r="B95" s="88" t="s">
        <v>197</v>
      </c>
      <c r="C95" s="86">
        <f>SUMIFS('Poptávané položky'!L:L,'Poptávané položky'!A:A,Rekapitulace!A95,'Poptávané položky'!G:G,Rekapitulace!B95)</f>
        <v>0</v>
      </c>
      <c r="D95" s="87" t="e">
        <f>VLOOKUP($A95,'Poptávané položky'!A:P,15,FALSE)</f>
        <v>#VALUE!</v>
      </c>
      <c r="E95" s="87" t="e">
        <f>VLOOKUP($A95,'Poptávané položky'!A:Q,16,FALSE)</f>
        <v>#VALUE!</v>
      </c>
      <c r="F95" s="4"/>
    </row>
    <row r="96" spans="1:6" outlineLevel="2" x14ac:dyDescent="0.2">
      <c r="A96" s="84" t="s">
        <v>198</v>
      </c>
      <c r="B96" s="85" t="s">
        <v>199</v>
      </c>
      <c r="C96" s="86">
        <f>SUMIFS('Poptávané položky'!L:L,'Poptávané položky'!A:A,Rekapitulace!A96,'Poptávané položky'!G:G,Rekapitulace!B96)</f>
        <v>0</v>
      </c>
      <c r="D96" s="87" t="e">
        <f>VLOOKUP($A96,'Poptávané položky'!A:P,15,FALSE)</f>
        <v>#VALUE!</v>
      </c>
      <c r="E96" s="87" t="e">
        <f>VLOOKUP($A96,'Poptávané položky'!A:Q,16,FALSE)</f>
        <v>#VALUE!</v>
      </c>
      <c r="F96" s="4"/>
    </row>
    <row r="97" spans="1:6" outlineLevel="3" x14ac:dyDescent="0.2">
      <c r="A97" s="84" t="s">
        <v>200</v>
      </c>
      <c r="B97" s="88" t="s">
        <v>201</v>
      </c>
      <c r="C97" s="86">
        <f>SUMIFS('Poptávané položky'!L:L,'Poptávané položky'!A:A,Rekapitulace!A97,'Poptávané položky'!G:G,Rekapitulace!B97)</f>
        <v>0</v>
      </c>
      <c r="D97" s="87" t="e">
        <f>VLOOKUP($A97,'Poptávané položky'!A:P,15,FALSE)</f>
        <v>#VALUE!</v>
      </c>
      <c r="E97" s="87" t="e">
        <f>VLOOKUP($A97,'Poptávané položky'!A:Q,16,FALSE)</f>
        <v>#VALUE!</v>
      </c>
      <c r="F97" s="4"/>
    </row>
    <row r="98" spans="1:6" outlineLevel="2" x14ac:dyDescent="0.2">
      <c r="A98" s="84" t="s">
        <v>202</v>
      </c>
      <c r="B98" s="85" t="s">
        <v>203</v>
      </c>
      <c r="C98" s="86">
        <f>SUMIFS('Poptávané položky'!L:L,'Poptávané položky'!A:A,Rekapitulace!A98,'Poptávané položky'!G:G,Rekapitulace!B98)</f>
        <v>0</v>
      </c>
      <c r="D98" s="87" t="e">
        <f>VLOOKUP($A98,'Poptávané položky'!A:P,15,FALSE)</f>
        <v>#VALUE!</v>
      </c>
      <c r="E98" s="87" t="e">
        <f>VLOOKUP($A98,'Poptávané položky'!A:Q,16,FALSE)</f>
        <v>#VALUE!</v>
      </c>
      <c r="F98" s="4"/>
    </row>
    <row r="99" spans="1:6" outlineLevel="3" x14ac:dyDescent="0.2">
      <c r="A99" s="84" t="s">
        <v>204</v>
      </c>
      <c r="B99" s="88" t="s">
        <v>205</v>
      </c>
      <c r="C99" s="86">
        <f>SUMIFS('Poptávané položky'!L:L,'Poptávané položky'!A:A,Rekapitulace!A99,'Poptávané položky'!G:G,Rekapitulace!B99)</f>
        <v>0</v>
      </c>
      <c r="D99" s="87" t="e">
        <f>VLOOKUP($A99,'Poptávané položky'!A:P,15,FALSE)</f>
        <v>#VALUE!</v>
      </c>
      <c r="E99" s="87" t="e">
        <f>VLOOKUP($A99,'Poptávané položky'!A:Q,16,FALSE)</f>
        <v>#VALUE!</v>
      </c>
      <c r="F99" s="4"/>
    </row>
    <row r="100" spans="1:6" outlineLevel="2" x14ac:dyDescent="0.2">
      <c r="A100" s="84" t="s">
        <v>206</v>
      </c>
      <c r="B100" s="85" t="s">
        <v>207</v>
      </c>
      <c r="C100" s="86">
        <f>SUMIFS('Poptávané položky'!L:L,'Poptávané položky'!A:A,Rekapitulace!A100,'Poptávané položky'!G:G,Rekapitulace!B100)</f>
        <v>0</v>
      </c>
      <c r="D100" s="87" t="e">
        <f>VLOOKUP($A100,'Poptávané položky'!A:P,15,FALSE)</f>
        <v>#VALUE!</v>
      </c>
      <c r="E100" s="87" t="e">
        <f>VLOOKUP($A100,'Poptávané položky'!A:Q,16,FALSE)</f>
        <v>#VALUE!</v>
      </c>
      <c r="F100" s="4"/>
    </row>
    <row r="101" spans="1:6" outlineLevel="3" x14ac:dyDescent="0.2">
      <c r="A101" s="84" t="s">
        <v>208</v>
      </c>
      <c r="B101" s="88" t="s">
        <v>209</v>
      </c>
      <c r="C101" s="86">
        <f>SUMIFS('Poptávané položky'!L:L,'Poptávané položky'!A:A,Rekapitulace!A101,'Poptávané položky'!G:G,Rekapitulace!B101)</f>
        <v>0</v>
      </c>
      <c r="D101" s="87" t="e">
        <f>VLOOKUP($A101,'Poptávané položky'!A:P,15,FALSE)</f>
        <v>#VALUE!</v>
      </c>
      <c r="E101" s="87" t="e">
        <f>VLOOKUP($A101,'Poptávané položky'!A:Q,16,FALSE)</f>
        <v>#VALUE!</v>
      </c>
      <c r="F101" s="4"/>
    </row>
    <row r="102" spans="1:6" outlineLevel="1" x14ac:dyDescent="0.2">
      <c r="A102" s="79" t="s">
        <v>210</v>
      </c>
      <c r="B102" s="83" t="s">
        <v>211</v>
      </c>
      <c r="C102" s="81">
        <f>SUMIFS('Poptávané položky'!L:L,'Poptávané položky'!A:A,Rekapitulace!A102,'Poptávané položky'!G:G,Rekapitulace!B102)</f>
        <v>0</v>
      </c>
      <c r="D102" s="82" t="e">
        <f>VLOOKUP($A102,'Poptávané položky'!A:P,15,FALSE)</f>
        <v>#VALUE!</v>
      </c>
      <c r="E102" s="82" t="e">
        <f>VLOOKUP($A102,'Poptávané položky'!A:Q,16,FALSE)</f>
        <v>#VALUE!</v>
      </c>
      <c r="F102" s="4"/>
    </row>
    <row r="103" spans="1:6" outlineLevel="2" x14ac:dyDescent="0.2">
      <c r="A103" s="84" t="s">
        <v>212</v>
      </c>
      <c r="B103" s="85" t="s">
        <v>195</v>
      </c>
      <c r="C103" s="86">
        <f>SUMIFS('Poptávané položky'!L:L,'Poptávané položky'!A:A,Rekapitulace!A103,'Poptávané položky'!G:G,Rekapitulace!B103)</f>
        <v>0</v>
      </c>
      <c r="D103" s="87" t="e">
        <f>VLOOKUP($A103,'Poptávané položky'!A:P,15,FALSE)</f>
        <v>#VALUE!</v>
      </c>
      <c r="E103" s="87" t="e">
        <f>VLOOKUP($A103,'Poptávané položky'!A:Q,16,FALSE)</f>
        <v>#VALUE!</v>
      </c>
      <c r="F103" s="4"/>
    </row>
    <row r="104" spans="1:6" outlineLevel="3" x14ac:dyDescent="0.2">
      <c r="A104" s="84" t="s">
        <v>213</v>
      </c>
      <c r="B104" s="88" t="s">
        <v>197</v>
      </c>
      <c r="C104" s="86">
        <f>SUMIFS('Poptávané položky'!L:L,'Poptávané položky'!A:A,Rekapitulace!A104,'Poptávané položky'!G:G,Rekapitulace!B104)</f>
        <v>0</v>
      </c>
      <c r="D104" s="87" t="e">
        <f>VLOOKUP($A104,'Poptávané položky'!A:P,15,FALSE)</f>
        <v>#VALUE!</v>
      </c>
      <c r="E104" s="87" t="e">
        <f>VLOOKUP($A104,'Poptávané položky'!A:Q,16,FALSE)</f>
        <v>#VALUE!</v>
      </c>
      <c r="F104" s="4"/>
    </row>
    <row r="105" spans="1:6" outlineLevel="2" x14ac:dyDescent="0.2">
      <c r="A105" s="84" t="s">
        <v>214</v>
      </c>
      <c r="B105" s="85" t="s">
        <v>199</v>
      </c>
      <c r="C105" s="86">
        <f>SUMIFS('Poptávané položky'!L:L,'Poptávané položky'!A:A,Rekapitulace!A105,'Poptávané položky'!G:G,Rekapitulace!B105)</f>
        <v>0</v>
      </c>
      <c r="D105" s="87" t="e">
        <f>VLOOKUP($A105,'Poptávané položky'!A:P,15,FALSE)</f>
        <v>#VALUE!</v>
      </c>
      <c r="E105" s="87" t="e">
        <f>VLOOKUP($A105,'Poptávané položky'!A:Q,16,FALSE)</f>
        <v>#VALUE!</v>
      </c>
      <c r="F105" s="4"/>
    </row>
    <row r="106" spans="1:6" outlineLevel="3" x14ac:dyDescent="0.2">
      <c r="A106" s="84" t="s">
        <v>215</v>
      </c>
      <c r="B106" s="88" t="s">
        <v>201</v>
      </c>
      <c r="C106" s="86">
        <f>SUMIFS('Poptávané položky'!L:L,'Poptávané položky'!A:A,Rekapitulace!A106,'Poptávané položky'!G:G,Rekapitulace!B106)</f>
        <v>0</v>
      </c>
      <c r="D106" s="87" t="e">
        <f>VLOOKUP($A106,'Poptávané položky'!A:P,15,FALSE)</f>
        <v>#VALUE!</v>
      </c>
      <c r="E106" s="87" t="e">
        <f>VLOOKUP($A106,'Poptávané položky'!A:Q,16,FALSE)</f>
        <v>#VALUE!</v>
      </c>
      <c r="F106" s="4"/>
    </row>
    <row r="107" spans="1:6" outlineLevel="2" x14ac:dyDescent="0.2">
      <c r="A107" s="84" t="s">
        <v>216</v>
      </c>
      <c r="B107" s="85" t="s">
        <v>203</v>
      </c>
      <c r="C107" s="86">
        <f>SUMIFS('Poptávané položky'!L:L,'Poptávané položky'!A:A,Rekapitulace!A107,'Poptávané položky'!G:G,Rekapitulace!B107)</f>
        <v>0</v>
      </c>
      <c r="D107" s="87" t="e">
        <f>VLOOKUP($A107,'Poptávané položky'!A:P,15,FALSE)</f>
        <v>#VALUE!</v>
      </c>
      <c r="E107" s="87" t="e">
        <f>VLOOKUP($A107,'Poptávané položky'!A:Q,16,FALSE)</f>
        <v>#VALUE!</v>
      </c>
      <c r="F107" s="4"/>
    </row>
    <row r="108" spans="1:6" outlineLevel="3" x14ac:dyDescent="0.2">
      <c r="A108" s="84" t="s">
        <v>217</v>
      </c>
      <c r="B108" s="88" t="s">
        <v>205</v>
      </c>
      <c r="C108" s="86">
        <f>SUMIFS('Poptávané položky'!L:L,'Poptávané položky'!A:A,Rekapitulace!A108,'Poptávané položky'!G:G,Rekapitulace!B108)</f>
        <v>0</v>
      </c>
      <c r="D108" s="87" t="e">
        <f>VLOOKUP($A108,'Poptávané položky'!A:P,15,FALSE)</f>
        <v>#VALUE!</v>
      </c>
      <c r="E108" s="87" t="e">
        <f>VLOOKUP($A108,'Poptávané položky'!A:Q,16,FALSE)</f>
        <v>#VALUE!</v>
      </c>
      <c r="F108" s="4"/>
    </row>
    <row r="109" spans="1:6" outlineLevel="2" x14ac:dyDescent="0.2">
      <c r="A109" s="84" t="s">
        <v>218</v>
      </c>
      <c r="B109" s="85" t="s">
        <v>207</v>
      </c>
      <c r="C109" s="86">
        <f>SUMIFS('Poptávané položky'!L:L,'Poptávané položky'!A:A,Rekapitulace!A109,'Poptávané položky'!G:G,Rekapitulace!B109)</f>
        <v>0</v>
      </c>
      <c r="D109" s="87" t="e">
        <f>VLOOKUP($A109,'Poptávané položky'!A:P,15,FALSE)</f>
        <v>#VALUE!</v>
      </c>
      <c r="E109" s="87" t="e">
        <f>VLOOKUP($A109,'Poptávané položky'!A:Q,16,FALSE)</f>
        <v>#VALUE!</v>
      </c>
      <c r="F109" s="4"/>
    </row>
    <row r="110" spans="1:6" outlineLevel="3" x14ac:dyDescent="0.2">
      <c r="A110" s="84" t="s">
        <v>219</v>
      </c>
      <c r="B110" s="88" t="s">
        <v>209</v>
      </c>
      <c r="C110" s="86">
        <f>SUMIFS('Poptávané položky'!L:L,'Poptávané položky'!A:A,Rekapitulace!A110,'Poptávané položky'!G:G,Rekapitulace!B110)</f>
        <v>0</v>
      </c>
      <c r="D110" s="87" t="e">
        <f>VLOOKUP($A110,'Poptávané položky'!A:P,15,FALSE)</f>
        <v>#VALUE!</v>
      </c>
      <c r="E110" s="87" t="e">
        <f>VLOOKUP($A110,'Poptávané položky'!A:Q,16,FALSE)</f>
        <v>#VALUE!</v>
      </c>
      <c r="F110" s="4"/>
    </row>
    <row r="111" spans="1:6" outlineLevel="1" x14ac:dyDescent="0.2">
      <c r="A111" s="79" t="s">
        <v>220</v>
      </c>
      <c r="B111" s="83" t="s">
        <v>221</v>
      </c>
      <c r="C111" s="81">
        <f>SUMIFS('Poptávané položky'!L:L,'Poptávané položky'!A:A,Rekapitulace!A111,'Poptávané položky'!G:G,Rekapitulace!B111)</f>
        <v>0</v>
      </c>
      <c r="D111" s="82" t="e">
        <f>VLOOKUP($A111,'Poptávané položky'!A:P,15,FALSE)</f>
        <v>#VALUE!</v>
      </c>
      <c r="E111" s="82" t="e">
        <f>VLOOKUP($A111,'Poptávané položky'!A:Q,16,FALSE)</f>
        <v>#VALUE!</v>
      </c>
      <c r="F111" s="4"/>
    </row>
    <row r="112" spans="1:6" outlineLevel="2" x14ac:dyDescent="0.2">
      <c r="A112" s="84" t="s">
        <v>222</v>
      </c>
      <c r="B112" s="85" t="s">
        <v>79</v>
      </c>
      <c r="C112" s="86">
        <f>SUMIFS('Poptávané položky'!L:L,'Poptávané položky'!A:A,Rekapitulace!A112,'Poptávané položky'!G:G,Rekapitulace!B112)</f>
        <v>0</v>
      </c>
      <c r="D112" s="87" t="e">
        <f>VLOOKUP($A112,'Poptávané položky'!A:P,15,FALSE)</f>
        <v>#VALUE!</v>
      </c>
      <c r="E112" s="87" t="e">
        <f>VLOOKUP($A112,'Poptávané položky'!A:Q,16,FALSE)</f>
        <v>#VALUE!</v>
      </c>
      <c r="F112" s="4"/>
    </row>
    <row r="113" spans="1:6" outlineLevel="3" x14ac:dyDescent="0.2">
      <c r="A113" s="84" t="s">
        <v>223</v>
      </c>
      <c r="B113" s="88" t="s">
        <v>81</v>
      </c>
      <c r="C113" s="86">
        <f>SUMIFS('Poptávané položky'!L:L,'Poptávané položky'!A:A,Rekapitulace!A113,'Poptávané položky'!G:G,Rekapitulace!B113)</f>
        <v>0</v>
      </c>
      <c r="D113" s="87" t="e">
        <f>VLOOKUP($A113,'Poptávané položky'!A:P,15,FALSE)</f>
        <v>#VALUE!</v>
      </c>
      <c r="E113" s="87" t="e">
        <f>VLOOKUP($A113,'Poptávané položky'!A:Q,16,FALSE)</f>
        <v>#VALUE!</v>
      </c>
      <c r="F113" s="4"/>
    </row>
    <row r="114" spans="1:6" outlineLevel="2" x14ac:dyDescent="0.2">
      <c r="A114" s="84" t="s">
        <v>224</v>
      </c>
      <c r="B114" s="85" t="s">
        <v>117</v>
      </c>
      <c r="C114" s="86">
        <f>SUMIFS('Poptávané položky'!L:L,'Poptávané položky'!A:A,Rekapitulace!A114,'Poptávané položky'!G:G,Rekapitulace!B114)</f>
        <v>0</v>
      </c>
      <c r="D114" s="87" t="e">
        <f>VLOOKUP($A114,'Poptávané položky'!A:P,15,FALSE)</f>
        <v>#VALUE!</v>
      </c>
      <c r="E114" s="87" t="e">
        <f>VLOOKUP($A114,'Poptávané položky'!A:Q,16,FALSE)</f>
        <v>#VALUE!</v>
      </c>
      <c r="F114" s="4"/>
    </row>
    <row r="115" spans="1:6" outlineLevel="3" x14ac:dyDescent="0.2">
      <c r="A115" s="84" t="s">
        <v>225</v>
      </c>
      <c r="B115" s="88" t="s">
        <v>175</v>
      </c>
      <c r="C115" s="86">
        <f>SUMIFS('Poptávané položky'!L:L,'Poptávané položky'!A:A,Rekapitulace!A115,'Poptávané položky'!G:G,Rekapitulace!B115)</f>
        <v>0</v>
      </c>
      <c r="D115" s="87" t="e">
        <f>VLOOKUP($A115,'Poptávané položky'!A:P,15,FALSE)</f>
        <v>#VALUE!</v>
      </c>
      <c r="E115" s="87" t="e">
        <f>VLOOKUP($A115,'Poptávané položky'!A:Q,16,FALSE)</f>
        <v>#VALUE!</v>
      </c>
      <c r="F115" s="4"/>
    </row>
    <row r="116" spans="1:6" outlineLevel="3" x14ac:dyDescent="0.2">
      <c r="A116" s="84" t="s">
        <v>226</v>
      </c>
      <c r="B116" s="88" t="s">
        <v>177</v>
      </c>
      <c r="C116" s="86">
        <f>SUMIFS('Poptávané položky'!L:L,'Poptávané položky'!A:A,Rekapitulace!A116,'Poptávané položky'!G:G,Rekapitulace!B116)</f>
        <v>0</v>
      </c>
      <c r="D116" s="87" t="e">
        <f>VLOOKUP($A116,'Poptávané položky'!A:P,15,FALSE)</f>
        <v>#VALUE!</v>
      </c>
      <c r="E116" s="87" t="e">
        <f>VLOOKUP($A116,'Poptávané položky'!A:Q,16,FALSE)</f>
        <v>#VALUE!</v>
      </c>
      <c r="F116" s="4"/>
    </row>
    <row r="117" spans="1:6" ht="7.5" customHeight="1" x14ac:dyDescent="0.2">
      <c r="A117" s="9"/>
      <c r="B117" s="65"/>
      <c r="C117" s="31"/>
      <c r="D117" s="68"/>
      <c r="E117" s="68"/>
      <c r="F117" s="8"/>
    </row>
    <row r="118" spans="1:6" x14ac:dyDescent="0.2">
      <c r="A118" s="12"/>
      <c r="B118" s="71" t="s">
        <v>51</v>
      </c>
      <c r="C118" s="72">
        <f ca="1">SUMIF(GROUP_ID,"",ITEM_PRICES)</f>
        <v>0</v>
      </c>
      <c r="D118" s="73"/>
      <c r="E118" s="73"/>
      <c r="F118" s="4"/>
    </row>
    <row r="119" spans="1:6" x14ac:dyDescent="0.2">
      <c r="A119" s="12"/>
      <c r="B119" s="71" t="s">
        <v>12</v>
      </c>
      <c r="C119" s="72">
        <f ca="1">SUM(C120:C121)</f>
        <v>0</v>
      </c>
      <c r="D119" s="73"/>
      <c r="E119" s="73"/>
      <c r="F119" s="4"/>
    </row>
    <row r="120" spans="1:6" x14ac:dyDescent="0.2">
      <c r="A120" s="33"/>
      <c r="B120" s="56" t="str">
        <f ca="1">INDIRECT(ADDRESS(17,1,,,"Krycí List"))</f>
        <v/>
      </c>
      <c r="C120" s="74" t="str">
        <f ca="1">INDIRECT(ADDRESS(20,1,,,"Krycí List"))</f>
        <v/>
      </c>
      <c r="D120" s="75"/>
      <c r="E120" s="75"/>
      <c r="F120" s="4"/>
    </row>
    <row r="121" spans="1:6" x14ac:dyDescent="0.2">
      <c r="A121" s="33"/>
      <c r="B121" s="56" t="str">
        <f ca="1">INDIRECT(ADDRESS(18,1,,,"Krycí List"))</f>
        <v/>
      </c>
      <c r="C121" s="74" t="str">
        <f ca="1">INDIRECT(ADDRESS(21,1,,,"Krycí List"))</f>
        <v/>
      </c>
      <c r="D121" s="75"/>
      <c r="E121" s="75"/>
      <c r="F121" s="4"/>
    </row>
    <row r="122" spans="1:6" x14ac:dyDescent="0.2">
      <c r="A122" s="12"/>
      <c r="B122" s="76" t="s">
        <v>53</v>
      </c>
      <c r="C122" s="77">
        <f ca="1">C118+C119</f>
        <v>0</v>
      </c>
      <c r="D122" s="78"/>
      <c r="E122" s="78"/>
      <c r="F122" s="4"/>
    </row>
    <row r="123" spans="1:6" x14ac:dyDescent="0.2">
      <c r="B123" s="4"/>
      <c r="C123" s="8"/>
      <c r="D123" s="8"/>
      <c r="E123" s="8"/>
    </row>
  </sheetData>
  <sheetCalcPr fullCalcOnLoad="1"/>
  <sheetProtection sheet="1" formatColumns="0" formatRows="0"/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845"/>
  <sheetViews>
    <sheetView zoomScaleNormal="100" workbookViewId="0">
      <pane ySplit="5" topLeftCell="A6" activePane="bottomLeft" state="frozen"/>
      <selection pane="bottomLeft" activeCell="J23" sqref="J23"/>
    </sheetView>
  </sheetViews>
  <sheetFormatPr defaultRowHeight="8.25" outlineLevelRow="4" x14ac:dyDescent="0.15"/>
  <cols>
    <col min="1" max="1" width="9.140625" style="5" hidden="1" customWidth="1"/>
    <col min="2" max="2" width="4.42578125" style="5" hidden="1" customWidth="1"/>
    <col min="3" max="3" width="4.5703125" style="5" hidden="1" customWidth="1"/>
    <col min="4" max="4" width="5.7109375" style="5" customWidth="1"/>
    <col min="5" max="5" width="4.7109375" style="5" customWidth="1"/>
    <col min="6" max="6" width="14.7109375" style="5" customWidth="1"/>
    <col min="7" max="7" width="72.7109375" style="5" customWidth="1"/>
    <col min="8" max="8" width="4.7109375" style="5" customWidth="1"/>
    <col min="9" max="9" width="14.7109375" style="5" hidden="1" customWidth="1"/>
    <col min="10" max="10" width="14.7109375" style="5" customWidth="1"/>
    <col min="11" max="11" width="12.7109375" style="5" customWidth="1"/>
    <col min="12" max="12" width="15.7109375" style="5" customWidth="1"/>
    <col min="13" max="13" width="16.7109375" style="5" customWidth="1"/>
    <col min="14" max="16" width="9.7109375" style="5" hidden="1" customWidth="1"/>
    <col min="17" max="17" width="15.5703125" style="5" customWidth="1"/>
    <col min="18" max="18" width="13.140625" style="5" customWidth="1"/>
    <col min="19" max="20" width="11.7109375" style="5" hidden="1" customWidth="1"/>
    <col min="21" max="21" width="12.7109375" style="5" hidden="1" customWidth="1"/>
    <col min="22" max="22" width="38.7109375" style="5" customWidth="1"/>
    <col min="23" max="25" width="9.140625" style="5"/>
    <col min="26" max="26" width="9.140625" style="5" customWidth="1"/>
    <col min="27" max="27" width="5.5703125" style="5" customWidth="1"/>
    <col min="28" max="16384" width="9.140625" style="5"/>
  </cols>
  <sheetData>
    <row r="1" spans="1:26" ht="15.75" x14ac:dyDescent="0.15">
      <c r="G1" s="89" t="s">
        <v>1923</v>
      </c>
    </row>
    <row r="2" spans="1:26" ht="15.75" x14ac:dyDescent="0.15">
      <c r="B2" s="64"/>
      <c r="C2" s="92"/>
      <c r="D2" s="92"/>
      <c r="E2" s="64"/>
      <c r="F2" s="64"/>
      <c r="G2" s="89" t="s">
        <v>228</v>
      </c>
      <c r="H2" s="64"/>
      <c r="I2" s="94"/>
      <c r="J2" s="94"/>
      <c r="K2" s="96"/>
      <c r="M2" s="64"/>
      <c r="Q2" s="64"/>
      <c r="S2" s="94"/>
      <c r="T2" s="94"/>
      <c r="U2" s="64"/>
      <c r="W2" s="6"/>
      <c r="Z2" s="7"/>
    </row>
    <row r="3" spans="1:26" ht="33.75" x14ac:dyDescent="0.2">
      <c r="B3" s="64"/>
      <c r="C3" s="92"/>
      <c r="D3" s="92"/>
      <c r="E3" s="64"/>
      <c r="F3" s="64"/>
      <c r="G3" s="93" t="s">
        <v>58</v>
      </c>
      <c r="H3" s="64"/>
      <c r="I3" s="94"/>
      <c r="J3" s="94"/>
      <c r="K3" s="96"/>
      <c r="M3" s="64"/>
      <c r="Q3" s="64"/>
      <c r="S3" s="94"/>
      <c r="T3" s="94"/>
      <c r="U3" s="64"/>
      <c r="W3" s="6"/>
      <c r="Z3" s="7"/>
    </row>
    <row r="4" spans="1:26" ht="7.5" customHeight="1" x14ac:dyDescent="0.15">
      <c r="A4" s="4"/>
      <c r="B4" s="63"/>
      <c r="C4" s="91"/>
      <c r="D4" s="92"/>
      <c r="E4" s="90"/>
      <c r="F4" s="64"/>
      <c r="G4" s="64"/>
      <c r="H4" s="64"/>
      <c r="I4" s="95"/>
      <c r="J4" s="94"/>
      <c r="K4" s="96"/>
      <c r="M4" s="64"/>
      <c r="N4" s="8"/>
      <c r="O4" s="8"/>
      <c r="P4" s="8"/>
      <c r="Q4" s="64"/>
      <c r="S4" s="97"/>
      <c r="T4" s="97"/>
      <c r="U4" s="63"/>
      <c r="V4" s="8"/>
    </row>
    <row r="5" spans="1:26" ht="11.25" x14ac:dyDescent="0.2">
      <c r="A5" s="2"/>
      <c r="B5" s="69" t="s">
        <v>7</v>
      </c>
      <c r="C5" s="98" t="s">
        <v>17</v>
      </c>
      <c r="D5" s="98" t="s">
        <v>2</v>
      </c>
      <c r="E5" s="69" t="s">
        <v>8</v>
      </c>
      <c r="F5" s="69" t="s">
        <v>3</v>
      </c>
      <c r="G5" s="69" t="s">
        <v>1</v>
      </c>
      <c r="H5" s="69" t="s">
        <v>4</v>
      </c>
      <c r="I5" s="99" t="s">
        <v>9</v>
      </c>
      <c r="J5" s="99" t="s">
        <v>10</v>
      </c>
      <c r="K5" s="100" t="s">
        <v>6</v>
      </c>
      <c r="L5" s="2" t="s">
        <v>5</v>
      </c>
      <c r="M5" s="69" t="s">
        <v>11</v>
      </c>
      <c r="N5" s="2" t="s">
        <v>15</v>
      </c>
      <c r="O5" s="2" t="s">
        <v>12</v>
      </c>
      <c r="P5" s="2" t="s">
        <v>52</v>
      </c>
      <c r="Q5" s="69" t="s">
        <v>13</v>
      </c>
      <c r="R5" s="2" t="s">
        <v>56</v>
      </c>
      <c r="S5" s="99" t="s">
        <v>47</v>
      </c>
      <c r="T5" s="99" t="s">
        <v>48</v>
      </c>
      <c r="U5" s="69" t="s">
        <v>14</v>
      </c>
      <c r="V5" s="4"/>
      <c r="W5" s="8"/>
    </row>
    <row r="6" spans="1:26" ht="7.5" customHeight="1" x14ac:dyDescent="0.15">
      <c r="B6" s="64"/>
      <c r="C6" s="92"/>
      <c r="D6" s="92"/>
      <c r="E6" s="64"/>
      <c r="F6" s="64"/>
      <c r="G6" s="64"/>
      <c r="H6" s="64"/>
      <c r="I6" s="94"/>
      <c r="J6" s="94"/>
      <c r="K6" s="96"/>
      <c r="L6" s="34"/>
      <c r="M6" s="64"/>
      <c r="N6" s="9"/>
      <c r="O6" s="9"/>
      <c r="P6" s="9"/>
      <c r="Q6" s="64"/>
      <c r="R6" s="9"/>
      <c r="S6" s="94"/>
      <c r="T6" s="94"/>
      <c r="U6" s="64"/>
      <c r="V6" s="8"/>
    </row>
    <row r="7" spans="1:26" ht="12" x14ac:dyDescent="0.2">
      <c r="A7" s="79" t="s">
        <v>74</v>
      </c>
      <c r="B7" s="104"/>
      <c r="C7" s="105">
        <v>1</v>
      </c>
      <c r="D7" s="105"/>
      <c r="E7" s="104" t="s">
        <v>230</v>
      </c>
      <c r="F7" s="104"/>
      <c r="G7" s="80" t="s">
        <v>75</v>
      </c>
      <c r="H7" s="104"/>
      <c r="I7" s="106"/>
      <c r="J7" s="106"/>
      <c r="K7" s="107"/>
      <c r="L7" s="81">
        <f>SUBTOTAL(9,L8:L842)</f>
        <v>0</v>
      </c>
      <c r="M7" s="108"/>
      <c r="N7" s="79"/>
      <c r="O7" s="109" t="e">
        <f>SUBTOTAL(9,O8:O844)</f>
        <v>#VALUE!</v>
      </c>
      <c r="P7" s="109" t="e">
        <f>SUBTOTAL(9,P8:P844)</f>
        <v>#VALUE!</v>
      </c>
      <c r="Q7" s="108"/>
      <c r="R7" s="79"/>
      <c r="S7" s="110"/>
      <c r="T7" s="110"/>
      <c r="U7" s="108"/>
      <c r="V7" s="4"/>
      <c r="W7" s="8"/>
      <c r="X7" s="8"/>
    </row>
    <row r="8" spans="1:26" ht="12" outlineLevel="1" x14ac:dyDescent="0.2">
      <c r="A8" s="79" t="s">
        <v>76</v>
      </c>
      <c r="B8" s="104"/>
      <c r="C8" s="105">
        <v>2</v>
      </c>
      <c r="D8" s="105"/>
      <c r="E8" s="104" t="s">
        <v>231</v>
      </c>
      <c r="F8" s="104"/>
      <c r="G8" s="80" t="s">
        <v>77</v>
      </c>
      <c r="H8" s="104"/>
      <c r="I8" s="106"/>
      <c r="J8" s="106"/>
      <c r="K8" s="107"/>
      <c r="L8" s="81">
        <f>SUBTOTAL(9,L9:L260)</f>
        <v>0</v>
      </c>
      <c r="M8" s="108"/>
      <c r="N8" s="79"/>
      <c r="O8" s="109" t="e">
        <f>SUBTOTAL(9,O9:O843)</f>
        <v>#VALUE!</v>
      </c>
      <c r="P8" s="109" t="e">
        <f>SUBTOTAL(9,P9:P843)</f>
        <v>#VALUE!</v>
      </c>
      <c r="Q8" s="108"/>
      <c r="R8" s="79"/>
      <c r="S8" s="110"/>
      <c r="T8" s="110"/>
      <c r="U8" s="108"/>
      <c r="V8" s="4"/>
      <c r="W8" s="8"/>
      <c r="X8" s="8"/>
    </row>
    <row r="9" spans="1:26" ht="11.25" outlineLevel="2" x14ac:dyDescent="0.2">
      <c r="A9" s="84" t="s">
        <v>78</v>
      </c>
      <c r="B9" s="111"/>
      <c r="C9" s="112">
        <v>3</v>
      </c>
      <c r="D9" s="112"/>
      <c r="E9" s="111" t="s">
        <v>232</v>
      </c>
      <c r="F9" s="111"/>
      <c r="G9" s="113" t="s">
        <v>79</v>
      </c>
      <c r="H9" s="111"/>
      <c r="I9" s="114"/>
      <c r="J9" s="114"/>
      <c r="K9" s="115"/>
      <c r="L9" s="86">
        <f>SUBTOTAL(9,L10:L83)</f>
        <v>0</v>
      </c>
      <c r="M9" s="116"/>
      <c r="N9" s="84"/>
      <c r="O9" s="117" t="e">
        <f>SUBTOTAL(9,O10:O842)</f>
        <v>#VALUE!</v>
      </c>
      <c r="P9" s="117" t="e">
        <f>SUBTOTAL(9,P10:P842)</f>
        <v>#VALUE!</v>
      </c>
      <c r="Q9" s="116"/>
      <c r="R9" s="84"/>
      <c r="S9" s="118"/>
      <c r="T9" s="118"/>
      <c r="U9" s="116"/>
      <c r="V9" s="4"/>
      <c r="W9" s="8"/>
      <c r="X9" s="8"/>
    </row>
    <row r="10" spans="1:26" ht="11.25" outlineLevel="3" x14ac:dyDescent="0.2">
      <c r="A10" s="84" t="s">
        <v>80</v>
      </c>
      <c r="B10" s="111"/>
      <c r="C10" s="112">
        <v>4</v>
      </c>
      <c r="D10" s="112"/>
      <c r="E10" s="111" t="s">
        <v>233</v>
      </c>
      <c r="F10" s="111"/>
      <c r="G10" s="113" t="s">
        <v>81</v>
      </c>
      <c r="H10" s="111"/>
      <c r="I10" s="114"/>
      <c r="J10" s="114"/>
      <c r="K10" s="115"/>
      <c r="L10" s="86">
        <f>SUBTOTAL(9,L11:L12)</f>
        <v>0</v>
      </c>
      <c r="M10" s="116"/>
      <c r="N10" s="84"/>
      <c r="O10" s="117" t="e">
        <f>SUBTOTAL(9,O11:O260)</f>
        <v>#VALUE!</v>
      </c>
      <c r="P10" s="117" t="e">
        <f>SUBTOTAL(9,P11:P260)</f>
        <v>#VALUE!</v>
      </c>
      <c r="Q10" s="116"/>
      <c r="R10" s="84"/>
      <c r="S10" s="118"/>
      <c r="T10" s="118"/>
      <c r="U10" s="116"/>
      <c r="V10" s="4"/>
      <c r="W10" s="8"/>
      <c r="X10" s="8"/>
    </row>
    <row r="11" spans="1:26" ht="33.75" outlineLevel="4" x14ac:dyDescent="0.2">
      <c r="A11" s="38"/>
      <c r="B11" s="119" t="s">
        <v>234</v>
      </c>
      <c r="C11" s="120" t="s">
        <v>50</v>
      </c>
      <c r="D11" s="121">
        <v>1</v>
      </c>
      <c r="E11" s="122" t="s">
        <v>235</v>
      </c>
      <c r="F11" s="122" t="s">
        <v>236</v>
      </c>
      <c r="G11" s="123" t="s">
        <v>237</v>
      </c>
      <c r="H11" s="124" t="s">
        <v>238</v>
      </c>
      <c r="I11" s="125">
        <v>30</v>
      </c>
      <c r="J11" s="125">
        <v>30</v>
      </c>
      <c r="K11" s="128"/>
      <c r="L11" s="126" t="str">
        <f>IF(K11&lt;&gt;"",J11*K11,"")</f>
        <v/>
      </c>
      <c r="M11" s="123" t="s">
        <v>239</v>
      </c>
      <c r="N11" s="127">
        <v>21</v>
      </c>
      <c r="O11" s="127" t="e">
        <f>L11*(N11/100)</f>
        <v>#VALUE!</v>
      </c>
      <c r="P11" s="127" t="e">
        <f>L11+O11</f>
        <v>#VALUE!</v>
      </c>
      <c r="Q11" s="129"/>
      <c r="R11" s="127" t="s">
        <v>240</v>
      </c>
      <c r="S11" s="125"/>
      <c r="T11" s="125"/>
      <c r="U11" s="122"/>
      <c r="V11" s="8"/>
      <c r="W11" s="8"/>
      <c r="X11" s="8"/>
    </row>
    <row r="12" spans="1:26" outlineLevel="4" x14ac:dyDescent="0.15">
      <c r="B12" s="10"/>
      <c r="C12" s="10" t="s">
        <v>49</v>
      </c>
      <c r="D12" s="10"/>
      <c r="E12" s="10"/>
      <c r="F12" s="10"/>
      <c r="G12" s="10"/>
      <c r="H12" s="10"/>
      <c r="I12" s="10"/>
      <c r="J12" s="10"/>
      <c r="K12" s="11"/>
      <c r="L12" s="35"/>
      <c r="M12" s="10"/>
      <c r="N12" s="37"/>
      <c r="O12" s="10"/>
      <c r="P12" s="10"/>
      <c r="Q12" s="10"/>
      <c r="R12" s="10"/>
      <c r="S12" s="10"/>
      <c r="T12" s="10"/>
      <c r="U12" s="10"/>
    </row>
    <row r="13" spans="1:26" ht="11.25" outlineLevel="3" x14ac:dyDescent="0.2">
      <c r="A13" s="84" t="s">
        <v>82</v>
      </c>
      <c r="B13" s="111"/>
      <c r="C13" s="112">
        <v>4</v>
      </c>
      <c r="D13" s="112"/>
      <c r="E13" s="111" t="s">
        <v>233</v>
      </c>
      <c r="F13" s="111"/>
      <c r="G13" s="113" t="s">
        <v>83</v>
      </c>
      <c r="H13" s="111"/>
      <c r="I13" s="114"/>
      <c r="J13" s="114"/>
      <c r="K13" s="115"/>
      <c r="L13" s="86">
        <f>SUBTOTAL(9,L14:L16)</f>
        <v>0</v>
      </c>
      <c r="M13" s="116"/>
      <c r="N13" s="84"/>
      <c r="O13" s="117" t="e">
        <f>SUBTOTAL(9,O14:O264)</f>
        <v>#VALUE!</v>
      </c>
      <c r="P13" s="117" t="e">
        <f>SUBTOTAL(9,P14:P264)</f>
        <v>#VALUE!</v>
      </c>
      <c r="Q13" s="116"/>
      <c r="R13" s="84"/>
      <c r="S13" s="118"/>
      <c r="T13" s="118"/>
      <c r="U13" s="116"/>
      <c r="V13" s="4"/>
      <c r="W13" s="8"/>
      <c r="X13" s="8"/>
    </row>
    <row r="14" spans="1:26" ht="33.75" outlineLevel="4" x14ac:dyDescent="0.2">
      <c r="A14" s="38"/>
      <c r="B14" s="119" t="s">
        <v>241</v>
      </c>
      <c r="C14" s="120" t="s">
        <v>50</v>
      </c>
      <c r="D14" s="121">
        <v>2</v>
      </c>
      <c r="E14" s="122" t="s">
        <v>235</v>
      </c>
      <c r="F14" s="122" t="s">
        <v>242</v>
      </c>
      <c r="G14" s="123" t="s">
        <v>243</v>
      </c>
      <c r="H14" s="124" t="s">
        <v>238</v>
      </c>
      <c r="I14" s="125">
        <v>30</v>
      </c>
      <c r="J14" s="125">
        <v>30</v>
      </c>
      <c r="K14" s="128"/>
      <c r="L14" s="126" t="str">
        <f>IF(K14&lt;&gt;"",J14*K14,"")</f>
        <v/>
      </c>
      <c r="M14" s="123" t="s">
        <v>239</v>
      </c>
      <c r="N14" s="127">
        <v>21</v>
      </c>
      <c r="O14" s="127" t="e">
        <f>L14*(N14/100)</f>
        <v>#VALUE!</v>
      </c>
      <c r="P14" s="127" t="e">
        <f>L14+O14</f>
        <v>#VALUE!</v>
      </c>
      <c r="Q14" s="129"/>
      <c r="R14" s="127" t="s">
        <v>240</v>
      </c>
      <c r="S14" s="125"/>
      <c r="T14" s="125"/>
      <c r="U14" s="122"/>
      <c r="V14" s="8"/>
      <c r="W14" s="8"/>
      <c r="X14" s="8"/>
    </row>
    <row r="15" spans="1:26" ht="22.5" outlineLevel="4" x14ac:dyDescent="0.2">
      <c r="A15" s="38"/>
      <c r="B15" s="119" t="s">
        <v>244</v>
      </c>
      <c r="C15" s="120" t="s">
        <v>50</v>
      </c>
      <c r="D15" s="121">
        <v>3</v>
      </c>
      <c r="E15" s="122" t="s">
        <v>235</v>
      </c>
      <c r="F15" s="122" t="s">
        <v>245</v>
      </c>
      <c r="G15" s="123" t="s">
        <v>246</v>
      </c>
      <c r="H15" s="124" t="s">
        <v>238</v>
      </c>
      <c r="I15" s="125">
        <v>36</v>
      </c>
      <c r="J15" s="125">
        <v>36</v>
      </c>
      <c r="K15" s="128"/>
      <c r="L15" s="126" t="str">
        <f>IF(K15&lt;&gt;"",J15*K15,"")</f>
        <v/>
      </c>
      <c r="M15" s="123" t="s">
        <v>247</v>
      </c>
      <c r="N15" s="127">
        <v>21</v>
      </c>
      <c r="O15" s="127" t="e">
        <f>L15*(N15/100)</f>
        <v>#VALUE!</v>
      </c>
      <c r="P15" s="127" t="e">
        <f>L15+O15</f>
        <v>#VALUE!</v>
      </c>
      <c r="Q15" s="129"/>
      <c r="R15" s="127" t="s">
        <v>240</v>
      </c>
      <c r="S15" s="125"/>
      <c r="T15" s="125"/>
      <c r="U15" s="122"/>
      <c r="V15" s="8"/>
      <c r="W15" s="8"/>
      <c r="X15" s="8"/>
    </row>
    <row r="16" spans="1:26" outlineLevel="4" x14ac:dyDescent="0.15">
      <c r="B16" s="10"/>
      <c r="C16" s="10" t="s">
        <v>49</v>
      </c>
      <c r="D16" s="10"/>
      <c r="E16" s="10"/>
      <c r="F16" s="10"/>
      <c r="G16" s="10"/>
      <c r="H16" s="10"/>
      <c r="I16" s="10"/>
      <c r="J16" s="10"/>
      <c r="K16" s="11"/>
      <c r="L16" s="35"/>
      <c r="M16" s="10"/>
      <c r="N16" s="37"/>
      <c r="O16" s="10"/>
      <c r="P16" s="10"/>
      <c r="Q16" s="10"/>
      <c r="R16" s="10"/>
      <c r="S16" s="10"/>
      <c r="T16" s="10"/>
      <c r="U16" s="10"/>
    </row>
    <row r="17" spans="1:24" ht="11.25" outlineLevel="3" x14ac:dyDescent="0.2">
      <c r="A17" s="84" t="s">
        <v>84</v>
      </c>
      <c r="B17" s="111"/>
      <c r="C17" s="112">
        <v>4</v>
      </c>
      <c r="D17" s="112"/>
      <c r="E17" s="111" t="s">
        <v>233</v>
      </c>
      <c r="F17" s="111"/>
      <c r="G17" s="113" t="s">
        <v>85</v>
      </c>
      <c r="H17" s="111"/>
      <c r="I17" s="114"/>
      <c r="J17" s="114"/>
      <c r="K17" s="115"/>
      <c r="L17" s="86">
        <f>SUBTOTAL(9,L18:L20)</f>
        <v>0</v>
      </c>
      <c r="M17" s="116"/>
      <c r="N17" s="84"/>
      <c r="O17" s="117" t="e">
        <f>SUBTOTAL(9,O18:O385)</f>
        <v>#VALUE!</v>
      </c>
      <c r="P17" s="117" t="e">
        <f>SUBTOTAL(9,P18:P385)</f>
        <v>#VALUE!</v>
      </c>
      <c r="Q17" s="116"/>
      <c r="R17" s="84"/>
      <c r="S17" s="118"/>
      <c r="T17" s="118"/>
      <c r="U17" s="116"/>
      <c r="V17" s="4"/>
      <c r="W17" s="8"/>
      <c r="X17" s="8"/>
    </row>
    <row r="18" spans="1:24" ht="33.75" outlineLevel="4" x14ac:dyDescent="0.2">
      <c r="A18" s="38"/>
      <c r="B18" s="119" t="s">
        <v>248</v>
      </c>
      <c r="C18" s="120" t="s">
        <v>50</v>
      </c>
      <c r="D18" s="121">
        <v>4</v>
      </c>
      <c r="E18" s="122" t="s">
        <v>235</v>
      </c>
      <c r="F18" s="122" t="s">
        <v>249</v>
      </c>
      <c r="G18" s="123" t="s">
        <v>250</v>
      </c>
      <c r="H18" s="124" t="s">
        <v>251</v>
      </c>
      <c r="I18" s="125">
        <v>1</v>
      </c>
      <c r="J18" s="125">
        <v>1</v>
      </c>
      <c r="K18" s="128"/>
      <c r="L18" s="126" t="str">
        <f>IF(K18&lt;&gt;"",J18*K18,"")</f>
        <v/>
      </c>
      <c r="M18" s="123" t="s">
        <v>252</v>
      </c>
      <c r="N18" s="127">
        <v>21</v>
      </c>
      <c r="O18" s="127" t="e">
        <f>L18*(N18/100)</f>
        <v>#VALUE!</v>
      </c>
      <c r="P18" s="127" t="e">
        <f>L18+O18</f>
        <v>#VALUE!</v>
      </c>
      <c r="Q18" s="129"/>
      <c r="R18" s="127" t="s">
        <v>240</v>
      </c>
      <c r="S18" s="125"/>
      <c r="T18" s="125"/>
      <c r="U18" s="122"/>
      <c r="V18" s="8"/>
      <c r="W18" s="8"/>
      <c r="X18" s="8"/>
    </row>
    <row r="19" spans="1:24" ht="33.75" outlineLevel="4" x14ac:dyDescent="0.2">
      <c r="A19" s="38"/>
      <c r="B19" s="119" t="s">
        <v>253</v>
      </c>
      <c r="C19" s="120" t="s">
        <v>50</v>
      </c>
      <c r="D19" s="121">
        <v>5</v>
      </c>
      <c r="E19" s="122" t="s">
        <v>235</v>
      </c>
      <c r="F19" s="122" t="s">
        <v>254</v>
      </c>
      <c r="G19" s="123" t="s">
        <v>255</v>
      </c>
      <c r="H19" s="124" t="s">
        <v>256</v>
      </c>
      <c r="I19" s="125">
        <v>4.1000000000000002E-2</v>
      </c>
      <c r="J19" s="125">
        <v>4.1000000000000002E-2</v>
      </c>
      <c r="K19" s="128"/>
      <c r="L19" s="126" t="str">
        <f>IF(K19&lt;&gt;"",J19*K19,"")</f>
        <v/>
      </c>
      <c r="M19" s="123" t="s">
        <v>257</v>
      </c>
      <c r="N19" s="127">
        <v>21</v>
      </c>
      <c r="O19" s="127" t="e">
        <f>L19*(N19/100)</f>
        <v>#VALUE!</v>
      </c>
      <c r="P19" s="127" t="e">
        <f>L19+O19</f>
        <v>#VALUE!</v>
      </c>
      <c r="Q19" s="129"/>
      <c r="R19" s="127" t="s">
        <v>240</v>
      </c>
      <c r="S19" s="125"/>
      <c r="T19" s="125"/>
      <c r="U19" s="122"/>
      <c r="V19" s="8"/>
      <c r="W19" s="8"/>
      <c r="X19" s="8"/>
    </row>
    <row r="20" spans="1:24" outlineLevel="4" x14ac:dyDescent="0.15">
      <c r="B20" s="10"/>
      <c r="C20" s="10" t="s">
        <v>49</v>
      </c>
      <c r="D20" s="10"/>
      <c r="E20" s="10"/>
      <c r="F20" s="10"/>
      <c r="G20" s="10"/>
      <c r="H20" s="10"/>
      <c r="I20" s="10"/>
      <c r="J20" s="10"/>
      <c r="K20" s="11"/>
      <c r="L20" s="35"/>
      <c r="M20" s="10"/>
      <c r="N20" s="37"/>
      <c r="O20" s="10"/>
      <c r="P20" s="10"/>
      <c r="Q20" s="10"/>
      <c r="R20" s="10"/>
      <c r="S20" s="10"/>
      <c r="T20" s="10"/>
      <c r="U20" s="10"/>
    </row>
    <row r="21" spans="1:24" ht="11.25" outlineLevel="3" x14ac:dyDescent="0.2">
      <c r="A21" s="84" t="s">
        <v>86</v>
      </c>
      <c r="B21" s="111"/>
      <c r="C21" s="112">
        <v>4</v>
      </c>
      <c r="D21" s="112"/>
      <c r="E21" s="111" t="s">
        <v>233</v>
      </c>
      <c r="F21" s="111"/>
      <c r="G21" s="113" t="s">
        <v>87</v>
      </c>
      <c r="H21" s="111"/>
      <c r="I21" s="114"/>
      <c r="J21" s="114"/>
      <c r="K21" s="115"/>
      <c r="L21" s="86">
        <f>SUBTOTAL(9,L22:L23)</f>
        <v>0</v>
      </c>
      <c r="M21" s="116"/>
      <c r="N21" s="84"/>
      <c r="O21" s="117" t="e">
        <f>SUBTOTAL(9,O22:O388)</f>
        <v>#VALUE!</v>
      </c>
      <c r="P21" s="117" t="e">
        <f>SUBTOTAL(9,P22:P388)</f>
        <v>#VALUE!</v>
      </c>
      <c r="Q21" s="116"/>
      <c r="R21" s="84"/>
      <c r="S21" s="118"/>
      <c r="T21" s="118"/>
      <c r="U21" s="116"/>
      <c r="V21" s="4"/>
      <c r="W21" s="8"/>
      <c r="X21" s="8"/>
    </row>
    <row r="22" spans="1:24" ht="11.25" outlineLevel="4" x14ac:dyDescent="0.2">
      <c r="A22" s="38"/>
      <c r="B22" s="119" t="s">
        <v>258</v>
      </c>
      <c r="C22" s="120" t="s">
        <v>50</v>
      </c>
      <c r="D22" s="121">
        <v>6</v>
      </c>
      <c r="E22" s="122" t="s">
        <v>235</v>
      </c>
      <c r="F22" s="122" t="s">
        <v>259</v>
      </c>
      <c r="G22" s="123" t="s">
        <v>260</v>
      </c>
      <c r="H22" s="124" t="s">
        <v>261</v>
      </c>
      <c r="I22" s="125">
        <v>1</v>
      </c>
      <c r="J22" s="125">
        <v>1</v>
      </c>
      <c r="K22" s="128"/>
      <c r="L22" s="126" t="str">
        <f>IF(K22&lt;&gt;"",J22*K22,"")</f>
        <v/>
      </c>
      <c r="M22" s="123"/>
      <c r="N22" s="127">
        <v>21</v>
      </c>
      <c r="O22" s="127" t="e">
        <f>L22*(N22/100)</f>
        <v>#VALUE!</v>
      </c>
      <c r="P22" s="127" t="e">
        <f>L22+O22</f>
        <v>#VALUE!</v>
      </c>
      <c r="Q22" s="129"/>
      <c r="R22" s="127" t="s">
        <v>262</v>
      </c>
      <c r="S22" s="125"/>
      <c r="T22" s="125"/>
      <c r="U22" s="122"/>
      <c r="V22" s="8"/>
      <c r="W22" s="8"/>
      <c r="X22" s="8"/>
    </row>
    <row r="23" spans="1:24" outlineLevel="4" x14ac:dyDescent="0.15">
      <c r="B23" s="10"/>
      <c r="C23" s="10" t="s">
        <v>49</v>
      </c>
      <c r="D23" s="10"/>
      <c r="E23" s="10"/>
      <c r="F23" s="10"/>
      <c r="G23" s="10"/>
      <c r="H23" s="10"/>
      <c r="I23" s="10"/>
      <c r="J23" s="10"/>
      <c r="K23" s="11"/>
      <c r="L23" s="35"/>
      <c r="M23" s="10"/>
      <c r="N23" s="37"/>
      <c r="O23" s="10"/>
      <c r="P23" s="10"/>
      <c r="Q23" s="10"/>
      <c r="R23" s="10"/>
      <c r="S23" s="10"/>
      <c r="T23" s="10"/>
      <c r="U23" s="10"/>
    </row>
    <row r="24" spans="1:24" ht="11.25" outlineLevel="3" x14ac:dyDescent="0.2">
      <c r="A24" s="84" t="s">
        <v>88</v>
      </c>
      <c r="B24" s="111"/>
      <c r="C24" s="112">
        <v>4</v>
      </c>
      <c r="D24" s="112"/>
      <c r="E24" s="111" t="s">
        <v>233</v>
      </c>
      <c r="F24" s="111"/>
      <c r="G24" s="113" t="s">
        <v>89</v>
      </c>
      <c r="H24" s="111"/>
      <c r="I24" s="114"/>
      <c r="J24" s="114"/>
      <c r="K24" s="115"/>
      <c r="L24" s="86">
        <f>SUBTOTAL(9,L25:L38)</f>
        <v>0</v>
      </c>
      <c r="M24" s="116"/>
      <c r="N24" s="84"/>
      <c r="O24" s="117" t="e">
        <f>SUBTOTAL(9,O25:O507)</f>
        <v>#VALUE!</v>
      </c>
      <c r="P24" s="117" t="e">
        <f>SUBTOTAL(9,P25:P507)</f>
        <v>#VALUE!</v>
      </c>
      <c r="Q24" s="116"/>
      <c r="R24" s="84"/>
      <c r="S24" s="118"/>
      <c r="T24" s="118"/>
      <c r="U24" s="116"/>
      <c r="V24" s="4"/>
      <c r="W24" s="8"/>
      <c r="X24" s="8"/>
    </row>
    <row r="25" spans="1:24" ht="33.75" outlineLevel="4" x14ac:dyDescent="0.2">
      <c r="A25" s="38"/>
      <c r="B25" s="119" t="s">
        <v>263</v>
      </c>
      <c r="C25" s="120" t="s">
        <v>50</v>
      </c>
      <c r="D25" s="121">
        <v>7</v>
      </c>
      <c r="E25" s="122" t="s">
        <v>235</v>
      </c>
      <c r="F25" s="122" t="s">
        <v>264</v>
      </c>
      <c r="G25" s="123" t="s">
        <v>265</v>
      </c>
      <c r="H25" s="124" t="s">
        <v>238</v>
      </c>
      <c r="I25" s="125">
        <v>3</v>
      </c>
      <c r="J25" s="125">
        <v>3</v>
      </c>
      <c r="K25" s="128"/>
      <c r="L25" s="126" t="str">
        <f t="shared" ref="L25:L37" si="0">IF(K25&lt;&gt;"",J25*K25,"")</f>
        <v/>
      </c>
      <c r="M25" s="123" t="s">
        <v>266</v>
      </c>
      <c r="N25" s="127">
        <v>21</v>
      </c>
      <c r="O25" s="127" t="e">
        <f t="shared" ref="O25:O37" si="1">L25*(N25/100)</f>
        <v>#VALUE!</v>
      </c>
      <c r="P25" s="127" t="e">
        <f t="shared" ref="P25:P37" si="2">L25+O25</f>
        <v>#VALUE!</v>
      </c>
      <c r="Q25" s="129"/>
      <c r="R25" s="127" t="s">
        <v>240</v>
      </c>
      <c r="S25" s="125"/>
      <c r="T25" s="125"/>
      <c r="U25" s="122"/>
      <c r="V25" s="8"/>
      <c r="W25" s="8"/>
      <c r="X25" s="8"/>
    </row>
    <row r="26" spans="1:24" ht="22.5" outlineLevel="4" x14ac:dyDescent="0.2">
      <c r="A26" s="38"/>
      <c r="B26" s="119" t="s">
        <v>267</v>
      </c>
      <c r="C26" s="120" t="s">
        <v>50</v>
      </c>
      <c r="D26" s="121">
        <v>8</v>
      </c>
      <c r="E26" s="122" t="s">
        <v>235</v>
      </c>
      <c r="F26" s="122" t="s">
        <v>268</v>
      </c>
      <c r="G26" s="123" t="s">
        <v>269</v>
      </c>
      <c r="H26" s="124" t="s">
        <v>238</v>
      </c>
      <c r="I26" s="125">
        <v>3.3</v>
      </c>
      <c r="J26" s="125">
        <v>3.3</v>
      </c>
      <c r="K26" s="128"/>
      <c r="L26" s="126" t="str">
        <f t="shared" si="0"/>
        <v/>
      </c>
      <c r="M26" s="123" t="s">
        <v>270</v>
      </c>
      <c r="N26" s="127">
        <v>21</v>
      </c>
      <c r="O26" s="127" t="e">
        <f t="shared" si="1"/>
        <v>#VALUE!</v>
      </c>
      <c r="P26" s="127" t="e">
        <f t="shared" si="2"/>
        <v>#VALUE!</v>
      </c>
      <c r="Q26" s="129"/>
      <c r="R26" s="127" t="s">
        <v>240</v>
      </c>
      <c r="S26" s="125"/>
      <c r="T26" s="125"/>
      <c r="U26" s="122"/>
      <c r="V26" s="8"/>
      <c r="W26" s="8"/>
      <c r="X26" s="8"/>
    </row>
    <row r="27" spans="1:24" ht="22.5" outlineLevel="4" x14ac:dyDescent="0.2">
      <c r="A27" s="38"/>
      <c r="B27" s="119" t="s">
        <v>271</v>
      </c>
      <c r="C27" s="120" t="s">
        <v>50</v>
      </c>
      <c r="D27" s="121">
        <v>9</v>
      </c>
      <c r="E27" s="122" t="s">
        <v>235</v>
      </c>
      <c r="F27" s="122" t="s">
        <v>272</v>
      </c>
      <c r="G27" s="123" t="s">
        <v>273</v>
      </c>
      <c r="H27" s="124" t="s">
        <v>238</v>
      </c>
      <c r="I27" s="125">
        <v>60</v>
      </c>
      <c r="J27" s="125">
        <v>60</v>
      </c>
      <c r="K27" s="128"/>
      <c r="L27" s="126" t="str">
        <f t="shared" si="0"/>
        <v/>
      </c>
      <c r="M27" s="123" t="s">
        <v>274</v>
      </c>
      <c r="N27" s="127">
        <v>21</v>
      </c>
      <c r="O27" s="127" t="e">
        <f t="shared" si="1"/>
        <v>#VALUE!</v>
      </c>
      <c r="P27" s="127" t="e">
        <f t="shared" si="2"/>
        <v>#VALUE!</v>
      </c>
      <c r="Q27" s="129"/>
      <c r="R27" s="127" t="s">
        <v>240</v>
      </c>
      <c r="S27" s="125"/>
      <c r="T27" s="125"/>
      <c r="U27" s="122"/>
      <c r="V27" s="8"/>
      <c r="W27" s="8"/>
      <c r="X27" s="8"/>
    </row>
    <row r="28" spans="1:24" ht="22.5" outlineLevel="4" x14ac:dyDescent="0.2">
      <c r="A28" s="38"/>
      <c r="B28" s="119" t="s">
        <v>275</v>
      </c>
      <c r="C28" s="120" t="s">
        <v>50</v>
      </c>
      <c r="D28" s="121">
        <v>10</v>
      </c>
      <c r="E28" s="122" t="s">
        <v>235</v>
      </c>
      <c r="F28" s="122" t="s">
        <v>276</v>
      </c>
      <c r="G28" s="123" t="s">
        <v>277</v>
      </c>
      <c r="H28" s="124" t="s">
        <v>238</v>
      </c>
      <c r="I28" s="125">
        <v>66</v>
      </c>
      <c r="J28" s="125">
        <v>66</v>
      </c>
      <c r="K28" s="128"/>
      <c r="L28" s="126" t="str">
        <f t="shared" si="0"/>
        <v/>
      </c>
      <c r="M28" s="123" t="s">
        <v>278</v>
      </c>
      <c r="N28" s="127">
        <v>21</v>
      </c>
      <c r="O28" s="127" t="e">
        <f t="shared" si="1"/>
        <v>#VALUE!</v>
      </c>
      <c r="P28" s="127" t="e">
        <f t="shared" si="2"/>
        <v>#VALUE!</v>
      </c>
      <c r="Q28" s="129"/>
      <c r="R28" s="127" t="s">
        <v>262</v>
      </c>
      <c r="S28" s="125"/>
      <c r="T28" s="125"/>
      <c r="U28" s="122"/>
      <c r="V28" s="8"/>
      <c r="W28" s="8"/>
      <c r="X28" s="8"/>
    </row>
    <row r="29" spans="1:24" ht="33.75" outlineLevel="4" x14ac:dyDescent="0.2">
      <c r="A29" s="38"/>
      <c r="B29" s="119" t="s">
        <v>279</v>
      </c>
      <c r="C29" s="120" t="s">
        <v>50</v>
      </c>
      <c r="D29" s="121">
        <v>11</v>
      </c>
      <c r="E29" s="122" t="s">
        <v>235</v>
      </c>
      <c r="F29" s="122" t="s">
        <v>280</v>
      </c>
      <c r="G29" s="123" t="s">
        <v>281</v>
      </c>
      <c r="H29" s="124" t="s">
        <v>238</v>
      </c>
      <c r="I29" s="125">
        <v>3</v>
      </c>
      <c r="J29" s="125">
        <v>3</v>
      </c>
      <c r="K29" s="128"/>
      <c r="L29" s="126" t="str">
        <f t="shared" si="0"/>
        <v/>
      </c>
      <c r="M29" s="123" t="s">
        <v>266</v>
      </c>
      <c r="N29" s="127">
        <v>21</v>
      </c>
      <c r="O29" s="127" t="e">
        <f t="shared" si="1"/>
        <v>#VALUE!</v>
      </c>
      <c r="P29" s="127" t="e">
        <f t="shared" si="2"/>
        <v>#VALUE!</v>
      </c>
      <c r="Q29" s="129"/>
      <c r="R29" s="127" t="s">
        <v>240</v>
      </c>
      <c r="S29" s="125"/>
      <c r="T29" s="125"/>
      <c r="U29" s="122"/>
      <c r="V29" s="8"/>
      <c r="W29" s="8"/>
      <c r="X29" s="8"/>
    </row>
    <row r="30" spans="1:24" ht="22.5" outlineLevel="4" x14ac:dyDescent="0.2">
      <c r="A30" s="38"/>
      <c r="B30" s="119" t="s">
        <v>282</v>
      </c>
      <c r="C30" s="120" t="s">
        <v>50</v>
      </c>
      <c r="D30" s="121">
        <v>12</v>
      </c>
      <c r="E30" s="122" t="s">
        <v>235</v>
      </c>
      <c r="F30" s="122" t="s">
        <v>283</v>
      </c>
      <c r="G30" s="123" t="s">
        <v>284</v>
      </c>
      <c r="H30" s="124" t="s">
        <v>238</v>
      </c>
      <c r="I30" s="125">
        <v>3.3</v>
      </c>
      <c r="J30" s="125">
        <v>3.3</v>
      </c>
      <c r="K30" s="128"/>
      <c r="L30" s="126" t="str">
        <f t="shared" si="0"/>
        <v/>
      </c>
      <c r="M30" s="123" t="s">
        <v>270</v>
      </c>
      <c r="N30" s="127">
        <v>21</v>
      </c>
      <c r="O30" s="127" t="e">
        <f t="shared" si="1"/>
        <v>#VALUE!</v>
      </c>
      <c r="P30" s="127" t="e">
        <f t="shared" si="2"/>
        <v>#VALUE!</v>
      </c>
      <c r="Q30" s="129"/>
      <c r="R30" s="127" t="s">
        <v>240</v>
      </c>
      <c r="S30" s="125"/>
      <c r="T30" s="125"/>
      <c r="U30" s="122"/>
      <c r="V30" s="8"/>
      <c r="W30" s="8"/>
      <c r="X30" s="8"/>
    </row>
    <row r="31" spans="1:24" ht="22.5" outlineLevel="4" x14ac:dyDescent="0.2">
      <c r="A31" s="38"/>
      <c r="B31" s="119" t="s">
        <v>285</v>
      </c>
      <c r="C31" s="120" t="s">
        <v>50</v>
      </c>
      <c r="D31" s="121">
        <v>13</v>
      </c>
      <c r="E31" s="122" t="s">
        <v>235</v>
      </c>
      <c r="F31" s="122" t="s">
        <v>286</v>
      </c>
      <c r="G31" s="123" t="s">
        <v>287</v>
      </c>
      <c r="H31" s="124" t="s">
        <v>238</v>
      </c>
      <c r="I31" s="125">
        <v>3</v>
      </c>
      <c r="J31" s="125">
        <v>3</v>
      </c>
      <c r="K31" s="128"/>
      <c r="L31" s="126" t="str">
        <f t="shared" si="0"/>
        <v/>
      </c>
      <c r="M31" s="123"/>
      <c r="N31" s="127">
        <v>21</v>
      </c>
      <c r="O31" s="127" t="e">
        <f t="shared" si="1"/>
        <v>#VALUE!</v>
      </c>
      <c r="P31" s="127" t="e">
        <f t="shared" si="2"/>
        <v>#VALUE!</v>
      </c>
      <c r="Q31" s="129"/>
      <c r="R31" s="127" t="s">
        <v>240</v>
      </c>
      <c r="S31" s="125"/>
      <c r="T31" s="125"/>
      <c r="U31" s="122"/>
      <c r="V31" s="8"/>
      <c r="W31" s="8"/>
      <c r="X31" s="8"/>
    </row>
    <row r="32" spans="1:24" ht="11.25" outlineLevel="4" x14ac:dyDescent="0.2">
      <c r="A32" s="38"/>
      <c r="B32" s="119" t="s">
        <v>288</v>
      </c>
      <c r="C32" s="120" t="s">
        <v>50</v>
      </c>
      <c r="D32" s="121">
        <v>14</v>
      </c>
      <c r="E32" s="122" t="s">
        <v>235</v>
      </c>
      <c r="F32" s="122" t="s">
        <v>289</v>
      </c>
      <c r="G32" s="123" t="s">
        <v>290</v>
      </c>
      <c r="H32" s="124" t="s">
        <v>291</v>
      </c>
      <c r="I32" s="125">
        <v>14.4</v>
      </c>
      <c r="J32" s="125">
        <v>14.4</v>
      </c>
      <c r="K32" s="128"/>
      <c r="L32" s="126" t="str">
        <f t="shared" si="0"/>
        <v/>
      </c>
      <c r="M32" s="123" t="s">
        <v>292</v>
      </c>
      <c r="N32" s="127">
        <v>21</v>
      </c>
      <c r="O32" s="127" t="e">
        <f t="shared" si="1"/>
        <v>#VALUE!</v>
      </c>
      <c r="P32" s="127" t="e">
        <f t="shared" si="2"/>
        <v>#VALUE!</v>
      </c>
      <c r="Q32" s="129"/>
      <c r="R32" s="127" t="s">
        <v>240</v>
      </c>
      <c r="S32" s="125"/>
      <c r="T32" s="125"/>
      <c r="U32" s="122"/>
      <c r="V32" s="8"/>
      <c r="W32" s="8"/>
      <c r="X32" s="8"/>
    </row>
    <row r="33" spans="1:24" ht="33.75" outlineLevel="4" x14ac:dyDescent="0.2">
      <c r="A33" s="38"/>
      <c r="B33" s="119" t="s">
        <v>293</v>
      </c>
      <c r="C33" s="120" t="s">
        <v>50</v>
      </c>
      <c r="D33" s="121">
        <v>15</v>
      </c>
      <c r="E33" s="122" t="s">
        <v>235</v>
      </c>
      <c r="F33" s="122" t="s">
        <v>294</v>
      </c>
      <c r="G33" s="123" t="s">
        <v>295</v>
      </c>
      <c r="H33" s="124" t="s">
        <v>291</v>
      </c>
      <c r="I33" s="125">
        <v>10.119999999999999</v>
      </c>
      <c r="J33" s="125">
        <v>10.119999999999999</v>
      </c>
      <c r="K33" s="128"/>
      <c r="L33" s="126" t="str">
        <f t="shared" si="0"/>
        <v/>
      </c>
      <c r="M33" s="123" t="s">
        <v>296</v>
      </c>
      <c r="N33" s="127">
        <v>21</v>
      </c>
      <c r="O33" s="127" t="e">
        <f t="shared" si="1"/>
        <v>#VALUE!</v>
      </c>
      <c r="P33" s="127" t="e">
        <f t="shared" si="2"/>
        <v>#VALUE!</v>
      </c>
      <c r="Q33" s="129"/>
      <c r="R33" s="127" t="s">
        <v>240</v>
      </c>
      <c r="S33" s="125"/>
      <c r="T33" s="125"/>
      <c r="U33" s="122"/>
      <c r="V33" s="8"/>
      <c r="W33" s="8"/>
      <c r="X33" s="8"/>
    </row>
    <row r="34" spans="1:24" ht="33.75" outlineLevel="4" x14ac:dyDescent="0.2">
      <c r="A34" s="38"/>
      <c r="B34" s="119" t="s">
        <v>297</v>
      </c>
      <c r="C34" s="120" t="s">
        <v>50</v>
      </c>
      <c r="D34" s="121">
        <v>16</v>
      </c>
      <c r="E34" s="122" t="s">
        <v>235</v>
      </c>
      <c r="F34" s="122" t="s">
        <v>298</v>
      </c>
      <c r="G34" s="123" t="s">
        <v>299</v>
      </c>
      <c r="H34" s="124" t="s">
        <v>291</v>
      </c>
      <c r="I34" s="125">
        <v>5.72</v>
      </c>
      <c r="J34" s="125">
        <v>5.72</v>
      </c>
      <c r="K34" s="128"/>
      <c r="L34" s="126" t="str">
        <f t="shared" si="0"/>
        <v/>
      </c>
      <c r="M34" s="123" t="s">
        <v>300</v>
      </c>
      <c r="N34" s="127">
        <v>21</v>
      </c>
      <c r="O34" s="127" t="e">
        <f t="shared" si="1"/>
        <v>#VALUE!</v>
      </c>
      <c r="P34" s="127" t="e">
        <f t="shared" si="2"/>
        <v>#VALUE!</v>
      </c>
      <c r="Q34" s="129"/>
      <c r="R34" s="127" t="s">
        <v>240</v>
      </c>
      <c r="S34" s="125"/>
      <c r="T34" s="125"/>
      <c r="U34" s="122"/>
      <c r="V34" s="8"/>
      <c r="W34" s="8"/>
      <c r="X34" s="8"/>
    </row>
    <row r="35" spans="1:24" ht="112.5" outlineLevel="4" x14ac:dyDescent="0.2">
      <c r="A35" s="38"/>
      <c r="B35" s="119" t="s">
        <v>301</v>
      </c>
      <c r="C35" s="120" t="s">
        <v>50</v>
      </c>
      <c r="D35" s="121">
        <v>17</v>
      </c>
      <c r="E35" s="122" t="s">
        <v>235</v>
      </c>
      <c r="F35" s="122" t="s">
        <v>302</v>
      </c>
      <c r="G35" s="123" t="s">
        <v>303</v>
      </c>
      <c r="H35" s="124" t="s">
        <v>238</v>
      </c>
      <c r="I35" s="125">
        <v>31</v>
      </c>
      <c r="J35" s="125">
        <v>31</v>
      </c>
      <c r="K35" s="128"/>
      <c r="L35" s="126" t="str">
        <f t="shared" si="0"/>
        <v/>
      </c>
      <c r="M35" s="123" t="s">
        <v>304</v>
      </c>
      <c r="N35" s="127">
        <v>21</v>
      </c>
      <c r="O35" s="127" t="e">
        <f t="shared" si="1"/>
        <v>#VALUE!</v>
      </c>
      <c r="P35" s="127" t="e">
        <f t="shared" si="2"/>
        <v>#VALUE!</v>
      </c>
      <c r="Q35" s="129"/>
      <c r="R35" s="127" t="s">
        <v>240</v>
      </c>
      <c r="S35" s="125"/>
      <c r="T35" s="125"/>
      <c r="U35" s="122"/>
      <c r="V35" s="8"/>
      <c r="W35" s="8"/>
      <c r="X35" s="8"/>
    </row>
    <row r="36" spans="1:24" ht="22.5" outlineLevel="4" x14ac:dyDescent="0.2">
      <c r="A36" s="38"/>
      <c r="B36" s="119" t="s">
        <v>305</v>
      </c>
      <c r="C36" s="120" t="s">
        <v>50</v>
      </c>
      <c r="D36" s="121">
        <v>18</v>
      </c>
      <c r="E36" s="122" t="s">
        <v>235</v>
      </c>
      <c r="F36" s="122" t="s">
        <v>306</v>
      </c>
      <c r="G36" s="123" t="s">
        <v>307</v>
      </c>
      <c r="H36" s="124" t="s">
        <v>238</v>
      </c>
      <c r="I36" s="125">
        <v>3.2</v>
      </c>
      <c r="J36" s="125">
        <v>3.2</v>
      </c>
      <c r="K36" s="128"/>
      <c r="L36" s="126" t="str">
        <f t="shared" si="0"/>
        <v/>
      </c>
      <c r="M36" s="123"/>
      <c r="N36" s="127">
        <v>21</v>
      </c>
      <c r="O36" s="127" t="e">
        <f t="shared" si="1"/>
        <v>#VALUE!</v>
      </c>
      <c r="P36" s="127" t="e">
        <f t="shared" si="2"/>
        <v>#VALUE!</v>
      </c>
      <c r="Q36" s="129"/>
      <c r="R36" s="127" t="s">
        <v>262</v>
      </c>
      <c r="S36" s="125"/>
      <c r="T36" s="125"/>
      <c r="U36" s="122"/>
      <c r="V36" s="8"/>
      <c r="W36" s="8"/>
      <c r="X36" s="8"/>
    </row>
    <row r="37" spans="1:24" ht="90" outlineLevel="4" x14ac:dyDescent="0.2">
      <c r="A37" s="38"/>
      <c r="B37" s="119" t="s">
        <v>308</v>
      </c>
      <c r="C37" s="120" t="s">
        <v>50</v>
      </c>
      <c r="D37" s="121">
        <v>19</v>
      </c>
      <c r="E37" s="122" t="s">
        <v>235</v>
      </c>
      <c r="F37" s="122" t="s">
        <v>309</v>
      </c>
      <c r="G37" s="123" t="s">
        <v>310</v>
      </c>
      <c r="H37" s="124" t="s">
        <v>291</v>
      </c>
      <c r="I37" s="125">
        <v>36.799999999999997</v>
      </c>
      <c r="J37" s="125">
        <v>36.799999999999997</v>
      </c>
      <c r="K37" s="128"/>
      <c r="L37" s="126" t="str">
        <f t="shared" si="0"/>
        <v/>
      </c>
      <c r="M37" s="123" t="s">
        <v>311</v>
      </c>
      <c r="N37" s="127">
        <v>21</v>
      </c>
      <c r="O37" s="127" t="e">
        <f t="shared" si="1"/>
        <v>#VALUE!</v>
      </c>
      <c r="P37" s="127" t="e">
        <f t="shared" si="2"/>
        <v>#VALUE!</v>
      </c>
      <c r="Q37" s="129"/>
      <c r="R37" s="127" t="s">
        <v>240</v>
      </c>
      <c r="S37" s="125"/>
      <c r="T37" s="125"/>
      <c r="U37" s="122"/>
      <c r="V37" s="8"/>
      <c r="W37" s="8"/>
      <c r="X37" s="8"/>
    </row>
    <row r="38" spans="1:24" outlineLevel="4" x14ac:dyDescent="0.15">
      <c r="B38" s="10"/>
      <c r="C38" s="10" t="s">
        <v>49</v>
      </c>
      <c r="D38" s="10"/>
      <c r="E38" s="10"/>
      <c r="F38" s="10"/>
      <c r="G38" s="10"/>
      <c r="H38" s="10"/>
      <c r="I38" s="10"/>
      <c r="J38" s="10"/>
      <c r="K38" s="11"/>
      <c r="L38" s="35"/>
      <c r="M38" s="10"/>
      <c r="N38" s="37"/>
      <c r="O38" s="10"/>
      <c r="P38" s="10"/>
      <c r="Q38" s="10"/>
      <c r="R38" s="10"/>
      <c r="S38" s="10"/>
      <c r="T38" s="10"/>
      <c r="U38" s="10"/>
    </row>
    <row r="39" spans="1:24" ht="11.25" outlineLevel="3" x14ac:dyDescent="0.2">
      <c r="A39" s="84" t="s">
        <v>90</v>
      </c>
      <c r="B39" s="111"/>
      <c r="C39" s="112">
        <v>4</v>
      </c>
      <c r="D39" s="112"/>
      <c r="E39" s="111" t="s">
        <v>233</v>
      </c>
      <c r="F39" s="111"/>
      <c r="G39" s="113" t="s">
        <v>91</v>
      </c>
      <c r="H39" s="111"/>
      <c r="I39" s="114"/>
      <c r="J39" s="114"/>
      <c r="K39" s="115"/>
      <c r="L39" s="86">
        <f>SUBTOTAL(9,L40:L68)</f>
        <v>0</v>
      </c>
      <c r="M39" s="116"/>
      <c r="N39" s="84"/>
      <c r="O39" s="117" t="e">
        <f>SUBTOTAL(9,O40:O510)</f>
        <v>#VALUE!</v>
      </c>
      <c r="P39" s="117" t="e">
        <f>SUBTOTAL(9,P40:P510)</f>
        <v>#VALUE!</v>
      </c>
      <c r="Q39" s="116"/>
      <c r="R39" s="84"/>
      <c r="S39" s="118"/>
      <c r="T39" s="118"/>
      <c r="U39" s="116"/>
      <c r="V39" s="4"/>
      <c r="W39" s="8"/>
      <c r="X39" s="8"/>
    </row>
    <row r="40" spans="1:24" ht="45" outlineLevel="4" x14ac:dyDescent="0.2">
      <c r="A40" s="38"/>
      <c r="B40" s="119" t="s">
        <v>312</v>
      </c>
      <c r="C40" s="120" t="s">
        <v>50</v>
      </c>
      <c r="D40" s="121">
        <v>20</v>
      </c>
      <c r="E40" s="122" t="s">
        <v>235</v>
      </c>
      <c r="F40" s="122" t="s">
        <v>313</v>
      </c>
      <c r="G40" s="123" t="s">
        <v>314</v>
      </c>
      <c r="H40" s="124" t="s">
        <v>238</v>
      </c>
      <c r="I40" s="125">
        <v>1130</v>
      </c>
      <c r="J40" s="125">
        <v>1130</v>
      </c>
      <c r="K40" s="128"/>
      <c r="L40" s="126" t="str">
        <f t="shared" ref="L40:L67" si="3">IF(K40&lt;&gt;"",J40*K40,"")</f>
        <v/>
      </c>
      <c r="M40" s="123" t="s">
        <v>315</v>
      </c>
      <c r="N40" s="127">
        <v>21</v>
      </c>
      <c r="O40" s="127" t="e">
        <f t="shared" ref="O40:O67" si="4">L40*(N40/100)</f>
        <v>#VALUE!</v>
      </c>
      <c r="P40" s="127" t="e">
        <f t="shared" ref="P40:P67" si="5">L40+O40</f>
        <v>#VALUE!</v>
      </c>
      <c r="Q40" s="129"/>
      <c r="R40" s="127" t="s">
        <v>240</v>
      </c>
      <c r="S40" s="125"/>
      <c r="T40" s="125"/>
      <c r="U40" s="122"/>
      <c r="V40" s="8"/>
      <c r="W40" s="8"/>
      <c r="X40" s="8"/>
    </row>
    <row r="41" spans="1:24" ht="22.5" outlineLevel="4" x14ac:dyDescent="0.2">
      <c r="A41" s="38"/>
      <c r="B41" s="119" t="s">
        <v>316</v>
      </c>
      <c r="C41" s="120" t="s">
        <v>50</v>
      </c>
      <c r="D41" s="121">
        <v>21</v>
      </c>
      <c r="E41" s="122" t="s">
        <v>235</v>
      </c>
      <c r="F41" s="122" t="s">
        <v>317</v>
      </c>
      <c r="G41" s="123" t="s">
        <v>318</v>
      </c>
      <c r="H41" s="124" t="s">
        <v>238</v>
      </c>
      <c r="I41" s="125">
        <v>169500</v>
      </c>
      <c r="J41" s="125">
        <v>169500</v>
      </c>
      <c r="K41" s="128"/>
      <c r="L41" s="126" t="str">
        <f t="shared" si="3"/>
        <v/>
      </c>
      <c r="M41" s="123" t="s">
        <v>319</v>
      </c>
      <c r="N41" s="127">
        <v>21</v>
      </c>
      <c r="O41" s="127" t="e">
        <f t="shared" si="4"/>
        <v>#VALUE!</v>
      </c>
      <c r="P41" s="127" t="e">
        <f t="shared" si="5"/>
        <v>#VALUE!</v>
      </c>
      <c r="Q41" s="129"/>
      <c r="R41" s="127" t="s">
        <v>240</v>
      </c>
      <c r="S41" s="125"/>
      <c r="T41" s="125"/>
      <c r="U41" s="122"/>
      <c r="V41" s="8"/>
      <c r="W41" s="8"/>
      <c r="X41" s="8"/>
    </row>
    <row r="42" spans="1:24" ht="22.5" outlineLevel="4" x14ac:dyDescent="0.2">
      <c r="A42" s="38"/>
      <c r="B42" s="119" t="s">
        <v>320</v>
      </c>
      <c r="C42" s="120" t="s">
        <v>50</v>
      </c>
      <c r="D42" s="121">
        <v>22</v>
      </c>
      <c r="E42" s="122" t="s">
        <v>235</v>
      </c>
      <c r="F42" s="122" t="s">
        <v>321</v>
      </c>
      <c r="G42" s="123" t="s">
        <v>322</v>
      </c>
      <c r="H42" s="124" t="s">
        <v>238</v>
      </c>
      <c r="I42" s="125">
        <v>1130</v>
      </c>
      <c r="J42" s="125">
        <v>1130</v>
      </c>
      <c r="K42" s="128"/>
      <c r="L42" s="126" t="str">
        <f t="shared" si="3"/>
        <v/>
      </c>
      <c r="M42" s="123"/>
      <c r="N42" s="127">
        <v>21</v>
      </c>
      <c r="O42" s="127" t="e">
        <f t="shared" si="4"/>
        <v>#VALUE!</v>
      </c>
      <c r="P42" s="127" t="e">
        <f t="shared" si="5"/>
        <v>#VALUE!</v>
      </c>
      <c r="Q42" s="129"/>
      <c r="R42" s="127" t="s">
        <v>240</v>
      </c>
      <c r="S42" s="125"/>
      <c r="T42" s="125"/>
      <c r="U42" s="122"/>
      <c r="V42" s="8"/>
      <c r="W42" s="8"/>
      <c r="X42" s="8"/>
    </row>
    <row r="43" spans="1:24" ht="67.5" outlineLevel="4" x14ac:dyDescent="0.2">
      <c r="A43" s="38"/>
      <c r="B43" s="119" t="s">
        <v>323</v>
      </c>
      <c r="C43" s="120" t="s">
        <v>50</v>
      </c>
      <c r="D43" s="121">
        <v>23</v>
      </c>
      <c r="E43" s="122" t="s">
        <v>235</v>
      </c>
      <c r="F43" s="122" t="s">
        <v>324</v>
      </c>
      <c r="G43" s="123" t="s">
        <v>325</v>
      </c>
      <c r="H43" s="124" t="s">
        <v>256</v>
      </c>
      <c r="I43" s="125">
        <v>500</v>
      </c>
      <c r="J43" s="125">
        <v>500</v>
      </c>
      <c r="K43" s="128"/>
      <c r="L43" s="126" t="str">
        <f t="shared" si="3"/>
        <v/>
      </c>
      <c r="M43" s="123" t="s">
        <v>326</v>
      </c>
      <c r="N43" s="127">
        <v>21</v>
      </c>
      <c r="O43" s="127" t="e">
        <f t="shared" si="4"/>
        <v>#VALUE!</v>
      </c>
      <c r="P43" s="127" t="e">
        <f t="shared" si="5"/>
        <v>#VALUE!</v>
      </c>
      <c r="Q43" s="129"/>
      <c r="R43" s="127" t="s">
        <v>240</v>
      </c>
      <c r="S43" s="125"/>
      <c r="T43" s="125"/>
      <c r="U43" s="122"/>
      <c r="V43" s="8"/>
      <c r="W43" s="8"/>
      <c r="X43" s="8"/>
    </row>
    <row r="44" spans="1:24" ht="22.5" outlineLevel="4" x14ac:dyDescent="0.2">
      <c r="A44" s="38"/>
      <c r="B44" s="119" t="s">
        <v>327</v>
      </c>
      <c r="C44" s="120" t="s">
        <v>50</v>
      </c>
      <c r="D44" s="121">
        <v>24</v>
      </c>
      <c r="E44" s="122" t="s">
        <v>235</v>
      </c>
      <c r="F44" s="122" t="s">
        <v>328</v>
      </c>
      <c r="G44" s="123" t="s">
        <v>329</v>
      </c>
      <c r="H44" s="124" t="s">
        <v>256</v>
      </c>
      <c r="I44" s="125">
        <v>30000</v>
      </c>
      <c r="J44" s="125">
        <v>30000</v>
      </c>
      <c r="K44" s="128"/>
      <c r="L44" s="126" t="str">
        <f t="shared" si="3"/>
        <v/>
      </c>
      <c r="M44" s="123" t="s">
        <v>330</v>
      </c>
      <c r="N44" s="127">
        <v>21</v>
      </c>
      <c r="O44" s="127" t="e">
        <f t="shared" si="4"/>
        <v>#VALUE!</v>
      </c>
      <c r="P44" s="127" t="e">
        <f t="shared" si="5"/>
        <v>#VALUE!</v>
      </c>
      <c r="Q44" s="129"/>
      <c r="R44" s="127" t="s">
        <v>240</v>
      </c>
      <c r="S44" s="125"/>
      <c r="T44" s="125"/>
      <c r="U44" s="122"/>
      <c r="V44" s="8"/>
      <c r="W44" s="8"/>
      <c r="X44" s="8"/>
    </row>
    <row r="45" spans="1:24" ht="22.5" outlineLevel="4" x14ac:dyDescent="0.2">
      <c r="A45" s="38"/>
      <c r="B45" s="119" t="s">
        <v>331</v>
      </c>
      <c r="C45" s="120" t="s">
        <v>50</v>
      </c>
      <c r="D45" s="121">
        <v>25</v>
      </c>
      <c r="E45" s="122" t="s">
        <v>235</v>
      </c>
      <c r="F45" s="122" t="s">
        <v>332</v>
      </c>
      <c r="G45" s="123" t="s">
        <v>333</v>
      </c>
      <c r="H45" s="124" t="s">
        <v>256</v>
      </c>
      <c r="I45" s="125">
        <v>500</v>
      </c>
      <c r="J45" s="125">
        <v>500</v>
      </c>
      <c r="K45" s="128"/>
      <c r="L45" s="126" t="str">
        <f t="shared" si="3"/>
        <v/>
      </c>
      <c r="M45" s="123"/>
      <c r="N45" s="127">
        <v>21</v>
      </c>
      <c r="O45" s="127" t="e">
        <f t="shared" si="4"/>
        <v>#VALUE!</v>
      </c>
      <c r="P45" s="127" t="e">
        <f t="shared" si="5"/>
        <v>#VALUE!</v>
      </c>
      <c r="Q45" s="129"/>
      <c r="R45" s="127" t="s">
        <v>240</v>
      </c>
      <c r="S45" s="125"/>
      <c r="T45" s="125"/>
      <c r="U45" s="122"/>
      <c r="V45" s="8"/>
      <c r="W45" s="8"/>
      <c r="X45" s="8"/>
    </row>
    <row r="46" spans="1:24" ht="22.5" outlineLevel="4" x14ac:dyDescent="0.2">
      <c r="A46" s="38"/>
      <c r="B46" s="119" t="s">
        <v>334</v>
      </c>
      <c r="C46" s="120" t="s">
        <v>50</v>
      </c>
      <c r="D46" s="121">
        <v>26</v>
      </c>
      <c r="E46" s="122" t="s">
        <v>235</v>
      </c>
      <c r="F46" s="122" t="s">
        <v>335</v>
      </c>
      <c r="G46" s="123" t="s">
        <v>336</v>
      </c>
      <c r="H46" s="124" t="s">
        <v>291</v>
      </c>
      <c r="I46" s="125">
        <v>25</v>
      </c>
      <c r="J46" s="125">
        <v>25</v>
      </c>
      <c r="K46" s="128"/>
      <c r="L46" s="126" t="str">
        <f t="shared" si="3"/>
        <v/>
      </c>
      <c r="M46" s="123" t="s">
        <v>337</v>
      </c>
      <c r="N46" s="127">
        <v>21</v>
      </c>
      <c r="O46" s="127" t="e">
        <f t="shared" si="4"/>
        <v>#VALUE!</v>
      </c>
      <c r="P46" s="127" t="e">
        <f t="shared" si="5"/>
        <v>#VALUE!</v>
      </c>
      <c r="Q46" s="129"/>
      <c r="R46" s="127" t="s">
        <v>240</v>
      </c>
      <c r="S46" s="125"/>
      <c r="T46" s="125"/>
      <c r="U46" s="122"/>
      <c r="V46" s="8"/>
      <c r="W46" s="8"/>
      <c r="X46" s="8"/>
    </row>
    <row r="47" spans="1:24" ht="22.5" outlineLevel="4" x14ac:dyDescent="0.2">
      <c r="A47" s="38"/>
      <c r="B47" s="119" t="s">
        <v>338</v>
      </c>
      <c r="C47" s="120" t="s">
        <v>50</v>
      </c>
      <c r="D47" s="121">
        <v>27</v>
      </c>
      <c r="E47" s="122" t="s">
        <v>235</v>
      </c>
      <c r="F47" s="122" t="s">
        <v>339</v>
      </c>
      <c r="G47" s="123" t="s">
        <v>340</v>
      </c>
      <c r="H47" s="124" t="s">
        <v>291</v>
      </c>
      <c r="I47" s="125">
        <v>3750</v>
      </c>
      <c r="J47" s="125">
        <v>3750</v>
      </c>
      <c r="K47" s="128"/>
      <c r="L47" s="126" t="str">
        <f t="shared" si="3"/>
        <v/>
      </c>
      <c r="M47" s="123" t="s">
        <v>341</v>
      </c>
      <c r="N47" s="127">
        <v>21</v>
      </c>
      <c r="O47" s="127" t="e">
        <f t="shared" si="4"/>
        <v>#VALUE!</v>
      </c>
      <c r="P47" s="127" t="e">
        <f t="shared" si="5"/>
        <v>#VALUE!</v>
      </c>
      <c r="Q47" s="129"/>
      <c r="R47" s="127" t="s">
        <v>240</v>
      </c>
      <c r="S47" s="125"/>
      <c r="T47" s="125"/>
      <c r="U47" s="122"/>
      <c r="V47" s="8"/>
      <c r="W47" s="8"/>
      <c r="X47" s="8"/>
    </row>
    <row r="48" spans="1:24" ht="22.5" outlineLevel="4" x14ac:dyDescent="0.2">
      <c r="A48" s="38"/>
      <c r="B48" s="119" t="s">
        <v>342</v>
      </c>
      <c r="C48" s="120" t="s">
        <v>50</v>
      </c>
      <c r="D48" s="121">
        <v>28</v>
      </c>
      <c r="E48" s="122" t="s">
        <v>235</v>
      </c>
      <c r="F48" s="122" t="s">
        <v>343</v>
      </c>
      <c r="G48" s="123" t="s">
        <v>344</v>
      </c>
      <c r="H48" s="124" t="s">
        <v>291</v>
      </c>
      <c r="I48" s="125">
        <v>25</v>
      </c>
      <c r="J48" s="125">
        <v>25</v>
      </c>
      <c r="K48" s="128"/>
      <c r="L48" s="126" t="str">
        <f t="shared" si="3"/>
        <v/>
      </c>
      <c r="M48" s="123"/>
      <c r="N48" s="127">
        <v>21</v>
      </c>
      <c r="O48" s="127" t="e">
        <f t="shared" si="4"/>
        <v>#VALUE!</v>
      </c>
      <c r="P48" s="127" t="e">
        <f t="shared" si="5"/>
        <v>#VALUE!</v>
      </c>
      <c r="Q48" s="129"/>
      <c r="R48" s="127" t="s">
        <v>240</v>
      </c>
      <c r="S48" s="125"/>
      <c r="T48" s="125"/>
      <c r="U48" s="122"/>
      <c r="V48" s="8"/>
      <c r="W48" s="8"/>
      <c r="X48" s="8"/>
    </row>
    <row r="49" spans="1:24" ht="11.25" outlineLevel="4" x14ac:dyDescent="0.2">
      <c r="A49" s="38"/>
      <c r="B49" s="119" t="s">
        <v>345</v>
      </c>
      <c r="C49" s="120" t="s">
        <v>50</v>
      </c>
      <c r="D49" s="121">
        <v>29</v>
      </c>
      <c r="E49" s="122" t="s">
        <v>235</v>
      </c>
      <c r="F49" s="122" t="s">
        <v>346</v>
      </c>
      <c r="G49" s="123" t="s">
        <v>347</v>
      </c>
      <c r="H49" s="124" t="s">
        <v>238</v>
      </c>
      <c r="I49" s="125">
        <v>1454</v>
      </c>
      <c r="J49" s="125">
        <v>1454</v>
      </c>
      <c r="K49" s="128"/>
      <c r="L49" s="126" t="str">
        <f t="shared" si="3"/>
        <v/>
      </c>
      <c r="M49" s="123" t="s">
        <v>348</v>
      </c>
      <c r="N49" s="127">
        <v>21</v>
      </c>
      <c r="O49" s="127" t="e">
        <f t="shared" si="4"/>
        <v>#VALUE!</v>
      </c>
      <c r="P49" s="127" t="e">
        <f t="shared" si="5"/>
        <v>#VALUE!</v>
      </c>
      <c r="Q49" s="129"/>
      <c r="R49" s="127" t="s">
        <v>240</v>
      </c>
      <c r="S49" s="125"/>
      <c r="T49" s="125"/>
      <c r="U49" s="122"/>
      <c r="V49" s="8"/>
      <c r="W49" s="8"/>
      <c r="X49" s="8"/>
    </row>
    <row r="50" spans="1:24" ht="11.25" outlineLevel="4" x14ac:dyDescent="0.2">
      <c r="A50" s="38"/>
      <c r="B50" s="119" t="s">
        <v>349</v>
      </c>
      <c r="C50" s="120" t="s">
        <v>50</v>
      </c>
      <c r="D50" s="121">
        <v>30</v>
      </c>
      <c r="E50" s="122" t="s">
        <v>235</v>
      </c>
      <c r="F50" s="122" t="s">
        <v>350</v>
      </c>
      <c r="G50" s="123" t="s">
        <v>351</v>
      </c>
      <c r="H50" s="124" t="s">
        <v>238</v>
      </c>
      <c r="I50" s="125">
        <v>217500</v>
      </c>
      <c r="J50" s="125">
        <v>217500</v>
      </c>
      <c r="K50" s="128"/>
      <c r="L50" s="126" t="str">
        <f t="shared" si="3"/>
        <v/>
      </c>
      <c r="M50" s="123" t="s">
        <v>352</v>
      </c>
      <c r="N50" s="127">
        <v>21</v>
      </c>
      <c r="O50" s="127" t="e">
        <f t="shared" si="4"/>
        <v>#VALUE!</v>
      </c>
      <c r="P50" s="127" t="e">
        <f t="shared" si="5"/>
        <v>#VALUE!</v>
      </c>
      <c r="Q50" s="129"/>
      <c r="R50" s="127" t="s">
        <v>240</v>
      </c>
      <c r="S50" s="125"/>
      <c r="T50" s="125"/>
      <c r="U50" s="122"/>
      <c r="V50" s="8"/>
      <c r="W50" s="8"/>
      <c r="X50" s="8"/>
    </row>
    <row r="51" spans="1:24" ht="11.25" outlineLevel="4" x14ac:dyDescent="0.2">
      <c r="A51" s="38"/>
      <c r="B51" s="119" t="s">
        <v>353</v>
      </c>
      <c r="C51" s="120" t="s">
        <v>50</v>
      </c>
      <c r="D51" s="121">
        <v>31</v>
      </c>
      <c r="E51" s="122" t="s">
        <v>235</v>
      </c>
      <c r="F51" s="122" t="s">
        <v>354</v>
      </c>
      <c r="G51" s="123" t="s">
        <v>355</v>
      </c>
      <c r="H51" s="124" t="s">
        <v>238</v>
      </c>
      <c r="I51" s="125">
        <v>1454</v>
      </c>
      <c r="J51" s="125">
        <v>1454</v>
      </c>
      <c r="K51" s="128"/>
      <c r="L51" s="126" t="str">
        <f t="shared" si="3"/>
        <v/>
      </c>
      <c r="M51" s="123"/>
      <c r="N51" s="127">
        <v>21</v>
      </c>
      <c r="O51" s="127" t="e">
        <f t="shared" si="4"/>
        <v>#VALUE!</v>
      </c>
      <c r="P51" s="127" t="e">
        <f t="shared" si="5"/>
        <v>#VALUE!</v>
      </c>
      <c r="Q51" s="129"/>
      <c r="R51" s="127" t="s">
        <v>240</v>
      </c>
      <c r="S51" s="125"/>
      <c r="T51" s="125"/>
      <c r="U51" s="122"/>
      <c r="V51" s="8"/>
      <c r="W51" s="8"/>
      <c r="X51" s="8"/>
    </row>
    <row r="52" spans="1:24" ht="11.25" outlineLevel="4" x14ac:dyDescent="0.2">
      <c r="A52" s="38"/>
      <c r="B52" s="119" t="s">
        <v>356</v>
      </c>
      <c r="C52" s="120" t="s">
        <v>50</v>
      </c>
      <c r="D52" s="121">
        <v>32</v>
      </c>
      <c r="E52" s="122" t="s">
        <v>235</v>
      </c>
      <c r="F52" s="122" t="s">
        <v>357</v>
      </c>
      <c r="G52" s="123" t="s">
        <v>358</v>
      </c>
      <c r="H52" s="124" t="s">
        <v>359</v>
      </c>
      <c r="I52" s="125">
        <v>120</v>
      </c>
      <c r="J52" s="125">
        <v>120</v>
      </c>
      <c r="K52" s="128"/>
      <c r="L52" s="126" t="str">
        <f t="shared" si="3"/>
        <v/>
      </c>
      <c r="M52" s="123"/>
      <c r="N52" s="127">
        <v>21</v>
      </c>
      <c r="O52" s="127" t="e">
        <f t="shared" si="4"/>
        <v>#VALUE!</v>
      </c>
      <c r="P52" s="127" t="e">
        <f t="shared" si="5"/>
        <v>#VALUE!</v>
      </c>
      <c r="Q52" s="129"/>
      <c r="R52" s="127" t="s">
        <v>262</v>
      </c>
      <c r="S52" s="125"/>
      <c r="T52" s="125"/>
      <c r="U52" s="122"/>
      <c r="V52" s="8"/>
      <c r="W52" s="8"/>
      <c r="X52" s="8"/>
    </row>
    <row r="53" spans="1:24" ht="22.5" outlineLevel="4" x14ac:dyDescent="0.2">
      <c r="A53" s="38"/>
      <c r="B53" s="119" t="s">
        <v>360</v>
      </c>
      <c r="C53" s="120" t="s">
        <v>50</v>
      </c>
      <c r="D53" s="121">
        <v>33</v>
      </c>
      <c r="E53" s="122" t="s">
        <v>235</v>
      </c>
      <c r="F53" s="122" t="s">
        <v>361</v>
      </c>
      <c r="G53" s="123" t="s">
        <v>362</v>
      </c>
      <c r="H53" s="124" t="s">
        <v>251</v>
      </c>
      <c r="I53" s="125">
        <v>1</v>
      </c>
      <c r="J53" s="125">
        <v>1</v>
      </c>
      <c r="K53" s="128"/>
      <c r="L53" s="126" t="str">
        <f t="shared" si="3"/>
        <v/>
      </c>
      <c r="M53" s="123" t="s">
        <v>363</v>
      </c>
      <c r="N53" s="127">
        <v>21</v>
      </c>
      <c r="O53" s="127" t="e">
        <f t="shared" si="4"/>
        <v>#VALUE!</v>
      </c>
      <c r="P53" s="127" t="e">
        <f t="shared" si="5"/>
        <v>#VALUE!</v>
      </c>
      <c r="Q53" s="129"/>
      <c r="R53" s="127" t="s">
        <v>240</v>
      </c>
      <c r="S53" s="125"/>
      <c r="T53" s="125"/>
      <c r="U53" s="122"/>
      <c r="V53" s="8"/>
      <c r="W53" s="8"/>
      <c r="X53" s="8"/>
    </row>
    <row r="54" spans="1:24" ht="22.5" outlineLevel="4" x14ac:dyDescent="0.2">
      <c r="A54" s="38"/>
      <c r="B54" s="119" t="s">
        <v>364</v>
      </c>
      <c r="C54" s="120" t="s">
        <v>50</v>
      </c>
      <c r="D54" s="121">
        <v>34</v>
      </c>
      <c r="E54" s="122" t="s">
        <v>235</v>
      </c>
      <c r="F54" s="122" t="s">
        <v>361</v>
      </c>
      <c r="G54" s="123" t="s">
        <v>362</v>
      </c>
      <c r="H54" s="124" t="s">
        <v>251</v>
      </c>
      <c r="I54" s="125">
        <v>5</v>
      </c>
      <c r="J54" s="125">
        <v>5</v>
      </c>
      <c r="K54" s="128"/>
      <c r="L54" s="126" t="str">
        <f t="shared" si="3"/>
        <v/>
      </c>
      <c r="M54" s="123" t="s">
        <v>365</v>
      </c>
      <c r="N54" s="127">
        <v>21</v>
      </c>
      <c r="O54" s="127" t="e">
        <f t="shared" si="4"/>
        <v>#VALUE!</v>
      </c>
      <c r="P54" s="127" t="e">
        <f t="shared" si="5"/>
        <v>#VALUE!</v>
      </c>
      <c r="Q54" s="129"/>
      <c r="R54" s="127" t="s">
        <v>240</v>
      </c>
      <c r="S54" s="125"/>
      <c r="T54" s="125"/>
      <c r="U54" s="122"/>
      <c r="V54" s="8"/>
      <c r="W54" s="8"/>
      <c r="X54" s="8"/>
    </row>
    <row r="55" spans="1:24" ht="22.5" outlineLevel="4" x14ac:dyDescent="0.2">
      <c r="A55" s="38"/>
      <c r="B55" s="119" t="s">
        <v>366</v>
      </c>
      <c r="C55" s="120" t="s">
        <v>50</v>
      </c>
      <c r="D55" s="121">
        <v>35</v>
      </c>
      <c r="E55" s="122" t="s">
        <v>235</v>
      </c>
      <c r="F55" s="122" t="s">
        <v>367</v>
      </c>
      <c r="G55" s="123" t="s">
        <v>368</v>
      </c>
      <c r="H55" s="124" t="s">
        <v>251</v>
      </c>
      <c r="I55" s="125">
        <v>1</v>
      </c>
      <c r="J55" s="125">
        <v>1</v>
      </c>
      <c r="K55" s="128"/>
      <c r="L55" s="126" t="str">
        <f t="shared" si="3"/>
        <v/>
      </c>
      <c r="M55" s="123"/>
      <c r="N55" s="127">
        <v>21</v>
      </c>
      <c r="O55" s="127" t="e">
        <f t="shared" si="4"/>
        <v>#VALUE!</v>
      </c>
      <c r="P55" s="127" t="e">
        <f t="shared" si="5"/>
        <v>#VALUE!</v>
      </c>
      <c r="Q55" s="129"/>
      <c r="R55" s="127" t="s">
        <v>240</v>
      </c>
      <c r="S55" s="125"/>
      <c r="T55" s="125"/>
      <c r="U55" s="122"/>
      <c r="V55" s="8"/>
      <c r="W55" s="8"/>
      <c r="X55" s="8"/>
    </row>
    <row r="56" spans="1:24" ht="22.5" outlineLevel="4" x14ac:dyDescent="0.2">
      <c r="A56" s="38"/>
      <c r="B56" s="119" t="s">
        <v>369</v>
      </c>
      <c r="C56" s="120" t="s">
        <v>50</v>
      </c>
      <c r="D56" s="121">
        <v>36</v>
      </c>
      <c r="E56" s="122" t="s">
        <v>235</v>
      </c>
      <c r="F56" s="122" t="s">
        <v>370</v>
      </c>
      <c r="G56" s="123" t="s">
        <v>371</v>
      </c>
      <c r="H56" s="124" t="s">
        <v>238</v>
      </c>
      <c r="I56" s="125">
        <v>60</v>
      </c>
      <c r="J56" s="125">
        <v>60</v>
      </c>
      <c r="K56" s="128"/>
      <c r="L56" s="126" t="str">
        <f t="shared" si="3"/>
        <v/>
      </c>
      <c r="M56" s="123"/>
      <c r="N56" s="127">
        <v>21</v>
      </c>
      <c r="O56" s="127" t="e">
        <f t="shared" si="4"/>
        <v>#VALUE!</v>
      </c>
      <c r="P56" s="127" t="e">
        <f t="shared" si="5"/>
        <v>#VALUE!</v>
      </c>
      <c r="Q56" s="129"/>
      <c r="R56" s="127" t="s">
        <v>240</v>
      </c>
      <c r="S56" s="125"/>
      <c r="T56" s="125"/>
      <c r="U56" s="122"/>
      <c r="V56" s="8"/>
      <c r="W56" s="8"/>
      <c r="X56" s="8"/>
    </row>
    <row r="57" spans="1:24" ht="67.5" outlineLevel="4" x14ac:dyDescent="0.2">
      <c r="A57" s="38"/>
      <c r="B57" s="119" t="s">
        <v>372</v>
      </c>
      <c r="C57" s="120" t="s">
        <v>50</v>
      </c>
      <c r="D57" s="121">
        <v>37</v>
      </c>
      <c r="E57" s="122" t="s">
        <v>235</v>
      </c>
      <c r="F57" s="122" t="s">
        <v>373</v>
      </c>
      <c r="G57" s="123" t="s">
        <v>374</v>
      </c>
      <c r="H57" s="124" t="s">
        <v>238</v>
      </c>
      <c r="I57" s="125">
        <v>92</v>
      </c>
      <c r="J57" s="125">
        <v>92</v>
      </c>
      <c r="K57" s="128"/>
      <c r="L57" s="126" t="str">
        <f t="shared" si="3"/>
        <v/>
      </c>
      <c r="M57" s="123" t="s">
        <v>375</v>
      </c>
      <c r="N57" s="127">
        <v>21</v>
      </c>
      <c r="O57" s="127" t="e">
        <f t="shared" si="4"/>
        <v>#VALUE!</v>
      </c>
      <c r="P57" s="127" t="e">
        <f t="shared" si="5"/>
        <v>#VALUE!</v>
      </c>
      <c r="Q57" s="129"/>
      <c r="R57" s="127" t="s">
        <v>240</v>
      </c>
      <c r="S57" s="125"/>
      <c r="T57" s="125"/>
      <c r="U57" s="122"/>
      <c r="V57" s="8"/>
      <c r="W57" s="8"/>
      <c r="X57" s="8"/>
    </row>
    <row r="58" spans="1:24" ht="22.5" outlineLevel="4" x14ac:dyDescent="0.2">
      <c r="A58" s="38"/>
      <c r="B58" s="119" t="s">
        <v>376</v>
      </c>
      <c r="C58" s="120" t="s">
        <v>50</v>
      </c>
      <c r="D58" s="121">
        <v>38</v>
      </c>
      <c r="E58" s="122" t="s">
        <v>235</v>
      </c>
      <c r="F58" s="122" t="s">
        <v>377</v>
      </c>
      <c r="G58" s="123" t="s">
        <v>378</v>
      </c>
      <c r="H58" s="124" t="s">
        <v>238</v>
      </c>
      <c r="I58" s="125">
        <v>5520</v>
      </c>
      <c r="J58" s="125">
        <v>5520</v>
      </c>
      <c r="K58" s="128"/>
      <c r="L58" s="126" t="str">
        <f t="shared" si="3"/>
        <v/>
      </c>
      <c r="M58" s="123" t="s">
        <v>379</v>
      </c>
      <c r="N58" s="127">
        <v>21</v>
      </c>
      <c r="O58" s="127" t="e">
        <f t="shared" si="4"/>
        <v>#VALUE!</v>
      </c>
      <c r="P58" s="127" t="e">
        <f t="shared" si="5"/>
        <v>#VALUE!</v>
      </c>
      <c r="Q58" s="129"/>
      <c r="R58" s="127" t="s">
        <v>240</v>
      </c>
      <c r="S58" s="125"/>
      <c r="T58" s="125"/>
      <c r="U58" s="122"/>
      <c r="V58" s="8"/>
      <c r="W58" s="8"/>
      <c r="X58" s="8"/>
    </row>
    <row r="59" spans="1:24" ht="22.5" outlineLevel="4" x14ac:dyDescent="0.2">
      <c r="A59" s="38"/>
      <c r="B59" s="119" t="s">
        <v>380</v>
      </c>
      <c r="C59" s="120" t="s">
        <v>50</v>
      </c>
      <c r="D59" s="121">
        <v>39</v>
      </c>
      <c r="E59" s="122" t="s">
        <v>235</v>
      </c>
      <c r="F59" s="122" t="s">
        <v>381</v>
      </c>
      <c r="G59" s="123" t="s">
        <v>382</v>
      </c>
      <c r="H59" s="124" t="s">
        <v>238</v>
      </c>
      <c r="I59" s="125">
        <v>92</v>
      </c>
      <c r="J59" s="125">
        <v>92</v>
      </c>
      <c r="K59" s="128"/>
      <c r="L59" s="126" t="str">
        <f t="shared" si="3"/>
        <v/>
      </c>
      <c r="M59" s="123"/>
      <c r="N59" s="127">
        <v>21</v>
      </c>
      <c r="O59" s="127" t="e">
        <f t="shared" si="4"/>
        <v>#VALUE!</v>
      </c>
      <c r="P59" s="127" t="e">
        <f t="shared" si="5"/>
        <v>#VALUE!</v>
      </c>
      <c r="Q59" s="129"/>
      <c r="R59" s="127" t="s">
        <v>240</v>
      </c>
      <c r="S59" s="125"/>
      <c r="T59" s="125"/>
      <c r="U59" s="122"/>
      <c r="V59" s="8"/>
      <c r="W59" s="8"/>
      <c r="X59" s="8"/>
    </row>
    <row r="60" spans="1:24" ht="22.5" outlineLevel="4" x14ac:dyDescent="0.2">
      <c r="A60" s="38"/>
      <c r="B60" s="119" t="s">
        <v>383</v>
      </c>
      <c r="C60" s="120" t="s">
        <v>50</v>
      </c>
      <c r="D60" s="121">
        <v>40</v>
      </c>
      <c r="E60" s="122" t="s">
        <v>235</v>
      </c>
      <c r="F60" s="122" t="s">
        <v>384</v>
      </c>
      <c r="G60" s="123" t="s">
        <v>385</v>
      </c>
      <c r="H60" s="124" t="s">
        <v>251</v>
      </c>
      <c r="I60" s="125">
        <v>26</v>
      </c>
      <c r="J60" s="125">
        <v>26</v>
      </c>
      <c r="K60" s="128"/>
      <c r="L60" s="126" t="str">
        <f t="shared" si="3"/>
        <v/>
      </c>
      <c r="M60" s="123"/>
      <c r="N60" s="127">
        <v>21</v>
      </c>
      <c r="O60" s="127" t="e">
        <f t="shared" si="4"/>
        <v>#VALUE!</v>
      </c>
      <c r="P60" s="127" t="e">
        <f t="shared" si="5"/>
        <v>#VALUE!</v>
      </c>
      <c r="Q60" s="129"/>
      <c r="R60" s="127" t="s">
        <v>240</v>
      </c>
      <c r="S60" s="125"/>
      <c r="T60" s="125"/>
      <c r="U60" s="122"/>
      <c r="V60" s="8"/>
      <c r="W60" s="8"/>
      <c r="X60" s="8"/>
    </row>
    <row r="61" spans="1:24" ht="22.5" outlineLevel="4" x14ac:dyDescent="0.2">
      <c r="A61" s="38"/>
      <c r="B61" s="119" t="s">
        <v>386</v>
      </c>
      <c r="C61" s="120" t="s">
        <v>50</v>
      </c>
      <c r="D61" s="121">
        <v>41</v>
      </c>
      <c r="E61" s="122" t="s">
        <v>235</v>
      </c>
      <c r="F61" s="122" t="s">
        <v>387</v>
      </c>
      <c r="G61" s="123" t="s">
        <v>388</v>
      </c>
      <c r="H61" s="124" t="s">
        <v>238</v>
      </c>
      <c r="I61" s="125">
        <v>0.63</v>
      </c>
      <c r="J61" s="125">
        <v>0.63</v>
      </c>
      <c r="K61" s="128"/>
      <c r="L61" s="126" t="str">
        <f t="shared" si="3"/>
        <v/>
      </c>
      <c r="M61" s="123" t="s">
        <v>389</v>
      </c>
      <c r="N61" s="127">
        <v>21</v>
      </c>
      <c r="O61" s="127" t="e">
        <f t="shared" si="4"/>
        <v>#VALUE!</v>
      </c>
      <c r="P61" s="127" t="e">
        <f t="shared" si="5"/>
        <v>#VALUE!</v>
      </c>
      <c r="Q61" s="129"/>
      <c r="R61" s="127" t="s">
        <v>240</v>
      </c>
      <c r="S61" s="125"/>
      <c r="T61" s="125"/>
      <c r="U61" s="122"/>
      <c r="V61" s="8"/>
      <c r="W61" s="8"/>
      <c r="X61" s="8"/>
    </row>
    <row r="62" spans="1:24" ht="22.5" outlineLevel="4" x14ac:dyDescent="0.2">
      <c r="A62" s="38"/>
      <c r="B62" s="119" t="s">
        <v>390</v>
      </c>
      <c r="C62" s="120" t="s">
        <v>50</v>
      </c>
      <c r="D62" s="121">
        <v>42</v>
      </c>
      <c r="E62" s="122" t="s">
        <v>235</v>
      </c>
      <c r="F62" s="122" t="s">
        <v>391</v>
      </c>
      <c r="G62" s="123" t="s">
        <v>392</v>
      </c>
      <c r="H62" s="124" t="s">
        <v>238</v>
      </c>
      <c r="I62" s="125">
        <v>1.47</v>
      </c>
      <c r="J62" s="125">
        <v>1.47</v>
      </c>
      <c r="K62" s="128"/>
      <c r="L62" s="126" t="str">
        <f t="shared" si="3"/>
        <v/>
      </c>
      <c r="M62" s="123" t="s">
        <v>393</v>
      </c>
      <c r="N62" s="127">
        <v>21</v>
      </c>
      <c r="O62" s="127" t="e">
        <f t="shared" si="4"/>
        <v>#VALUE!</v>
      </c>
      <c r="P62" s="127" t="e">
        <f t="shared" si="5"/>
        <v>#VALUE!</v>
      </c>
      <c r="Q62" s="129"/>
      <c r="R62" s="127" t="s">
        <v>240</v>
      </c>
      <c r="S62" s="125"/>
      <c r="T62" s="125"/>
      <c r="U62" s="122"/>
      <c r="V62" s="8"/>
      <c r="W62" s="8"/>
      <c r="X62" s="8"/>
    </row>
    <row r="63" spans="1:24" ht="22.5" outlineLevel="4" x14ac:dyDescent="0.2">
      <c r="A63" s="38"/>
      <c r="B63" s="119" t="s">
        <v>394</v>
      </c>
      <c r="C63" s="120" t="s">
        <v>50</v>
      </c>
      <c r="D63" s="121">
        <v>43</v>
      </c>
      <c r="E63" s="122" t="s">
        <v>235</v>
      </c>
      <c r="F63" s="122" t="s">
        <v>395</v>
      </c>
      <c r="G63" s="123" t="s">
        <v>396</v>
      </c>
      <c r="H63" s="124" t="s">
        <v>251</v>
      </c>
      <c r="I63" s="125">
        <v>1</v>
      </c>
      <c r="J63" s="125">
        <v>1</v>
      </c>
      <c r="K63" s="128"/>
      <c r="L63" s="126" t="str">
        <f t="shared" si="3"/>
        <v/>
      </c>
      <c r="M63" s="123"/>
      <c r="N63" s="127">
        <v>21</v>
      </c>
      <c r="O63" s="127" t="e">
        <f t="shared" si="4"/>
        <v>#VALUE!</v>
      </c>
      <c r="P63" s="127" t="e">
        <f t="shared" si="5"/>
        <v>#VALUE!</v>
      </c>
      <c r="Q63" s="129"/>
      <c r="R63" s="127" t="s">
        <v>240</v>
      </c>
      <c r="S63" s="125"/>
      <c r="T63" s="125"/>
      <c r="U63" s="122"/>
      <c r="V63" s="8"/>
      <c r="W63" s="8"/>
      <c r="X63" s="8"/>
    </row>
    <row r="64" spans="1:24" ht="45" outlineLevel="4" x14ac:dyDescent="0.2">
      <c r="A64" s="38"/>
      <c r="B64" s="119" t="s">
        <v>397</v>
      </c>
      <c r="C64" s="120" t="s">
        <v>50</v>
      </c>
      <c r="D64" s="121">
        <v>44</v>
      </c>
      <c r="E64" s="122" t="s">
        <v>235</v>
      </c>
      <c r="F64" s="122" t="s">
        <v>398</v>
      </c>
      <c r="G64" s="123" t="s">
        <v>399</v>
      </c>
      <c r="H64" s="124" t="s">
        <v>238</v>
      </c>
      <c r="I64" s="125">
        <v>28.5</v>
      </c>
      <c r="J64" s="125">
        <v>28.5</v>
      </c>
      <c r="K64" s="128"/>
      <c r="L64" s="126" t="str">
        <f t="shared" si="3"/>
        <v/>
      </c>
      <c r="M64" s="123" t="s">
        <v>400</v>
      </c>
      <c r="N64" s="127">
        <v>21</v>
      </c>
      <c r="O64" s="127" t="e">
        <f t="shared" si="4"/>
        <v>#VALUE!</v>
      </c>
      <c r="P64" s="127" t="e">
        <f t="shared" si="5"/>
        <v>#VALUE!</v>
      </c>
      <c r="Q64" s="129"/>
      <c r="R64" s="127" t="s">
        <v>240</v>
      </c>
      <c r="S64" s="125"/>
      <c r="T64" s="125"/>
      <c r="U64" s="122"/>
      <c r="V64" s="8"/>
      <c r="W64" s="8"/>
      <c r="X64" s="8"/>
    </row>
    <row r="65" spans="1:24" ht="22.5" outlineLevel="4" x14ac:dyDescent="0.2">
      <c r="A65" s="38"/>
      <c r="B65" s="119" t="s">
        <v>401</v>
      </c>
      <c r="C65" s="120" t="s">
        <v>50</v>
      </c>
      <c r="D65" s="121">
        <v>45</v>
      </c>
      <c r="E65" s="122" t="s">
        <v>235</v>
      </c>
      <c r="F65" s="122" t="s">
        <v>402</v>
      </c>
      <c r="G65" s="123" t="s">
        <v>403</v>
      </c>
      <c r="H65" s="124" t="s">
        <v>238</v>
      </c>
      <c r="I65" s="125">
        <v>28.5</v>
      </c>
      <c r="J65" s="125">
        <v>28.5</v>
      </c>
      <c r="K65" s="128"/>
      <c r="L65" s="126" t="str">
        <f t="shared" si="3"/>
        <v/>
      </c>
      <c r="M65" s="123"/>
      <c r="N65" s="127">
        <v>21</v>
      </c>
      <c r="O65" s="127" t="e">
        <f t="shared" si="4"/>
        <v>#VALUE!</v>
      </c>
      <c r="P65" s="127" t="e">
        <f t="shared" si="5"/>
        <v>#VALUE!</v>
      </c>
      <c r="Q65" s="129"/>
      <c r="R65" s="127" t="s">
        <v>240</v>
      </c>
      <c r="S65" s="125"/>
      <c r="T65" s="125"/>
      <c r="U65" s="122"/>
      <c r="V65" s="8"/>
      <c r="W65" s="8"/>
      <c r="X65" s="8"/>
    </row>
    <row r="66" spans="1:24" ht="45" outlineLevel="4" x14ac:dyDescent="0.2">
      <c r="A66" s="38"/>
      <c r="B66" s="119" t="s">
        <v>404</v>
      </c>
      <c r="C66" s="120" t="s">
        <v>50</v>
      </c>
      <c r="D66" s="121">
        <v>46</v>
      </c>
      <c r="E66" s="122" t="s">
        <v>235</v>
      </c>
      <c r="F66" s="122" t="s">
        <v>405</v>
      </c>
      <c r="G66" s="123" t="s">
        <v>406</v>
      </c>
      <c r="H66" s="124" t="s">
        <v>238</v>
      </c>
      <c r="I66" s="125">
        <v>28.5</v>
      </c>
      <c r="J66" s="125">
        <v>28.5</v>
      </c>
      <c r="K66" s="128"/>
      <c r="L66" s="126" t="str">
        <f t="shared" si="3"/>
        <v/>
      </c>
      <c r="M66" s="123" t="s">
        <v>400</v>
      </c>
      <c r="N66" s="127">
        <v>21</v>
      </c>
      <c r="O66" s="127" t="e">
        <f t="shared" si="4"/>
        <v>#VALUE!</v>
      </c>
      <c r="P66" s="127" t="e">
        <f t="shared" si="5"/>
        <v>#VALUE!</v>
      </c>
      <c r="Q66" s="129"/>
      <c r="R66" s="127" t="s">
        <v>240</v>
      </c>
      <c r="S66" s="125"/>
      <c r="T66" s="125"/>
      <c r="U66" s="122"/>
      <c r="V66" s="8"/>
      <c r="W66" s="8"/>
      <c r="X66" s="8"/>
    </row>
    <row r="67" spans="1:24" ht="22.5" outlineLevel="4" x14ac:dyDescent="0.2">
      <c r="A67" s="38"/>
      <c r="B67" s="119" t="s">
        <v>407</v>
      </c>
      <c r="C67" s="120" t="s">
        <v>50</v>
      </c>
      <c r="D67" s="121">
        <v>47</v>
      </c>
      <c r="E67" s="122" t="s">
        <v>235</v>
      </c>
      <c r="F67" s="122" t="s">
        <v>408</v>
      </c>
      <c r="G67" s="123" t="s">
        <v>409</v>
      </c>
      <c r="H67" s="124" t="s">
        <v>238</v>
      </c>
      <c r="I67" s="125">
        <v>28.5</v>
      </c>
      <c r="J67" s="125">
        <v>28.5</v>
      </c>
      <c r="K67" s="128"/>
      <c r="L67" s="126" t="str">
        <f t="shared" si="3"/>
        <v/>
      </c>
      <c r="M67" s="123"/>
      <c r="N67" s="127">
        <v>21</v>
      </c>
      <c r="O67" s="127" t="e">
        <f t="shared" si="4"/>
        <v>#VALUE!</v>
      </c>
      <c r="P67" s="127" t="e">
        <f t="shared" si="5"/>
        <v>#VALUE!</v>
      </c>
      <c r="Q67" s="129"/>
      <c r="R67" s="127" t="s">
        <v>240</v>
      </c>
      <c r="S67" s="125"/>
      <c r="T67" s="125"/>
      <c r="U67" s="122"/>
      <c r="V67" s="8"/>
      <c r="W67" s="8"/>
      <c r="X67" s="8"/>
    </row>
    <row r="68" spans="1:24" outlineLevel="4" x14ac:dyDescent="0.15">
      <c r="B68" s="10"/>
      <c r="C68" s="10" t="s">
        <v>49</v>
      </c>
      <c r="D68" s="10"/>
      <c r="E68" s="10"/>
      <c r="F68" s="10"/>
      <c r="G68" s="10"/>
      <c r="H68" s="10"/>
      <c r="I68" s="10"/>
      <c r="J68" s="10"/>
      <c r="K68" s="11"/>
      <c r="L68" s="35"/>
      <c r="M68" s="10"/>
      <c r="N68" s="37"/>
      <c r="O68" s="10"/>
      <c r="P68" s="10"/>
      <c r="Q68" s="10"/>
      <c r="R68" s="10"/>
      <c r="S68" s="10"/>
      <c r="T68" s="10"/>
      <c r="U68" s="10"/>
    </row>
    <row r="69" spans="1:24" ht="11.25" outlineLevel="3" x14ac:dyDescent="0.2">
      <c r="A69" s="84" t="s">
        <v>92</v>
      </c>
      <c r="B69" s="111"/>
      <c r="C69" s="112">
        <v>4</v>
      </c>
      <c r="D69" s="112"/>
      <c r="E69" s="111" t="s">
        <v>233</v>
      </c>
      <c r="F69" s="111"/>
      <c r="G69" s="113" t="s">
        <v>93</v>
      </c>
      <c r="H69" s="111"/>
      <c r="I69" s="114"/>
      <c r="J69" s="114"/>
      <c r="K69" s="115"/>
      <c r="L69" s="86">
        <f>SUBTOTAL(9,L70:L80)</f>
        <v>0</v>
      </c>
      <c r="M69" s="116"/>
      <c r="N69" s="84"/>
      <c r="O69" s="117" t="e">
        <f>SUBTOTAL(9,O70:O674)</f>
        <v>#VALUE!</v>
      </c>
      <c r="P69" s="117" t="e">
        <f>SUBTOTAL(9,P70:P674)</f>
        <v>#VALUE!</v>
      </c>
      <c r="Q69" s="116"/>
      <c r="R69" s="84"/>
      <c r="S69" s="118"/>
      <c r="T69" s="118"/>
      <c r="U69" s="116"/>
      <c r="V69" s="4"/>
      <c r="W69" s="8"/>
      <c r="X69" s="8"/>
    </row>
    <row r="70" spans="1:24" ht="22.5" outlineLevel="4" x14ac:dyDescent="0.2">
      <c r="A70" s="38"/>
      <c r="B70" s="119" t="s">
        <v>410</v>
      </c>
      <c r="C70" s="120" t="s">
        <v>50</v>
      </c>
      <c r="D70" s="121">
        <v>48</v>
      </c>
      <c r="E70" s="122" t="s">
        <v>235</v>
      </c>
      <c r="F70" s="122" t="s">
        <v>411</v>
      </c>
      <c r="G70" s="123" t="s">
        <v>412</v>
      </c>
      <c r="H70" s="124" t="s">
        <v>256</v>
      </c>
      <c r="I70" s="125">
        <v>0.99199999999999999</v>
      </c>
      <c r="J70" s="125">
        <v>0.99199999999999999</v>
      </c>
      <c r="K70" s="128"/>
      <c r="L70" s="126" t="str">
        <f t="shared" ref="L70:L79" si="6">IF(K70&lt;&gt;"",J70*K70,"")</f>
        <v/>
      </c>
      <c r="M70" s="123" t="s">
        <v>413</v>
      </c>
      <c r="N70" s="127">
        <v>21</v>
      </c>
      <c r="O70" s="127" t="e">
        <f t="shared" ref="O70:O79" si="7">L70*(N70/100)</f>
        <v>#VALUE!</v>
      </c>
      <c r="P70" s="127" t="e">
        <f t="shared" ref="P70:P79" si="8">L70+O70</f>
        <v>#VALUE!</v>
      </c>
      <c r="Q70" s="129"/>
      <c r="R70" s="127" t="s">
        <v>240</v>
      </c>
      <c r="S70" s="125"/>
      <c r="T70" s="125"/>
      <c r="U70" s="122"/>
      <c r="V70" s="8"/>
      <c r="W70" s="8"/>
      <c r="X70" s="8"/>
    </row>
    <row r="71" spans="1:24" ht="22.5" outlineLevel="4" x14ac:dyDescent="0.2">
      <c r="A71" s="38"/>
      <c r="B71" s="119" t="s">
        <v>414</v>
      </c>
      <c r="C71" s="120" t="s">
        <v>50</v>
      </c>
      <c r="D71" s="121">
        <v>49</v>
      </c>
      <c r="E71" s="122" t="s">
        <v>235</v>
      </c>
      <c r="F71" s="122" t="s">
        <v>415</v>
      </c>
      <c r="G71" s="123" t="s">
        <v>416</v>
      </c>
      <c r="H71" s="124" t="s">
        <v>417</v>
      </c>
      <c r="I71" s="125">
        <v>19.033999999999999</v>
      </c>
      <c r="J71" s="125">
        <v>19.033999999999999</v>
      </c>
      <c r="K71" s="128"/>
      <c r="L71" s="126" t="str">
        <f t="shared" si="6"/>
        <v/>
      </c>
      <c r="M71" s="123"/>
      <c r="N71" s="127">
        <v>21</v>
      </c>
      <c r="O71" s="127" t="e">
        <f t="shared" si="7"/>
        <v>#VALUE!</v>
      </c>
      <c r="P71" s="127" t="e">
        <f t="shared" si="8"/>
        <v>#VALUE!</v>
      </c>
      <c r="Q71" s="129"/>
      <c r="R71" s="127" t="s">
        <v>240</v>
      </c>
      <c r="S71" s="125"/>
      <c r="T71" s="125"/>
      <c r="U71" s="122"/>
      <c r="V71" s="8"/>
      <c r="W71" s="8"/>
      <c r="X71" s="8"/>
    </row>
    <row r="72" spans="1:24" ht="11.25" outlineLevel="4" x14ac:dyDescent="0.2">
      <c r="A72" s="38"/>
      <c r="B72" s="119" t="s">
        <v>418</v>
      </c>
      <c r="C72" s="120" t="s">
        <v>50</v>
      </c>
      <c r="D72" s="121">
        <v>50</v>
      </c>
      <c r="E72" s="122" t="s">
        <v>235</v>
      </c>
      <c r="F72" s="122" t="s">
        <v>419</v>
      </c>
      <c r="G72" s="123" t="s">
        <v>420</v>
      </c>
      <c r="H72" s="124" t="s">
        <v>291</v>
      </c>
      <c r="I72" s="125">
        <v>9</v>
      </c>
      <c r="J72" s="125">
        <v>9</v>
      </c>
      <c r="K72" s="128"/>
      <c r="L72" s="126" t="str">
        <f t="shared" si="6"/>
        <v/>
      </c>
      <c r="M72" s="123"/>
      <c r="N72" s="127">
        <v>21</v>
      </c>
      <c r="O72" s="127" t="e">
        <f t="shared" si="7"/>
        <v>#VALUE!</v>
      </c>
      <c r="P72" s="127" t="e">
        <f t="shared" si="8"/>
        <v>#VALUE!</v>
      </c>
      <c r="Q72" s="129"/>
      <c r="R72" s="127" t="s">
        <v>240</v>
      </c>
      <c r="S72" s="125"/>
      <c r="T72" s="125"/>
      <c r="U72" s="122"/>
      <c r="V72" s="8"/>
      <c r="W72" s="8"/>
      <c r="X72" s="8"/>
    </row>
    <row r="73" spans="1:24" ht="22.5" outlineLevel="4" x14ac:dyDescent="0.2">
      <c r="A73" s="38"/>
      <c r="B73" s="119" t="s">
        <v>421</v>
      </c>
      <c r="C73" s="120" t="s">
        <v>50</v>
      </c>
      <c r="D73" s="121">
        <v>51</v>
      </c>
      <c r="E73" s="122" t="s">
        <v>235</v>
      </c>
      <c r="F73" s="122" t="s">
        <v>422</v>
      </c>
      <c r="G73" s="123" t="s">
        <v>423</v>
      </c>
      <c r="H73" s="124" t="s">
        <v>291</v>
      </c>
      <c r="I73" s="125">
        <v>540</v>
      </c>
      <c r="J73" s="125">
        <v>540</v>
      </c>
      <c r="K73" s="128"/>
      <c r="L73" s="126" t="str">
        <f t="shared" si="6"/>
        <v/>
      </c>
      <c r="M73" s="123" t="s">
        <v>424</v>
      </c>
      <c r="N73" s="127">
        <v>21</v>
      </c>
      <c r="O73" s="127" t="e">
        <f t="shared" si="7"/>
        <v>#VALUE!</v>
      </c>
      <c r="P73" s="127" t="e">
        <f t="shared" si="8"/>
        <v>#VALUE!</v>
      </c>
      <c r="Q73" s="129"/>
      <c r="R73" s="127" t="s">
        <v>240</v>
      </c>
      <c r="S73" s="125"/>
      <c r="T73" s="125"/>
      <c r="U73" s="122"/>
      <c r="V73" s="8"/>
      <c r="W73" s="8"/>
      <c r="X73" s="8"/>
    </row>
    <row r="74" spans="1:24" ht="11.25" outlineLevel="4" x14ac:dyDescent="0.2">
      <c r="A74" s="38"/>
      <c r="B74" s="119" t="s">
        <v>425</v>
      </c>
      <c r="C74" s="120" t="s">
        <v>50</v>
      </c>
      <c r="D74" s="121">
        <v>52</v>
      </c>
      <c r="E74" s="122" t="s">
        <v>235</v>
      </c>
      <c r="F74" s="122" t="s">
        <v>426</v>
      </c>
      <c r="G74" s="123" t="s">
        <v>427</v>
      </c>
      <c r="H74" s="124" t="s">
        <v>417</v>
      </c>
      <c r="I74" s="125">
        <v>19.033999999999999</v>
      </c>
      <c r="J74" s="125">
        <v>19.033999999999999</v>
      </c>
      <c r="K74" s="128"/>
      <c r="L74" s="126" t="str">
        <f t="shared" si="6"/>
        <v/>
      </c>
      <c r="M74" s="123"/>
      <c r="N74" s="127">
        <v>21</v>
      </c>
      <c r="O74" s="127" t="e">
        <f t="shared" si="7"/>
        <v>#VALUE!</v>
      </c>
      <c r="P74" s="127" t="e">
        <f t="shared" si="8"/>
        <v>#VALUE!</v>
      </c>
      <c r="Q74" s="129"/>
      <c r="R74" s="127" t="s">
        <v>240</v>
      </c>
      <c r="S74" s="125"/>
      <c r="T74" s="125"/>
      <c r="U74" s="122"/>
      <c r="V74" s="8"/>
      <c r="W74" s="8"/>
      <c r="X74" s="8"/>
    </row>
    <row r="75" spans="1:24" ht="22.5" outlineLevel="4" x14ac:dyDescent="0.2">
      <c r="A75" s="38"/>
      <c r="B75" s="119" t="s">
        <v>428</v>
      </c>
      <c r="C75" s="120" t="s">
        <v>50</v>
      </c>
      <c r="D75" s="121">
        <v>53</v>
      </c>
      <c r="E75" s="122" t="s">
        <v>235</v>
      </c>
      <c r="F75" s="122" t="s">
        <v>429</v>
      </c>
      <c r="G75" s="123" t="s">
        <v>430</v>
      </c>
      <c r="H75" s="124" t="s">
        <v>417</v>
      </c>
      <c r="I75" s="125">
        <v>380.68</v>
      </c>
      <c r="J75" s="125">
        <v>380.68</v>
      </c>
      <c r="K75" s="128"/>
      <c r="L75" s="126" t="str">
        <f t="shared" si="6"/>
        <v/>
      </c>
      <c r="M75" s="123" t="s">
        <v>431</v>
      </c>
      <c r="N75" s="127">
        <v>21</v>
      </c>
      <c r="O75" s="127" t="e">
        <f t="shared" si="7"/>
        <v>#VALUE!</v>
      </c>
      <c r="P75" s="127" t="e">
        <f t="shared" si="8"/>
        <v>#VALUE!</v>
      </c>
      <c r="Q75" s="129"/>
      <c r="R75" s="127" t="s">
        <v>240</v>
      </c>
      <c r="S75" s="125"/>
      <c r="T75" s="125"/>
      <c r="U75" s="122"/>
      <c r="V75" s="8"/>
      <c r="W75" s="8"/>
      <c r="X75" s="8"/>
    </row>
    <row r="76" spans="1:24" ht="22.5" outlineLevel="4" x14ac:dyDescent="0.2">
      <c r="A76" s="38"/>
      <c r="B76" s="119" t="s">
        <v>432</v>
      </c>
      <c r="C76" s="120" t="s">
        <v>50</v>
      </c>
      <c r="D76" s="121">
        <v>54</v>
      </c>
      <c r="E76" s="122" t="s">
        <v>235</v>
      </c>
      <c r="F76" s="122" t="s">
        <v>433</v>
      </c>
      <c r="G76" s="123" t="s">
        <v>434</v>
      </c>
      <c r="H76" s="124" t="s">
        <v>417</v>
      </c>
      <c r="I76" s="125">
        <v>2.2050000000000001</v>
      </c>
      <c r="J76" s="125">
        <v>2.2050000000000001</v>
      </c>
      <c r="K76" s="128"/>
      <c r="L76" s="126" t="str">
        <f t="shared" si="6"/>
        <v/>
      </c>
      <c r="M76" s="123" t="s">
        <v>435</v>
      </c>
      <c r="N76" s="127">
        <v>21</v>
      </c>
      <c r="O76" s="127" t="e">
        <f t="shared" si="7"/>
        <v>#VALUE!</v>
      </c>
      <c r="P76" s="127" t="e">
        <f t="shared" si="8"/>
        <v>#VALUE!</v>
      </c>
      <c r="Q76" s="129"/>
      <c r="R76" s="127" t="s">
        <v>240</v>
      </c>
      <c r="S76" s="125"/>
      <c r="T76" s="125"/>
      <c r="U76" s="122"/>
      <c r="V76" s="8"/>
      <c r="W76" s="8"/>
      <c r="X76" s="8"/>
    </row>
    <row r="77" spans="1:24" ht="22.5" outlineLevel="4" x14ac:dyDescent="0.2">
      <c r="A77" s="38"/>
      <c r="B77" s="119" t="s">
        <v>436</v>
      </c>
      <c r="C77" s="120" t="s">
        <v>50</v>
      </c>
      <c r="D77" s="121">
        <v>55</v>
      </c>
      <c r="E77" s="122" t="s">
        <v>235</v>
      </c>
      <c r="F77" s="122" t="s">
        <v>437</v>
      </c>
      <c r="G77" s="123" t="s">
        <v>438</v>
      </c>
      <c r="H77" s="124" t="s">
        <v>417</v>
      </c>
      <c r="I77" s="125">
        <v>3.9E-2</v>
      </c>
      <c r="J77" s="125">
        <v>3.9E-2</v>
      </c>
      <c r="K77" s="128"/>
      <c r="L77" s="126" t="str">
        <f t="shared" si="6"/>
        <v/>
      </c>
      <c r="M77" s="123"/>
      <c r="N77" s="127">
        <v>21</v>
      </c>
      <c r="O77" s="127" t="e">
        <f t="shared" si="7"/>
        <v>#VALUE!</v>
      </c>
      <c r="P77" s="127" t="e">
        <f t="shared" si="8"/>
        <v>#VALUE!</v>
      </c>
      <c r="Q77" s="129"/>
      <c r="R77" s="127" t="s">
        <v>240</v>
      </c>
      <c r="S77" s="125"/>
      <c r="T77" s="125"/>
      <c r="U77" s="122"/>
      <c r="V77" s="8"/>
      <c r="W77" s="8"/>
      <c r="X77" s="8"/>
    </row>
    <row r="78" spans="1:24" ht="22.5" outlineLevel="4" x14ac:dyDescent="0.2">
      <c r="A78" s="38"/>
      <c r="B78" s="119" t="s">
        <v>439</v>
      </c>
      <c r="C78" s="120" t="s">
        <v>50</v>
      </c>
      <c r="D78" s="121">
        <v>56</v>
      </c>
      <c r="E78" s="122" t="s">
        <v>235</v>
      </c>
      <c r="F78" s="122" t="s">
        <v>440</v>
      </c>
      <c r="G78" s="123" t="s">
        <v>441</v>
      </c>
      <c r="H78" s="124" t="s">
        <v>417</v>
      </c>
      <c r="I78" s="125">
        <v>11.629</v>
      </c>
      <c r="J78" s="125">
        <v>11.629</v>
      </c>
      <c r="K78" s="128"/>
      <c r="L78" s="126" t="str">
        <f t="shared" si="6"/>
        <v/>
      </c>
      <c r="M78" s="123"/>
      <c r="N78" s="127">
        <v>21</v>
      </c>
      <c r="O78" s="127" t="e">
        <f t="shared" si="7"/>
        <v>#VALUE!</v>
      </c>
      <c r="P78" s="127" t="e">
        <f t="shared" si="8"/>
        <v>#VALUE!</v>
      </c>
      <c r="Q78" s="129"/>
      <c r="R78" s="127" t="s">
        <v>240</v>
      </c>
      <c r="S78" s="125"/>
      <c r="T78" s="125"/>
      <c r="U78" s="122"/>
      <c r="V78" s="8"/>
      <c r="W78" s="8"/>
      <c r="X78" s="8"/>
    </row>
    <row r="79" spans="1:24" ht="11.25" outlineLevel="4" x14ac:dyDescent="0.2">
      <c r="A79" s="38"/>
      <c r="B79" s="119" t="s">
        <v>442</v>
      </c>
      <c r="C79" s="120" t="s">
        <v>50</v>
      </c>
      <c r="D79" s="121">
        <v>57</v>
      </c>
      <c r="E79" s="122" t="s">
        <v>235</v>
      </c>
      <c r="F79" s="122" t="s">
        <v>443</v>
      </c>
      <c r="G79" s="123" t="s">
        <v>444</v>
      </c>
      <c r="H79" s="124" t="s">
        <v>445</v>
      </c>
      <c r="I79" s="125">
        <v>-5161</v>
      </c>
      <c r="J79" s="125">
        <v>-5161</v>
      </c>
      <c r="K79" s="128"/>
      <c r="L79" s="126" t="str">
        <f t="shared" si="6"/>
        <v/>
      </c>
      <c r="M79" s="123" t="s">
        <v>446</v>
      </c>
      <c r="N79" s="127">
        <v>21</v>
      </c>
      <c r="O79" s="127" t="e">
        <f t="shared" si="7"/>
        <v>#VALUE!</v>
      </c>
      <c r="P79" s="127" t="e">
        <f t="shared" si="8"/>
        <v>#VALUE!</v>
      </c>
      <c r="Q79" s="129"/>
      <c r="R79" s="127" t="s">
        <v>262</v>
      </c>
      <c r="S79" s="125"/>
      <c r="T79" s="125"/>
      <c r="U79" s="122"/>
      <c r="V79" s="8"/>
      <c r="W79" s="8"/>
      <c r="X79" s="8"/>
    </row>
    <row r="80" spans="1:24" outlineLevel="4" x14ac:dyDescent="0.15">
      <c r="B80" s="10"/>
      <c r="C80" s="10" t="s">
        <v>49</v>
      </c>
      <c r="D80" s="10"/>
      <c r="E80" s="10"/>
      <c r="F80" s="10"/>
      <c r="G80" s="10"/>
      <c r="H80" s="10"/>
      <c r="I80" s="10"/>
      <c r="J80" s="10"/>
      <c r="K80" s="11"/>
      <c r="L80" s="35"/>
      <c r="M80" s="10"/>
      <c r="N80" s="37"/>
      <c r="O80" s="10"/>
      <c r="P80" s="10"/>
      <c r="Q80" s="10"/>
      <c r="R80" s="10"/>
      <c r="S80" s="10"/>
      <c r="T80" s="10"/>
      <c r="U80" s="10"/>
    </row>
    <row r="81" spans="1:24" ht="11.25" outlineLevel="3" x14ac:dyDescent="0.2">
      <c r="A81" s="84" t="s">
        <v>94</v>
      </c>
      <c r="B81" s="111"/>
      <c r="C81" s="112">
        <v>4</v>
      </c>
      <c r="D81" s="112"/>
      <c r="E81" s="111" t="s">
        <v>233</v>
      </c>
      <c r="F81" s="111"/>
      <c r="G81" s="113" t="s">
        <v>95</v>
      </c>
      <c r="H81" s="111"/>
      <c r="I81" s="114"/>
      <c r="J81" s="114"/>
      <c r="K81" s="115"/>
      <c r="L81" s="86">
        <f>SUBTOTAL(9,L82:L83)</f>
        <v>0</v>
      </c>
      <c r="M81" s="116"/>
      <c r="N81" s="84"/>
      <c r="O81" s="117" t="e">
        <f>SUBTOTAL(9,O82:O696)</f>
        <v>#VALUE!</v>
      </c>
      <c r="P81" s="117" t="e">
        <f>SUBTOTAL(9,P82:P696)</f>
        <v>#VALUE!</v>
      </c>
      <c r="Q81" s="116"/>
      <c r="R81" s="84"/>
      <c r="S81" s="118"/>
      <c r="T81" s="118"/>
      <c r="U81" s="116"/>
      <c r="V81" s="4"/>
      <c r="W81" s="8"/>
      <c r="X81" s="8"/>
    </row>
    <row r="82" spans="1:24" ht="33.75" outlineLevel="4" x14ac:dyDescent="0.2">
      <c r="A82" s="38"/>
      <c r="B82" s="119" t="s">
        <v>447</v>
      </c>
      <c r="C82" s="120" t="s">
        <v>50</v>
      </c>
      <c r="D82" s="121">
        <v>58</v>
      </c>
      <c r="E82" s="122" t="s">
        <v>235</v>
      </c>
      <c r="F82" s="122" t="s">
        <v>448</v>
      </c>
      <c r="G82" s="123" t="s">
        <v>449</v>
      </c>
      <c r="H82" s="124" t="s">
        <v>417</v>
      </c>
      <c r="I82" s="125">
        <v>4.7539999999999996</v>
      </c>
      <c r="J82" s="125">
        <v>4.7539999999999996</v>
      </c>
      <c r="K82" s="128"/>
      <c r="L82" s="126" t="str">
        <f>IF(K82&lt;&gt;"",J82*K82,"")</f>
        <v/>
      </c>
      <c r="M82" s="123"/>
      <c r="N82" s="127">
        <v>21</v>
      </c>
      <c r="O82" s="127" t="e">
        <f>L82*(N82/100)</f>
        <v>#VALUE!</v>
      </c>
      <c r="P82" s="127" t="e">
        <f>L82+O82</f>
        <v>#VALUE!</v>
      </c>
      <c r="Q82" s="129"/>
      <c r="R82" s="127" t="s">
        <v>240</v>
      </c>
      <c r="S82" s="125"/>
      <c r="T82" s="125"/>
      <c r="U82" s="122"/>
      <c r="V82" s="8"/>
      <c r="W82" s="8"/>
      <c r="X82" s="8"/>
    </row>
    <row r="83" spans="1:24" outlineLevel="4" x14ac:dyDescent="0.15">
      <c r="B83" s="10"/>
      <c r="C83" s="10" t="s">
        <v>49</v>
      </c>
      <c r="D83" s="10"/>
      <c r="E83" s="10"/>
      <c r="F83" s="10"/>
      <c r="G83" s="10"/>
      <c r="H83" s="10"/>
      <c r="I83" s="10"/>
      <c r="J83" s="10"/>
      <c r="K83" s="11"/>
      <c r="L83" s="35"/>
      <c r="M83" s="10"/>
      <c r="N83" s="37"/>
      <c r="O83" s="10"/>
      <c r="P83" s="10"/>
      <c r="Q83" s="10"/>
      <c r="R83" s="10"/>
      <c r="S83" s="10"/>
      <c r="T83" s="10"/>
      <c r="U83" s="10"/>
    </row>
    <row r="84" spans="1:24" ht="11.25" outlineLevel="2" x14ac:dyDescent="0.2">
      <c r="A84" s="84" t="s">
        <v>96</v>
      </c>
      <c r="B84" s="111"/>
      <c r="C84" s="112">
        <v>3</v>
      </c>
      <c r="D84" s="112"/>
      <c r="E84" s="111" t="s">
        <v>232</v>
      </c>
      <c r="F84" s="111"/>
      <c r="G84" s="113" t="s">
        <v>97</v>
      </c>
      <c r="H84" s="111"/>
      <c r="I84" s="114"/>
      <c r="J84" s="114"/>
      <c r="K84" s="115"/>
      <c r="L84" s="86">
        <f>SUBTOTAL(9,L85:L255)</f>
        <v>0</v>
      </c>
      <c r="M84" s="116"/>
      <c r="N84" s="84"/>
      <c r="O84" s="117" t="e">
        <f>SUBTOTAL(9,O85:O849)</f>
        <v>#VALUE!</v>
      </c>
      <c r="P84" s="117" t="e">
        <f>SUBTOTAL(9,P85:P849)</f>
        <v>#VALUE!</v>
      </c>
      <c r="Q84" s="116"/>
      <c r="R84" s="84"/>
      <c r="S84" s="118"/>
      <c r="T84" s="118"/>
      <c r="U84" s="116"/>
      <c r="V84" s="4"/>
      <c r="W84" s="8"/>
      <c r="X84" s="8"/>
    </row>
    <row r="85" spans="1:24" ht="11.25" outlineLevel="3" x14ac:dyDescent="0.2">
      <c r="A85" s="84" t="s">
        <v>98</v>
      </c>
      <c r="B85" s="111"/>
      <c r="C85" s="112">
        <v>4</v>
      </c>
      <c r="D85" s="112"/>
      <c r="E85" s="111" t="s">
        <v>233</v>
      </c>
      <c r="F85" s="111"/>
      <c r="G85" s="113" t="s">
        <v>99</v>
      </c>
      <c r="H85" s="111"/>
      <c r="I85" s="114"/>
      <c r="J85" s="114"/>
      <c r="K85" s="115"/>
      <c r="L85" s="86">
        <f>SUBTOTAL(9,L86:L89)</f>
        <v>0</v>
      </c>
      <c r="M85" s="116"/>
      <c r="N85" s="84"/>
      <c r="O85" s="117" t="e">
        <f>SUBTOTAL(9,O86:O269)</f>
        <v>#VALUE!</v>
      </c>
      <c r="P85" s="117" t="e">
        <f>SUBTOTAL(9,P86:P269)</f>
        <v>#VALUE!</v>
      </c>
      <c r="Q85" s="116"/>
      <c r="R85" s="84"/>
      <c r="S85" s="118"/>
      <c r="T85" s="118"/>
      <c r="U85" s="116"/>
      <c r="V85" s="4"/>
      <c r="W85" s="8"/>
      <c r="X85" s="8"/>
    </row>
    <row r="86" spans="1:24" ht="146.25" outlineLevel="4" x14ac:dyDescent="0.2">
      <c r="A86" s="38"/>
      <c r="B86" s="119" t="s">
        <v>450</v>
      </c>
      <c r="C86" s="120" t="s">
        <v>50</v>
      </c>
      <c r="D86" s="121">
        <v>59</v>
      </c>
      <c r="E86" s="122" t="s">
        <v>235</v>
      </c>
      <c r="F86" s="122" t="s">
        <v>451</v>
      </c>
      <c r="G86" s="123" t="s">
        <v>452</v>
      </c>
      <c r="H86" s="124" t="s">
        <v>238</v>
      </c>
      <c r="I86" s="125">
        <v>327.10000000000002</v>
      </c>
      <c r="J86" s="125">
        <v>327.10000000000002</v>
      </c>
      <c r="K86" s="128"/>
      <c r="L86" s="126" t="str">
        <f>IF(K86&lt;&gt;"",J86*K86,"")</f>
        <v/>
      </c>
      <c r="M86" s="123" t="s">
        <v>453</v>
      </c>
      <c r="N86" s="127">
        <v>21</v>
      </c>
      <c r="O86" s="127" t="e">
        <f>L86*(N86/100)</f>
        <v>#VALUE!</v>
      </c>
      <c r="P86" s="127" t="e">
        <f>L86+O86</f>
        <v>#VALUE!</v>
      </c>
      <c r="Q86" s="129"/>
      <c r="R86" s="127" t="s">
        <v>240</v>
      </c>
      <c r="S86" s="125"/>
      <c r="T86" s="125"/>
      <c r="U86" s="122"/>
      <c r="V86" s="8"/>
      <c r="W86" s="8"/>
      <c r="X86" s="8"/>
    </row>
    <row r="87" spans="1:24" ht="22.5" outlineLevel="4" x14ac:dyDescent="0.2">
      <c r="A87" s="38"/>
      <c r="B87" s="119" t="s">
        <v>454</v>
      </c>
      <c r="C87" s="120" t="s">
        <v>50</v>
      </c>
      <c r="D87" s="121">
        <v>60</v>
      </c>
      <c r="E87" s="122" t="s">
        <v>235</v>
      </c>
      <c r="F87" s="122" t="s">
        <v>455</v>
      </c>
      <c r="G87" s="123" t="s">
        <v>456</v>
      </c>
      <c r="H87" s="124" t="s">
        <v>238</v>
      </c>
      <c r="I87" s="125">
        <v>392.52</v>
      </c>
      <c r="J87" s="125">
        <v>392.52</v>
      </c>
      <c r="K87" s="128"/>
      <c r="L87" s="126" t="str">
        <f>IF(K87&lt;&gt;"",J87*K87,"")</f>
        <v/>
      </c>
      <c r="M87" s="123" t="s">
        <v>457</v>
      </c>
      <c r="N87" s="127">
        <v>21</v>
      </c>
      <c r="O87" s="127" t="e">
        <f>L87*(N87/100)</f>
        <v>#VALUE!</v>
      </c>
      <c r="P87" s="127" t="e">
        <f>L87+O87</f>
        <v>#VALUE!</v>
      </c>
      <c r="Q87" s="129"/>
      <c r="R87" s="127" t="s">
        <v>262</v>
      </c>
      <c r="S87" s="125"/>
      <c r="T87" s="125"/>
      <c r="U87" s="122"/>
      <c r="V87" s="8"/>
      <c r="W87" s="8"/>
      <c r="X87" s="8"/>
    </row>
    <row r="88" spans="1:24" ht="22.5" outlineLevel="4" x14ac:dyDescent="0.2">
      <c r="A88" s="38"/>
      <c r="B88" s="119" t="s">
        <v>458</v>
      </c>
      <c r="C88" s="120" t="s">
        <v>50</v>
      </c>
      <c r="D88" s="121">
        <v>61</v>
      </c>
      <c r="E88" s="122" t="s">
        <v>235</v>
      </c>
      <c r="F88" s="122" t="s">
        <v>459</v>
      </c>
      <c r="G88" s="123" t="s">
        <v>460</v>
      </c>
      <c r="H88" s="124" t="s">
        <v>417</v>
      </c>
      <c r="I88" s="125">
        <v>0.66700000000000004</v>
      </c>
      <c r="J88" s="125">
        <v>0.66700000000000004</v>
      </c>
      <c r="K88" s="128"/>
      <c r="L88" s="126" t="str">
        <f>IF(K88&lt;&gt;"",J88*K88,"")</f>
        <v/>
      </c>
      <c r="M88" s="123"/>
      <c r="N88" s="127">
        <v>21</v>
      </c>
      <c r="O88" s="127" t="e">
        <f>L88*(N88/100)</f>
        <v>#VALUE!</v>
      </c>
      <c r="P88" s="127" t="e">
        <f>L88+O88</f>
        <v>#VALUE!</v>
      </c>
      <c r="Q88" s="129"/>
      <c r="R88" s="127" t="s">
        <v>240</v>
      </c>
      <c r="S88" s="125"/>
      <c r="T88" s="125"/>
      <c r="U88" s="122"/>
      <c r="V88" s="8"/>
      <c r="W88" s="8"/>
      <c r="X88" s="8"/>
    </row>
    <row r="89" spans="1:24" outlineLevel="4" x14ac:dyDescent="0.15">
      <c r="B89" s="10"/>
      <c r="C89" s="10" t="s">
        <v>49</v>
      </c>
      <c r="D89" s="10"/>
      <c r="E89" s="10"/>
      <c r="F89" s="10"/>
      <c r="G89" s="10"/>
      <c r="H89" s="10"/>
      <c r="I89" s="10"/>
      <c r="J89" s="10"/>
      <c r="K89" s="11"/>
      <c r="L89" s="35"/>
      <c r="M89" s="10"/>
      <c r="N89" s="37"/>
      <c r="O89" s="10"/>
      <c r="P89" s="10"/>
      <c r="Q89" s="10"/>
      <c r="R89" s="10"/>
      <c r="S89" s="10"/>
      <c r="T89" s="10"/>
      <c r="U89" s="10"/>
    </row>
    <row r="90" spans="1:24" ht="11.25" outlineLevel="3" x14ac:dyDescent="0.2">
      <c r="A90" s="84" t="s">
        <v>100</v>
      </c>
      <c r="B90" s="111"/>
      <c r="C90" s="112">
        <v>4</v>
      </c>
      <c r="D90" s="112"/>
      <c r="E90" s="111" t="s">
        <v>233</v>
      </c>
      <c r="F90" s="111"/>
      <c r="G90" s="113" t="s">
        <v>101</v>
      </c>
      <c r="H90" s="111"/>
      <c r="I90" s="114"/>
      <c r="J90" s="114"/>
      <c r="K90" s="115"/>
      <c r="L90" s="86">
        <f>SUBTOTAL(9,L91:L98)</f>
        <v>0</v>
      </c>
      <c r="M90" s="116"/>
      <c r="N90" s="84"/>
      <c r="O90" s="117" t="e">
        <f>SUBTOTAL(9,O91:O387)</f>
        <v>#VALUE!</v>
      </c>
      <c r="P90" s="117" t="e">
        <f>SUBTOTAL(9,P91:P387)</f>
        <v>#VALUE!</v>
      </c>
      <c r="Q90" s="116"/>
      <c r="R90" s="84"/>
      <c r="S90" s="118"/>
      <c r="T90" s="118"/>
      <c r="U90" s="116"/>
      <c r="V90" s="4"/>
      <c r="W90" s="8"/>
      <c r="X90" s="8"/>
    </row>
    <row r="91" spans="1:24" ht="22.5" outlineLevel="4" x14ac:dyDescent="0.2">
      <c r="A91" s="38"/>
      <c r="B91" s="119" t="s">
        <v>461</v>
      </c>
      <c r="C91" s="120" t="s">
        <v>50</v>
      </c>
      <c r="D91" s="121">
        <v>62</v>
      </c>
      <c r="E91" s="122" t="s">
        <v>235</v>
      </c>
      <c r="F91" s="122" t="s">
        <v>462</v>
      </c>
      <c r="G91" s="123" t="s">
        <v>463</v>
      </c>
      <c r="H91" s="124" t="s">
        <v>238</v>
      </c>
      <c r="I91" s="125">
        <v>91.85</v>
      </c>
      <c r="J91" s="125">
        <v>91.85</v>
      </c>
      <c r="K91" s="128"/>
      <c r="L91" s="126" t="str">
        <f t="shared" ref="L91:L97" si="9">IF(K91&lt;&gt;"",J91*K91,"")</f>
        <v/>
      </c>
      <c r="M91" s="123" t="s">
        <v>464</v>
      </c>
      <c r="N91" s="127">
        <v>21</v>
      </c>
      <c r="O91" s="127" t="e">
        <f t="shared" ref="O91:O97" si="10">L91*(N91/100)</f>
        <v>#VALUE!</v>
      </c>
      <c r="P91" s="127" t="e">
        <f t="shared" ref="P91:P97" si="11">L91+O91</f>
        <v>#VALUE!</v>
      </c>
      <c r="Q91" s="129"/>
      <c r="R91" s="127" t="s">
        <v>240</v>
      </c>
      <c r="S91" s="125"/>
      <c r="T91" s="125"/>
      <c r="U91" s="122"/>
      <c r="V91" s="8"/>
      <c r="W91" s="8"/>
      <c r="X91" s="8"/>
    </row>
    <row r="92" spans="1:24" ht="33.75" outlineLevel="4" x14ac:dyDescent="0.2">
      <c r="A92" s="38"/>
      <c r="B92" s="119" t="s">
        <v>465</v>
      </c>
      <c r="C92" s="120" t="s">
        <v>50</v>
      </c>
      <c r="D92" s="121">
        <v>63</v>
      </c>
      <c r="E92" s="122" t="s">
        <v>235</v>
      </c>
      <c r="F92" s="122" t="s">
        <v>466</v>
      </c>
      <c r="G92" s="123" t="s">
        <v>467</v>
      </c>
      <c r="H92" s="124" t="s">
        <v>238</v>
      </c>
      <c r="I92" s="125">
        <v>187.374</v>
      </c>
      <c r="J92" s="125">
        <v>187.374</v>
      </c>
      <c r="K92" s="128"/>
      <c r="L92" s="126" t="str">
        <f t="shared" si="9"/>
        <v/>
      </c>
      <c r="M92" s="123" t="s">
        <v>468</v>
      </c>
      <c r="N92" s="127">
        <v>21</v>
      </c>
      <c r="O92" s="127" t="e">
        <f t="shared" si="10"/>
        <v>#VALUE!</v>
      </c>
      <c r="P92" s="127" t="e">
        <f t="shared" si="11"/>
        <v>#VALUE!</v>
      </c>
      <c r="Q92" s="129"/>
      <c r="R92" s="127" t="s">
        <v>240</v>
      </c>
      <c r="S92" s="125"/>
      <c r="T92" s="125"/>
      <c r="U92" s="122"/>
      <c r="V92" s="8"/>
      <c r="W92" s="8"/>
      <c r="X92" s="8"/>
    </row>
    <row r="93" spans="1:24" ht="22.5" outlineLevel="4" x14ac:dyDescent="0.2">
      <c r="A93" s="38"/>
      <c r="B93" s="119" t="s">
        <v>469</v>
      </c>
      <c r="C93" s="120" t="s">
        <v>50</v>
      </c>
      <c r="D93" s="121">
        <v>64</v>
      </c>
      <c r="E93" s="122" t="s">
        <v>235</v>
      </c>
      <c r="F93" s="122" t="s">
        <v>470</v>
      </c>
      <c r="G93" s="123" t="s">
        <v>471</v>
      </c>
      <c r="H93" s="124" t="s">
        <v>238</v>
      </c>
      <c r="I93" s="125">
        <v>91.85</v>
      </c>
      <c r="J93" s="125">
        <v>91.85</v>
      </c>
      <c r="K93" s="128"/>
      <c r="L93" s="126" t="str">
        <f t="shared" si="9"/>
        <v/>
      </c>
      <c r="M93" s="123"/>
      <c r="N93" s="127">
        <v>21</v>
      </c>
      <c r="O93" s="127" t="e">
        <f t="shared" si="10"/>
        <v>#VALUE!</v>
      </c>
      <c r="P93" s="127" t="e">
        <f t="shared" si="11"/>
        <v>#VALUE!</v>
      </c>
      <c r="Q93" s="129"/>
      <c r="R93" s="127" t="s">
        <v>240</v>
      </c>
      <c r="S93" s="125"/>
      <c r="T93" s="125"/>
      <c r="U93" s="122"/>
      <c r="V93" s="8"/>
      <c r="W93" s="8"/>
      <c r="X93" s="8"/>
    </row>
    <row r="94" spans="1:24" ht="22.5" outlineLevel="4" x14ac:dyDescent="0.2">
      <c r="A94" s="38"/>
      <c r="B94" s="119" t="s">
        <v>472</v>
      </c>
      <c r="C94" s="120" t="s">
        <v>50</v>
      </c>
      <c r="D94" s="121">
        <v>65</v>
      </c>
      <c r="E94" s="122" t="s">
        <v>235</v>
      </c>
      <c r="F94" s="122" t="s">
        <v>473</v>
      </c>
      <c r="G94" s="123" t="s">
        <v>474</v>
      </c>
      <c r="H94" s="124" t="s">
        <v>238</v>
      </c>
      <c r="I94" s="125">
        <v>110.22</v>
      </c>
      <c r="J94" s="125">
        <v>110.22</v>
      </c>
      <c r="K94" s="128"/>
      <c r="L94" s="126" t="str">
        <f t="shared" si="9"/>
        <v/>
      </c>
      <c r="M94" s="123" t="s">
        <v>475</v>
      </c>
      <c r="N94" s="127">
        <v>21</v>
      </c>
      <c r="O94" s="127" t="e">
        <f t="shared" si="10"/>
        <v>#VALUE!</v>
      </c>
      <c r="P94" s="127" t="e">
        <f t="shared" si="11"/>
        <v>#VALUE!</v>
      </c>
      <c r="Q94" s="129"/>
      <c r="R94" s="127" t="s">
        <v>240</v>
      </c>
      <c r="S94" s="125"/>
      <c r="T94" s="125"/>
      <c r="U94" s="122"/>
      <c r="V94" s="8"/>
      <c r="W94" s="8"/>
      <c r="X94" s="8"/>
    </row>
    <row r="95" spans="1:24" ht="33.75" outlineLevel="4" x14ac:dyDescent="0.2">
      <c r="A95" s="38"/>
      <c r="B95" s="119" t="s">
        <v>476</v>
      </c>
      <c r="C95" s="120" t="s">
        <v>50</v>
      </c>
      <c r="D95" s="121">
        <v>66</v>
      </c>
      <c r="E95" s="122" t="s">
        <v>235</v>
      </c>
      <c r="F95" s="122" t="s">
        <v>477</v>
      </c>
      <c r="G95" s="123" t="s">
        <v>478</v>
      </c>
      <c r="H95" s="124" t="s">
        <v>238</v>
      </c>
      <c r="I95" s="125">
        <v>113.636</v>
      </c>
      <c r="J95" s="125">
        <v>113.636</v>
      </c>
      <c r="K95" s="128"/>
      <c r="L95" s="126" t="str">
        <f t="shared" si="9"/>
        <v/>
      </c>
      <c r="M95" s="123" t="s">
        <v>479</v>
      </c>
      <c r="N95" s="127">
        <v>21</v>
      </c>
      <c r="O95" s="127" t="e">
        <f t="shared" si="10"/>
        <v>#VALUE!</v>
      </c>
      <c r="P95" s="127" t="e">
        <f t="shared" si="11"/>
        <v>#VALUE!</v>
      </c>
      <c r="Q95" s="129"/>
      <c r="R95" s="127" t="s">
        <v>240</v>
      </c>
      <c r="S95" s="125"/>
      <c r="T95" s="125"/>
      <c r="U95" s="122"/>
      <c r="V95" s="8"/>
      <c r="W95" s="8"/>
      <c r="X95" s="8"/>
    </row>
    <row r="96" spans="1:24" ht="33.75" outlineLevel="4" x14ac:dyDescent="0.2">
      <c r="A96" s="38"/>
      <c r="B96" s="119" t="s">
        <v>480</v>
      </c>
      <c r="C96" s="120" t="s">
        <v>50</v>
      </c>
      <c r="D96" s="121">
        <v>67</v>
      </c>
      <c r="E96" s="122" t="s">
        <v>235</v>
      </c>
      <c r="F96" s="122" t="s">
        <v>481</v>
      </c>
      <c r="G96" s="123" t="s">
        <v>482</v>
      </c>
      <c r="H96" s="124" t="s">
        <v>238</v>
      </c>
      <c r="I96" s="125">
        <v>136.363</v>
      </c>
      <c r="J96" s="125">
        <v>136.363</v>
      </c>
      <c r="K96" s="128"/>
      <c r="L96" s="126" t="str">
        <f t="shared" si="9"/>
        <v/>
      </c>
      <c r="M96" s="123" t="s">
        <v>483</v>
      </c>
      <c r="N96" s="127">
        <v>21</v>
      </c>
      <c r="O96" s="127" t="e">
        <f t="shared" si="10"/>
        <v>#VALUE!</v>
      </c>
      <c r="P96" s="127" t="e">
        <f t="shared" si="11"/>
        <v>#VALUE!</v>
      </c>
      <c r="Q96" s="129"/>
      <c r="R96" s="127" t="s">
        <v>240</v>
      </c>
      <c r="S96" s="125"/>
      <c r="T96" s="125"/>
      <c r="U96" s="122"/>
      <c r="V96" s="8"/>
      <c r="W96" s="8"/>
      <c r="X96" s="8"/>
    </row>
    <row r="97" spans="1:24" ht="22.5" outlineLevel="4" x14ac:dyDescent="0.2">
      <c r="A97" s="38"/>
      <c r="B97" s="119" t="s">
        <v>484</v>
      </c>
      <c r="C97" s="120" t="s">
        <v>50</v>
      </c>
      <c r="D97" s="121">
        <v>68</v>
      </c>
      <c r="E97" s="122" t="s">
        <v>235</v>
      </c>
      <c r="F97" s="122" t="s">
        <v>485</v>
      </c>
      <c r="G97" s="123" t="s">
        <v>486</v>
      </c>
      <c r="H97" s="124" t="s">
        <v>417</v>
      </c>
      <c r="I97" s="125">
        <v>1.155</v>
      </c>
      <c r="J97" s="125">
        <v>1.155</v>
      </c>
      <c r="K97" s="128"/>
      <c r="L97" s="126" t="str">
        <f t="shared" si="9"/>
        <v/>
      </c>
      <c r="M97" s="123"/>
      <c r="N97" s="127">
        <v>21</v>
      </c>
      <c r="O97" s="127" t="e">
        <f t="shared" si="10"/>
        <v>#VALUE!</v>
      </c>
      <c r="P97" s="127" t="e">
        <f t="shared" si="11"/>
        <v>#VALUE!</v>
      </c>
      <c r="Q97" s="129"/>
      <c r="R97" s="127" t="s">
        <v>240</v>
      </c>
      <c r="S97" s="125"/>
      <c r="T97" s="125"/>
      <c r="U97" s="122"/>
      <c r="V97" s="8"/>
      <c r="W97" s="8"/>
      <c r="X97" s="8"/>
    </row>
    <row r="98" spans="1:24" outlineLevel="4" x14ac:dyDescent="0.15">
      <c r="B98" s="10"/>
      <c r="C98" s="10" t="s">
        <v>49</v>
      </c>
      <c r="D98" s="10"/>
      <c r="E98" s="10"/>
      <c r="F98" s="10"/>
      <c r="G98" s="10"/>
      <c r="H98" s="10"/>
      <c r="I98" s="10"/>
      <c r="J98" s="10"/>
      <c r="K98" s="11"/>
      <c r="L98" s="35"/>
      <c r="M98" s="10"/>
      <c r="N98" s="37"/>
      <c r="O98" s="10"/>
      <c r="P98" s="10"/>
      <c r="Q98" s="10"/>
      <c r="R98" s="10"/>
      <c r="S98" s="10"/>
      <c r="T98" s="10"/>
      <c r="U98" s="10"/>
    </row>
    <row r="99" spans="1:24" ht="11.25" outlineLevel="3" x14ac:dyDescent="0.2">
      <c r="A99" s="84" t="s">
        <v>102</v>
      </c>
      <c r="B99" s="111"/>
      <c r="C99" s="112">
        <v>4</v>
      </c>
      <c r="D99" s="112"/>
      <c r="E99" s="111" t="s">
        <v>233</v>
      </c>
      <c r="F99" s="111"/>
      <c r="G99" s="113" t="s">
        <v>103</v>
      </c>
      <c r="H99" s="111"/>
      <c r="I99" s="114"/>
      <c r="J99" s="114"/>
      <c r="K99" s="115"/>
      <c r="L99" s="86">
        <f>SUBTOTAL(9,L100:L141)</f>
        <v>0</v>
      </c>
      <c r="M99" s="116"/>
      <c r="N99" s="84"/>
      <c r="O99" s="117" t="e">
        <f>SUBTOTAL(9,O100:O415)</f>
        <v>#VALUE!</v>
      </c>
      <c r="P99" s="117" t="e">
        <f>SUBTOTAL(9,P100:P415)</f>
        <v>#VALUE!</v>
      </c>
      <c r="Q99" s="116"/>
      <c r="R99" s="84"/>
      <c r="S99" s="118"/>
      <c r="T99" s="118"/>
      <c r="U99" s="116"/>
      <c r="V99" s="4"/>
      <c r="W99" s="8"/>
      <c r="X99" s="8"/>
    </row>
    <row r="100" spans="1:24" ht="22.5" outlineLevel="4" x14ac:dyDescent="0.2">
      <c r="A100" s="38"/>
      <c r="B100" s="119" t="s">
        <v>487</v>
      </c>
      <c r="C100" s="120" t="s">
        <v>50</v>
      </c>
      <c r="D100" s="121">
        <v>69</v>
      </c>
      <c r="E100" s="122" t="s">
        <v>235</v>
      </c>
      <c r="F100" s="122" t="s">
        <v>488</v>
      </c>
      <c r="G100" s="123" t="s">
        <v>489</v>
      </c>
      <c r="H100" s="124" t="s">
        <v>256</v>
      </c>
      <c r="I100" s="125">
        <v>61.253999999999998</v>
      </c>
      <c r="J100" s="125">
        <v>61.253999999999998</v>
      </c>
      <c r="K100" s="128"/>
      <c r="L100" s="126" t="str">
        <f t="shared" ref="L100:L140" si="12">IF(K100&lt;&gt;"",J100*K100,"")</f>
        <v/>
      </c>
      <c r="M100" s="123" t="s">
        <v>490</v>
      </c>
      <c r="N100" s="127">
        <v>21</v>
      </c>
      <c r="O100" s="127" t="e">
        <f t="shared" ref="O100:O140" si="13">L100*(N100/100)</f>
        <v>#VALUE!</v>
      </c>
      <c r="P100" s="127" t="e">
        <f t="shared" ref="P100:P140" si="14">L100+O100</f>
        <v>#VALUE!</v>
      </c>
      <c r="Q100" s="129"/>
      <c r="R100" s="127" t="s">
        <v>240</v>
      </c>
      <c r="S100" s="125"/>
      <c r="T100" s="125"/>
      <c r="U100" s="122"/>
      <c r="V100" s="8"/>
      <c r="W100" s="8"/>
      <c r="X100" s="8"/>
    </row>
    <row r="101" spans="1:24" ht="22.5" outlineLevel="4" x14ac:dyDescent="0.2">
      <c r="A101" s="38"/>
      <c r="B101" s="119" t="s">
        <v>491</v>
      </c>
      <c r="C101" s="120" t="s">
        <v>50</v>
      </c>
      <c r="D101" s="121">
        <v>70</v>
      </c>
      <c r="E101" s="122" t="s">
        <v>235</v>
      </c>
      <c r="F101" s="122" t="s">
        <v>492</v>
      </c>
      <c r="G101" s="123" t="s">
        <v>493</v>
      </c>
      <c r="H101" s="124" t="s">
        <v>251</v>
      </c>
      <c r="I101" s="125">
        <v>72</v>
      </c>
      <c r="J101" s="125">
        <v>72</v>
      </c>
      <c r="K101" s="128"/>
      <c r="L101" s="126" t="str">
        <f t="shared" si="12"/>
        <v/>
      </c>
      <c r="M101" s="123"/>
      <c r="N101" s="127">
        <v>21</v>
      </c>
      <c r="O101" s="127" t="e">
        <f t="shared" si="13"/>
        <v>#VALUE!</v>
      </c>
      <c r="P101" s="127" t="e">
        <f t="shared" si="14"/>
        <v>#VALUE!</v>
      </c>
      <c r="Q101" s="129"/>
      <c r="R101" s="127" t="s">
        <v>240</v>
      </c>
      <c r="S101" s="125"/>
      <c r="T101" s="125"/>
      <c r="U101" s="122"/>
      <c r="V101" s="8"/>
      <c r="W101" s="8"/>
      <c r="X101" s="8"/>
    </row>
    <row r="102" spans="1:24" ht="11.25" outlineLevel="4" x14ac:dyDescent="0.2">
      <c r="A102" s="38"/>
      <c r="B102" s="119" t="s">
        <v>494</v>
      </c>
      <c r="C102" s="120" t="s">
        <v>50</v>
      </c>
      <c r="D102" s="121">
        <v>71</v>
      </c>
      <c r="E102" s="122" t="s">
        <v>235</v>
      </c>
      <c r="F102" s="122" t="s">
        <v>495</v>
      </c>
      <c r="G102" s="123" t="s">
        <v>496</v>
      </c>
      <c r="H102" s="124" t="s">
        <v>251</v>
      </c>
      <c r="I102" s="125">
        <v>72</v>
      </c>
      <c r="J102" s="125">
        <v>72</v>
      </c>
      <c r="K102" s="128"/>
      <c r="L102" s="126" t="str">
        <f t="shared" si="12"/>
        <v/>
      </c>
      <c r="M102" s="123"/>
      <c r="N102" s="127">
        <v>21</v>
      </c>
      <c r="O102" s="127" t="e">
        <f t="shared" si="13"/>
        <v>#VALUE!</v>
      </c>
      <c r="P102" s="127" t="e">
        <f t="shared" si="14"/>
        <v>#VALUE!</v>
      </c>
      <c r="Q102" s="129"/>
      <c r="R102" s="127" t="s">
        <v>240</v>
      </c>
      <c r="S102" s="125"/>
      <c r="T102" s="125"/>
      <c r="U102" s="122"/>
      <c r="V102" s="8"/>
      <c r="W102" s="8"/>
      <c r="X102" s="8"/>
    </row>
    <row r="103" spans="1:24" ht="101.25" outlineLevel="4" x14ac:dyDescent="0.2">
      <c r="A103" s="38"/>
      <c r="B103" s="119" t="s">
        <v>497</v>
      </c>
      <c r="C103" s="120" t="s">
        <v>50</v>
      </c>
      <c r="D103" s="121">
        <v>72</v>
      </c>
      <c r="E103" s="122" t="s">
        <v>235</v>
      </c>
      <c r="F103" s="122" t="s">
        <v>498</v>
      </c>
      <c r="G103" s="123" t="s">
        <v>499</v>
      </c>
      <c r="H103" s="124" t="s">
        <v>251</v>
      </c>
      <c r="I103" s="125">
        <v>163</v>
      </c>
      <c r="J103" s="125">
        <v>163</v>
      </c>
      <c r="K103" s="128"/>
      <c r="L103" s="126" t="str">
        <f t="shared" si="12"/>
        <v/>
      </c>
      <c r="M103" s="123" t="s">
        <v>500</v>
      </c>
      <c r="N103" s="127">
        <v>21</v>
      </c>
      <c r="O103" s="127" t="e">
        <f t="shared" si="13"/>
        <v>#VALUE!</v>
      </c>
      <c r="P103" s="127" t="e">
        <f t="shared" si="14"/>
        <v>#VALUE!</v>
      </c>
      <c r="Q103" s="129"/>
      <c r="R103" s="127" t="s">
        <v>240</v>
      </c>
      <c r="S103" s="125"/>
      <c r="T103" s="125"/>
      <c r="U103" s="122"/>
      <c r="V103" s="8"/>
      <c r="W103" s="8"/>
      <c r="X103" s="8"/>
    </row>
    <row r="104" spans="1:24" ht="11.25" outlineLevel="4" x14ac:dyDescent="0.2">
      <c r="A104" s="38"/>
      <c r="B104" s="119" t="s">
        <v>501</v>
      </c>
      <c r="C104" s="120" t="s">
        <v>50</v>
      </c>
      <c r="D104" s="121">
        <v>73</v>
      </c>
      <c r="E104" s="122" t="s">
        <v>235</v>
      </c>
      <c r="F104" s="122" t="s">
        <v>502</v>
      </c>
      <c r="G104" s="123" t="s">
        <v>503</v>
      </c>
      <c r="H104" s="124" t="s">
        <v>291</v>
      </c>
      <c r="I104" s="125">
        <v>64</v>
      </c>
      <c r="J104" s="125">
        <v>64</v>
      </c>
      <c r="K104" s="128"/>
      <c r="L104" s="126" t="str">
        <f t="shared" si="12"/>
        <v/>
      </c>
      <c r="M104" s="123" t="s">
        <v>504</v>
      </c>
      <c r="N104" s="127">
        <v>21</v>
      </c>
      <c r="O104" s="127" t="e">
        <f t="shared" si="13"/>
        <v>#VALUE!</v>
      </c>
      <c r="P104" s="127" t="e">
        <f t="shared" si="14"/>
        <v>#VALUE!</v>
      </c>
      <c r="Q104" s="129"/>
      <c r="R104" s="127" t="s">
        <v>262</v>
      </c>
      <c r="S104" s="125"/>
      <c r="T104" s="125"/>
      <c r="U104" s="122"/>
      <c r="V104" s="8"/>
      <c r="W104" s="8"/>
      <c r="X104" s="8"/>
    </row>
    <row r="105" spans="1:24" ht="11.25" outlineLevel="4" x14ac:dyDescent="0.2">
      <c r="A105" s="38"/>
      <c r="B105" s="119" t="s">
        <v>505</v>
      </c>
      <c r="C105" s="120" t="s">
        <v>50</v>
      </c>
      <c r="D105" s="121">
        <v>74</v>
      </c>
      <c r="E105" s="122" t="s">
        <v>235</v>
      </c>
      <c r="F105" s="122" t="s">
        <v>506</v>
      </c>
      <c r="G105" s="123" t="s">
        <v>507</v>
      </c>
      <c r="H105" s="124" t="s">
        <v>291</v>
      </c>
      <c r="I105" s="125">
        <v>17.5</v>
      </c>
      <c r="J105" s="125">
        <v>17.5</v>
      </c>
      <c r="K105" s="128"/>
      <c r="L105" s="126" t="str">
        <f t="shared" si="12"/>
        <v/>
      </c>
      <c r="M105" s="123" t="s">
        <v>508</v>
      </c>
      <c r="N105" s="127">
        <v>21</v>
      </c>
      <c r="O105" s="127" t="e">
        <f t="shared" si="13"/>
        <v>#VALUE!</v>
      </c>
      <c r="P105" s="127" t="e">
        <f t="shared" si="14"/>
        <v>#VALUE!</v>
      </c>
      <c r="Q105" s="129"/>
      <c r="R105" s="127" t="s">
        <v>262</v>
      </c>
      <c r="S105" s="125"/>
      <c r="T105" s="125"/>
      <c r="U105" s="122"/>
      <c r="V105" s="8"/>
      <c r="W105" s="8"/>
      <c r="X105" s="8"/>
    </row>
    <row r="106" spans="1:24" ht="11.25" outlineLevel="4" x14ac:dyDescent="0.2">
      <c r="A106" s="38"/>
      <c r="B106" s="119" t="s">
        <v>509</v>
      </c>
      <c r="C106" s="120" t="s">
        <v>50</v>
      </c>
      <c r="D106" s="121">
        <v>75</v>
      </c>
      <c r="E106" s="122" t="s">
        <v>235</v>
      </c>
      <c r="F106" s="122" t="s">
        <v>510</v>
      </c>
      <c r="G106" s="123" t="s">
        <v>511</v>
      </c>
      <c r="H106" s="124" t="s">
        <v>251</v>
      </c>
      <c r="I106" s="125">
        <v>35</v>
      </c>
      <c r="J106" s="125">
        <v>35</v>
      </c>
      <c r="K106" s="128"/>
      <c r="L106" s="126" t="str">
        <f t="shared" si="12"/>
        <v/>
      </c>
      <c r="M106" s="123" t="s">
        <v>512</v>
      </c>
      <c r="N106" s="127">
        <v>21</v>
      </c>
      <c r="O106" s="127" t="e">
        <f t="shared" si="13"/>
        <v>#VALUE!</v>
      </c>
      <c r="P106" s="127" t="e">
        <f t="shared" si="14"/>
        <v>#VALUE!</v>
      </c>
      <c r="Q106" s="129"/>
      <c r="R106" s="127" t="s">
        <v>240</v>
      </c>
      <c r="S106" s="125"/>
      <c r="T106" s="125"/>
      <c r="U106" s="122"/>
      <c r="V106" s="8"/>
      <c r="W106" s="8"/>
      <c r="X106" s="8"/>
    </row>
    <row r="107" spans="1:24" ht="11.25" outlineLevel="4" x14ac:dyDescent="0.2">
      <c r="A107" s="38"/>
      <c r="B107" s="119" t="s">
        <v>513</v>
      </c>
      <c r="C107" s="120" t="s">
        <v>50</v>
      </c>
      <c r="D107" s="121">
        <v>76</v>
      </c>
      <c r="E107" s="122" t="s">
        <v>235</v>
      </c>
      <c r="F107" s="122" t="s">
        <v>514</v>
      </c>
      <c r="G107" s="123" t="s">
        <v>515</v>
      </c>
      <c r="H107" s="124" t="s">
        <v>516</v>
      </c>
      <c r="I107" s="125">
        <v>35</v>
      </c>
      <c r="J107" s="125">
        <v>35</v>
      </c>
      <c r="K107" s="128"/>
      <c r="L107" s="126" t="str">
        <f t="shared" si="12"/>
        <v/>
      </c>
      <c r="M107" s="123" t="s">
        <v>512</v>
      </c>
      <c r="N107" s="127">
        <v>21</v>
      </c>
      <c r="O107" s="127" t="e">
        <f t="shared" si="13"/>
        <v>#VALUE!</v>
      </c>
      <c r="P107" s="127" t="e">
        <f t="shared" si="14"/>
        <v>#VALUE!</v>
      </c>
      <c r="Q107" s="129"/>
      <c r="R107" s="127" t="s">
        <v>262</v>
      </c>
      <c r="S107" s="125"/>
      <c r="T107" s="125"/>
      <c r="U107" s="122"/>
      <c r="V107" s="8"/>
      <c r="W107" s="8"/>
      <c r="X107" s="8"/>
    </row>
    <row r="108" spans="1:24" ht="67.5" outlineLevel="4" x14ac:dyDescent="0.2">
      <c r="A108" s="38"/>
      <c r="B108" s="119" t="s">
        <v>517</v>
      </c>
      <c r="C108" s="120" t="s">
        <v>50</v>
      </c>
      <c r="D108" s="121">
        <v>77</v>
      </c>
      <c r="E108" s="122" t="s">
        <v>235</v>
      </c>
      <c r="F108" s="122" t="s">
        <v>518</v>
      </c>
      <c r="G108" s="123" t="s">
        <v>519</v>
      </c>
      <c r="H108" s="124" t="s">
        <v>251</v>
      </c>
      <c r="I108" s="125">
        <v>281</v>
      </c>
      <c r="J108" s="125">
        <v>281</v>
      </c>
      <c r="K108" s="128"/>
      <c r="L108" s="126" t="str">
        <f t="shared" si="12"/>
        <v/>
      </c>
      <c r="M108" s="123" t="s">
        <v>520</v>
      </c>
      <c r="N108" s="127">
        <v>21</v>
      </c>
      <c r="O108" s="127" t="e">
        <f t="shared" si="13"/>
        <v>#VALUE!</v>
      </c>
      <c r="P108" s="127" t="e">
        <f t="shared" si="14"/>
        <v>#VALUE!</v>
      </c>
      <c r="Q108" s="129"/>
      <c r="R108" s="127" t="s">
        <v>240</v>
      </c>
      <c r="S108" s="125"/>
      <c r="T108" s="125"/>
      <c r="U108" s="122"/>
      <c r="V108" s="8"/>
      <c r="W108" s="8"/>
      <c r="X108" s="8"/>
    </row>
    <row r="109" spans="1:24" ht="22.5" outlineLevel="4" x14ac:dyDescent="0.2">
      <c r="A109" s="38"/>
      <c r="B109" s="119" t="s">
        <v>521</v>
      </c>
      <c r="C109" s="120" t="s">
        <v>50</v>
      </c>
      <c r="D109" s="121">
        <v>78</v>
      </c>
      <c r="E109" s="122" t="s">
        <v>235</v>
      </c>
      <c r="F109" s="122" t="s">
        <v>522</v>
      </c>
      <c r="G109" s="123" t="s">
        <v>523</v>
      </c>
      <c r="H109" s="124" t="s">
        <v>251</v>
      </c>
      <c r="I109" s="125">
        <v>23</v>
      </c>
      <c r="J109" s="125">
        <v>23</v>
      </c>
      <c r="K109" s="128"/>
      <c r="L109" s="126" t="str">
        <f t="shared" si="12"/>
        <v/>
      </c>
      <c r="M109" s="123" t="s">
        <v>524</v>
      </c>
      <c r="N109" s="127">
        <v>21</v>
      </c>
      <c r="O109" s="127" t="e">
        <f t="shared" si="13"/>
        <v>#VALUE!</v>
      </c>
      <c r="P109" s="127" t="e">
        <f t="shared" si="14"/>
        <v>#VALUE!</v>
      </c>
      <c r="Q109" s="129"/>
      <c r="R109" s="127" t="s">
        <v>240</v>
      </c>
      <c r="S109" s="125"/>
      <c r="T109" s="125"/>
      <c r="U109" s="122"/>
      <c r="V109" s="8"/>
      <c r="W109" s="8"/>
      <c r="X109" s="8"/>
    </row>
    <row r="110" spans="1:24" ht="11.25" outlineLevel="4" x14ac:dyDescent="0.2">
      <c r="A110" s="38"/>
      <c r="B110" s="119" t="s">
        <v>525</v>
      </c>
      <c r="C110" s="120" t="s">
        <v>50</v>
      </c>
      <c r="D110" s="121">
        <v>79</v>
      </c>
      <c r="E110" s="122" t="s">
        <v>235</v>
      </c>
      <c r="F110" s="122" t="s">
        <v>526</v>
      </c>
      <c r="G110" s="123" t="s">
        <v>527</v>
      </c>
      <c r="H110" s="124" t="s">
        <v>251</v>
      </c>
      <c r="I110" s="125">
        <v>256</v>
      </c>
      <c r="J110" s="125">
        <v>256</v>
      </c>
      <c r="K110" s="128"/>
      <c r="L110" s="126" t="str">
        <f t="shared" si="12"/>
        <v/>
      </c>
      <c r="M110" s="123" t="s">
        <v>528</v>
      </c>
      <c r="N110" s="127">
        <v>21</v>
      </c>
      <c r="O110" s="127" t="e">
        <f t="shared" si="13"/>
        <v>#VALUE!</v>
      </c>
      <c r="P110" s="127" t="e">
        <f t="shared" si="14"/>
        <v>#VALUE!</v>
      </c>
      <c r="Q110" s="129"/>
      <c r="R110" s="127" t="s">
        <v>240</v>
      </c>
      <c r="S110" s="125"/>
      <c r="T110" s="125"/>
      <c r="U110" s="122"/>
      <c r="V110" s="8"/>
      <c r="W110" s="8"/>
      <c r="X110" s="8"/>
    </row>
    <row r="111" spans="1:24" ht="11.25" outlineLevel="4" x14ac:dyDescent="0.2">
      <c r="A111" s="38"/>
      <c r="B111" s="119" t="s">
        <v>529</v>
      </c>
      <c r="C111" s="120" t="s">
        <v>50</v>
      </c>
      <c r="D111" s="121">
        <v>80</v>
      </c>
      <c r="E111" s="122" t="s">
        <v>235</v>
      </c>
      <c r="F111" s="122" t="s">
        <v>530</v>
      </c>
      <c r="G111" s="123" t="s">
        <v>531</v>
      </c>
      <c r="H111" s="124" t="s">
        <v>251</v>
      </c>
      <c r="I111" s="125">
        <v>256</v>
      </c>
      <c r="J111" s="125">
        <v>256</v>
      </c>
      <c r="K111" s="128"/>
      <c r="L111" s="126" t="str">
        <f t="shared" si="12"/>
        <v/>
      </c>
      <c r="M111" s="123"/>
      <c r="N111" s="127">
        <v>21</v>
      </c>
      <c r="O111" s="127" t="e">
        <f t="shared" si="13"/>
        <v>#VALUE!</v>
      </c>
      <c r="P111" s="127" t="e">
        <f t="shared" si="14"/>
        <v>#VALUE!</v>
      </c>
      <c r="Q111" s="129"/>
      <c r="R111" s="127" t="s">
        <v>240</v>
      </c>
      <c r="S111" s="125"/>
      <c r="T111" s="125"/>
      <c r="U111" s="122"/>
      <c r="V111" s="8"/>
      <c r="W111" s="8"/>
      <c r="X111" s="8"/>
    </row>
    <row r="112" spans="1:24" ht="11.25" outlineLevel="4" x14ac:dyDescent="0.2">
      <c r="A112" s="38"/>
      <c r="B112" s="119" t="s">
        <v>532</v>
      </c>
      <c r="C112" s="120" t="s">
        <v>50</v>
      </c>
      <c r="D112" s="121">
        <v>81</v>
      </c>
      <c r="E112" s="122" t="s">
        <v>235</v>
      </c>
      <c r="F112" s="122" t="s">
        <v>533</v>
      </c>
      <c r="G112" s="123" t="s">
        <v>534</v>
      </c>
      <c r="H112" s="124" t="s">
        <v>251</v>
      </c>
      <c r="I112" s="125">
        <v>10</v>
      </c>
      <c r="J112" s="125">
        <v>10</v>
      </c>
      <c r="K112" s="128"/>
      <c r="L112" s="126" t="str">
        <f t="shared" si="12"/>
        <v/>
      </c>
      <c r="M112" s="123" t="s">
        <v>535</v>
      </c>
      <c r="N112" s="127">
        <v>21</v>
      </c>
      <c r="O112" s="127" t="e">
        <f t="shared" si="13"/>
        <v>#VALUE!</v>
      </c>
      <c r="P112" s="127" t="e">
        <f t="shared" si="14"/>
        <v>#VALUE!</v>
      </c>
      <c r="Q112" s="129"/>
      <c r="R112" s="127" t="s">
        <v>240</v>
      </c>
      <c r="S112" s="125"/>
      <c r="T112" s="125"/>
      <c r="U112" s="122"/>
      <c r="V112" s="8"/>
      <c r="W112" s="8"/>
      <c r="X112" s="8"/>
    </row>
    <row r="113" spans="1:24" ht="45" outlineLevel="4" x14ac:dyDescent="0.2">
      <c r="A113" s="38"/>
      <c r="B113" s="119" t="s">
        <v>536</v>
      </c>
      <c r="C113" s="120" t="s">
        <v>50</v>
      </c>
      <c r="D113" s="121">
        <v>82</v>
      </c>
      <c r="E113" s="122" t="s">
        <v>235</v>
      </c>
      <c r="F113" s="122" t="s">
        <v>537</v>
      </c>
      <c r="G113" s="123" t="s">
        <v>538</v>
      </c>
      <c r="H113" s="124" t="s">
        <v>445</v>
      </c>
      <c r="I113" s="125">
        <v>10</v>
      </c>
      <c r="J113" s="125">
        <v>10</v>
      </c>
      <c r="K113" s="128"/>
      <c r="L113" s="126" t="str">
        <f t="shared" si="12"/>
        <v/>
      </c>
      <c r="M113" s="123" t="s">
        <v>539</v>
      </c>
      <c r="N113" s="127">
        <v>21</v>
      </c>
      <c r="O113" s="127" t="e">
        <f t="shared" si="13"/>
        <v>#VALUE!</v>
      </c>
      <c r="P113" s="127" t="e">
        <f t="shared" si="14"/>
        <v>#VALUE!</v>
      </c>
      <c r="Q113" s="129"/>
      <c r="R113" s="127" t="s">
        <v>240</v>
      </c>
      <c r="S113" s="125"/>
      <c r="T113" s="125"/>
      <c r="U113" s="122"/>
      <c r="V113" s="8"/>
      <c r="W113" s="8"/>
      <c r="X113" s="8"/>
    </row>
    <row r="114" spans="1:24" ht="45" outlineLevel="4" x14ac:dyDescent="0.2">
      <c r="A114" s="38"/>
      <c r="B114" s="119" t="s">
        <v>540</v>
      </c>
      <c r="C114" s="120" t="s">
        <v>50</v>
      </c>
      <c r="D114" s="121">
        <v>83</v>
      </c>
      <c r="E114" s="122" t="s">
        <v>235</v>
      </c>
      <c r="F114" s="122" t="s">
        <v>541</v>
      </c>
      <c r="G114" s="123" t="s">
        <v>542</v>
      </c>
      <c r="H114" s="124" t="s">
        <v>291</v>
      </c>
      <c r="I114" s="125">
        <v>88</v>
      </c>
      <c r="J114" s="125">
        <v>88</v>
      </c>
      <c r="K114" s="128"/>
      <c r="L114" s="126" t="str">
        <f t="shared" si="12"/>
        <v/>
      </c>
      <c r="M114" s="123" t="s">
        <v>543</v>
      </c>
      <c r="N114" s="127">
        <v>21</v>
      </c>
      <c r="O114" s="127" t="e">
        <f t="shared" si="13"/>
        <v>#VALUE!</v>
      </c>
      <c r="P114" s="127" t="e">
        <f t="shared" si="14"/>
        <v>#VALUE!</v>
      </c>
      <c r="Q114" s="129"/>
      <c r="R114" s="127" t="s">
        <v>240</v>
      </c>
      <c r="S114" s="125"/>
      <c r="T114" s="125"/>
      <c r="U114" s="122"/>
      <c r="V114" s="8"/>
      <c r="W114" s="8"/>
      <c r="X114" s="8"/>
    </row>
    <row r="115" spans="1:24" ht="45" outlineLevel="4" x14ac:dyDescent="0.2">
      <c r="A115" s="38"/>
      <c r="B115" s="119" t="s">
        <v>544</v>
      </c>
      <c r="C115" s="120" t="s">
        <v>50</v>
      </c>
      <c r="D115" s="121">
        <v>84</v>
      </c>
      <c r="E115" s="122" t="s">
        <v>235</v>
      </c>
      <c r="F115" s="122" t="s">
        <v>545</v>
      </c>
      <c r="G115" s="123" t="s">
        <v>546</v>
      </c>
      <c r="H115" s="124" t="s">
        <v>291</v>
      </c>
      <c r="I115" s="125">
        <v>40</v>
      </c>
      <c r="J115" s="125">
        <v>40</v>
      </c>
      <c r="K115" s="128"/>
      <c r="L115" s="126" t="str">
        <f t="shared" si="12"/>
        <v/>
      </c>
      <c r="M115" s="123" t="s">
        <v>547</v>
      </c>
      <c r="N115" s="127">
        <v>21</v>
      </c>
      <c r="O115" s="127" t="e">
        <f t="shared" si="13"/>
        <v>#VALUE!</v>
      </c>
      <c r="P115" s="127" t="e">
        <f t="shared" si="14"/>
        <v>#VALUE!</v>
      </c>
      <c r="Q115" s="129"/>
      <c r="R115" s="127" t="s">
        <v>240</v>
      </c>
      <c r="S115" s="125"/>
      <c r="T115" s="125"/>
      <c r="U115" s="122"/>
      <c r="V115" s="8"/>
      <c r="W115" s="8"/>
      <c r="X115" s="8"/>
    </row>
    <row r="116" spans="1:24" ht="45" outlineLevel="4" x14ac:dyDescent="0.2">
      <c r="A116" s="38"/>
      <c r="B116" s="119" t="s">
        <v>548</v>
      </c>
      <c r="C116" s="120" t="s">
        <v>50</v>
      </c>
      <c r="D116" s="121">
        <v>85</v>
      </c>
      <c r="E116" s="122" t="s">
        <v>235</v>
      </c>
      <c r="F116" s="122" t="s">
        <v>549</v>
      </c>
      <c r="G116" s="123" t="s">
        <v>550</v>
      </c>
      <c r="H116" s="124" t="s">
        <v>291</v>
      </c>
      <c r="I116" s="125">
        <v>104.5</v>
      </c>
      <c r="J116" s="125">
        <v>104.5</v>
      </c>
      <c r="K116" s="128"/>
      <c r="L116" s="126" t="str">
        <f t="shared" si="12"/>
        <v/>
      </c>
      <c r="M116" s="123" t="s">
        <v>551</v>
      </c>
      <c r="N116" s="127">
        <v>21</v>
      </c>
      <c r="O116" s="127" t="e">
        <f t="shared" si="13"/>
        <v>#VALUE!</v>
      </c>
      <c r="P116" s="127" t="e">
        <f t="shared" si="14"/>
        <v>#VALUE!</v>
      </c>
      <c r="Q116" s="129"/>
      <c r="R116" s="127" t="s">
        <v>240</v>
      </c>
      <c r="S116" s="125"/>
      <c r="T116" s="125"/>
      <c r="U116" s="122"/>
      <c r="V116" s="8"/>
      <c r="W116" s="8"/>
      <c r="X116" s="8"/>
    </row>
    <row r="117" spans="1:24" ht="33.75" outlineLevel="4" x14ac:dyDescent="0.2">
      <c r="A117" s="38"/>
      <c r="B117" s="119" t="s">
        <v>552</v>
      </c>
      <c r="C117" s="120" t="s">
        <v>50</v>
      </c>
      <c r="D117" s="121">
        <v>86</v>
      </c>
      <c r="E117" s="122" t="s">
        <v>235</v>
      </c>
      <c r="F117" s="122" t="s">
        <v>553</v>
      </c>
      <c r="G117" s="123" t="s">
        <v>554</v>
      </c>
      <c r="H117" s="124" t="s">
        <v>291</v>
      </c>
      <c r="I117" s="125">
        <v>13.5</v>
      </c>
      <c r="J117" s="125">
        <v>13.5</v>
      </c>
      <c r="K117" s="128"/>
      <c r="L117" s="126" t="str">
        <f t="shared" si="12"/>
        <v/>
      </c>
      <c r="M117" s="123" t="s">
        <v>555</v>
      </c>
      <c r="N117" s="127">
        <v>21</v>
      </c>
      <c r="O117" s="127" t="e">
        <f t="shared" si="13"/>
        <v>#VALUE!</v>
      </c>
      <c r="P117" s="127" t="e">
        <f t="shared" si="14"/>
        <v>#VALUE!</v>
      </c>
      <c r="Q117" s="129"/>
      <c r="R117" s="127" t="s">
        <v>240</v>
      </c>
      <c r="S117" s="125"/>
      <c r="T117" s="125"/>
      <c r="U117" s="122"/>
      <c r="V117" s="8"/>
      <c r="W117" s="8"/>
      <c r="X117" s="8"/>
    </row>
    <row r="118" spans="1:24" ht="67.5" outlineLevel="4" x14ac:dyDescent="0.2">
      <c r="A118" s="38"/>
      <c r="B118" s="119" t="s">
        <v>556</v>
      </c>
      <c r="C118" s="120" t="s">
        <v>50</v>
      </c>
      <c r="D118" s="121">
        <v>87</v>
      </c>
      <c r="E118" s="122" t="s">
        <v>235</v>
      </c>
      <c r="F118" s="122" t="s">
        <v>557</v>
      </c>
      <c r="G118" s="123" t="s">
        <v>558</v>
      </c>
      <c r="H118" s="124" t="s">
        <v>291</v>
      </c>
      <c r="I118" s="125">
        <v>421</v>
      </c>
      <c r="J118" s="125">
        <v>421</v>
      </c>
      <c r="K118" s="128"/>
      <c r="L118" s="126" t="str">
        <f t="shared" si="12"/>
        <v/>
      </c>
      <c r="M118" s="123" t="s">
        <v>559</v>
      </c>
      <c r="N118" s="127">
        <v>21</v>
      </c>
      <c r="O118" s="127" t="e">
        <f t="shared" si="13"/>
        <v>#VALUE!</v>
      </c>
      <c r="P118" s="127" t="e">
        <f t="shared" si="14"/>
        <v>#VALUE!</v>
      </c>
      <c r="Q118" s="129"/>
      <c r="R118" s="127" t="s">
        <v>240</v>
      </c>
      <c r="S118" s="125"/>
      <c r="T118" s="125"/>
      <c r="U118" s="122"/>
      <c r="V118" s="8"/>
      <c r="W118" s="8"/>
      <c r="X118" s="8"/>
    </row>
    <row r="119" spans="1:24" ht="90" outlineLevel="4" x14ac:dyDescent="0.2">
      <c r="A119" s="38"/>
      <c r="B119" s="119" t="s">
        <v>560</v>
      </c>
      <c r="C119" s="120" t="s">
        <v>50</v>
      </c>
      <c r="D119" s="121">
        <v>88</v>
      </c>
      <c r="E119" s="122" t="s">
        <v>235</v>
      </c>
      <c r="F119" s="122" t="s">
        <v>561</v>
      </c>
      <c r="G119" s="123" t="s">
        <v>562</v>
      </c>
      <c r="H119" s="124" t="s">
        <v>256</v>
      </c>
      <c r="I119" s="125">
        <v>34.07</v>
      </c>
      <c r="J119" s="125">
        <v>34.07</v>
      </c>
      <c r="K119" s="128"/>
      <c r="L119" s="126" t="str">
        <f t="shared" si="12"/>
        <v/>
      </c>
      <c r="M119" s="123" t="s">
        <v>563</v>
      </c>
      <c r="N119" s="127">
        <v>21</v>
      </c>
      <c r="O119" s="127" t="e">
        <f t="shared" si="13"/>
        <v>#VALUE!</v>
      </c>
      <c r="P119" s="127" t="e">
        <f t="shared" si="14"/>
        <v>#VALUE!</v>
      </c>
      <c r="Q119" s="129"/>
      <c r="R119" s="127" t="s">
        <v>240</v>
      </c>
      <c r="S119" s="125"/>
      <c r="T119" s="125"/>
      <c r="U119" s="122"/>
      <c r="V119" s="8"/>
      <c r="W119" s="8"/>
      <c r="X119" s="8"/>
    </row>
    <row r="120" spans="1:24" ht="213.75" outlineLevel="4" x14ac:dyDescent="0.2">
      <c r="A120" s="38"/>
      <c r="B120" s="119" t="s">
        <v>564</v>
      </c>
      <c r="C120" s="120" t="s">
        <v>50</v>
      </c>
      <c r="D120" s="121">
        <v>89</v>
      </c>
      <c r="E120" s="122" t="s">
        <v>235</v>
      </c>
      <c r="F120" s="122" t="s">
        <v>565</v>
      </c>
      <c r="G120" s="123" t="s">
        <v>566</v>
      </c>
      <c r="H120" s="124" t="s">
        <v>238</v>
      </c>
      <c r="I120" s="125">
        <v>779.82</v>
      </c>
      <c r="J120" s="125">
        <v>779.82</v>
      </c>
      <c r="K120" s="128"/>
      <c r="L120" s="126" t="str">
        <f t="shared" si="12"/>
        <v/>
      </c>
      <c r="M120" s="123" t="s">
        <v>567</v>
      </c>
      <c r="N120" s="127">
        <v>21</v>
      </c>
      <c r="O120" s="127" t="e">
        <f t="shared" si="13"/>
        <v>#VALUE!</v>
      </c>
      <c r="P120" s="127" t="e">
        <f t="shared" si="14"/>
        <v>#VALUE!</v>
      </c>
      <c r="Q120" s="129"/>
      <c r="R120" s="127" t="s">
        <v>240</v>
      </c>
      <c r="S120" s="125"/>
      <c r="T120" s="125"/>
      <c r="U120" s="122"/>
      <c r="V120" s="8"/>
      <c r="W120" s="8"/>
      <c r="X120" s="8"/>
    </row>
    <row r="121" spans="1:24" ht="225" outlineLevel="4" x14ac:dyDescent="0.2">
      <c r="A121" s="38"/>
      <c r="B121" s="119" t="s">
        <v>568</v>
      </c>
      <c r="C121" s="120" t="s">
        <v>50</v>
      </c>
      <c r="D121" s="121">
        <v>90</v>
      </c>
      <c r="E121" s="122" t="s">
        <v>235</v>
      </c>
      <c r="F121" s="122" t="s">
        <v>569</v>
      </c>
      <c r="G121" s="123" t="s">
        <v>570</v>
      </c>
      <c r="H121" s="124" t="s">
        <v>256</v>
      </c>
      <c r="I121" s="125">
        <v>27.113</v>
      </c>
      <c r="J121" s="125">
        <v>27.113</v>
      </c>
      <c r="K121" s="128"/>
      <c r="L121" s="126" t="str">
        <f t="shared" si="12"/>
        <v/>
      </c>
      <c r="M121" s="123" t="s">
        <v>571</v>
      </c>
      <c r="N121" s="127">
        <v>21</v>
      </c>
      <c r="O121" s="127" t="e">
        <f t="shared" si="13"/>
        <v>#VALUE!</v>
      </c>
      <c r="P121" s="127" t="e">
        <f t="shared" si="14"/>
        <v>#VALUE!</v>
      </c>
      <c r="Q121" s="129"/>
      <c r="R121" s="127" t="s">
        <v>240</v>
      </c>
      <c r="S121" s="125"/>
      <c r="T121" s="125"/>
      <c r="U121" s="122"/>
      <c r="V121" s="8"/>
      <c r="W121" s="8"/>
      <c r="X121" s="8"/>
    </row>
    <row r="122" spans="1:24" ht="146.25" outlineLevel="4" x14ac:dyDescent="0.2">
      <c r="A122" s="38"/>
      <c r="B122" s="119" t="s">
        <v>572</v>
      </c>
      <c r="C122" s="120" t="s">
        <v>50</v>
      </c>
      <c r="D122" s="121">
        <v>91</v>
      </c>
      <c r="E122" s="122" t="s">
        <v>235</v>
      </c>
      <c r="F122" s="122" t="s">
        <v>573</v>
      </c>
      <c r="G122" s="123" t="s">
        <v>574</v>
      </c>
      <c r="H122" s="124" t="s">
        <v>238</v>
      </c>
      <c r="I122" s="125">
        <v>326.10000000000002</v>
      </c>
      <c r="J122" s="125">
        <v>326.10000000000002</v>
      </c>
      <c r="K122" s="128"/>
      <c r="L122" s="126" t="str">
        <f t="shared" si="12"/>
        <v/>
      </c>
      <c r="M122" s="123" t="s">
        <v>575</v>
      </c>
      <c r="N122" s="127">
        <v>21</v>
      </c>
      <c r="O122" s="127" t="e">
        <f t="shared" si="13"/>
        <v>#VALUE!</v>
      </c>
      <c r="P122" s="127" t="e">
        <f t="shared" si="14"/>
        <v>#VALUE!</v>
      </c>
      <c r="Q122" s="129"/>
      <c r="R122" s="127" t="s">
        <v>240</v>
      </c>
      <c r="S122" s="125"/>
      <c r="T122" s="125"/>
      <c r="U122" s="122"/>
      <c r="V122" s="8"/>
      <c r="W122" s="8"/>
      <c r="X122" s="8"/>
    </row>
    <row r="123" spans="1:24" ht="22.5" outlineLevel="4" x14ac:dyDescent="0.2">
      <c r="A123" s="38"/>
      <c r="B123" s="119" t="s">
        <v>576</v>
      </c>
      <c r="C123" s="120" t="s">
        <v>50</v>
      </c>
      <c r="D123" s="121">
        <v>92</v>
      </c>
      <c r="E123" s="122" t="s">
        <v>235</v>
      </c>
      <c r="F123" s="122" t="s">
        <v>577</v>
      </c>
      <c r="G123" s="123" t="s">
        <v>578</v>
      </c>
      <c r="H123" s="124" t="s">
        <v>238</v>
      </c>
      <c r="I123" s="125">
        <v>391.32</v>
      </c>
      <c r="J123" s="125">
        <v>391.32</v>
      </c>
      <c r="K123" s="128"/>
      <c r="L123" s="126" t="str">
        <f t="shared" si="12"/>
        <v/>
      </c>
      <c r="M123" s="123" t="s">
        <v>579</v>
      </c>
      <c r="N123" s="127">
        <v>21</v>
      </c>
      <c r="O123" s="127" t="e">
        <f t="shared" si="13"/>
        <v>#VALUE!</v>
      </c>
      <c r="P123" s="127" t="e">
        <f t="shared" si="14"/>
        <v>#VALUE!</v>
      </c>
      <c r="Q123" s="129"/>
      <c r="R123" s="127" t="s">
        <v>240</v>
      </c>
      <c r="S123" s="125"/>
      <c r="T123" s="125"/>
      <c r="U123" s="122"/>
      <c r="V123" s="8"/>
      <c r="W123" s="8"/>
      <c r="X123" s="8"/>
    </row>
    <row r="124" spans="1:24" ht="56.25" outlineLevel="4" x14ac:dyDescent="0.2">
      <c r="A124" s="38"/>
      <c r="B124" s="119" t="s">
        <v>580</v>
      </c>
      <c r="C124" s="120" t="s">
        <v>50</v>
      </c>
      <c r="D124" s="121">
        <v>93</v>
      </c>
      <c r="E124" s="122" t="s">
        <v>235</v>
      </c>
      <c r="F124" s="122" t="s">
        <v>581</v>
      </c>
      <c r="G124" s="123" t="s">
        <v>582</v>
      </c>
      <c r="H124" s="124" t="s">
        <v>238</v>
      </c>
      <c r="I124" s="125">
        <v>301.10000000000002</v>
      </c>
      <c r="J124" s="125">
        <v>301.10000000000002</v>
      </c>
      <c r="K124" s="128"/>
      <c r="L124" s="126" t="str">
        <f t="shared" si="12"/>
        <v/>
      </c>
      <c r="M124" s="123" t="s">
        <v>583</v>
      </c>
      <c r="N124" s="127">
        <v>21</v>
      </c>
      <c r="O124" s="127" t="e">
        <f t="shared" si="13"/>
        <v>#VALUE!</v>
      </c>
      <c r="P124" s="127" t="e">
        <f t="shared" si="14"/>
        <v>#VALUE!</v>
      </c>
      <c r="Q124" s="129"/>
      <c r="R124" s="127" t="s">
        <v>240</v>
      </c>
      <c r="S124" s="125"/>
      <c r="T124" s="125"/>
      <c r="U124" s="122"/>
      <c r="V124" s="8"/>
      <c r="W124" s="8"/>
      <c r="X124" s="8"/>
    </row>
    <row r="125" spans="1:24" ht="45" outlineLevel="4" x14ac:dyDescent="0.2">
      <c r="A125" s="38"/>
      <c r="B125" s="119" t="s">
        <v>584</v>
      </c>
      <c r="C125" s="120" t="s">
        <v>50</v>
      </c>
      <c r="D125" s="121">
        <v>94</v>
      </c>
      <c r="E125" s="122" t="s">
        <v>235</v>
      </c>
      <c r="F125" s="122" t="s">
        <v>585</v>
      </c>
      <c r="G125" s="123" t="s">
        <v>586</v>
      </c>
      <c r="H125" s="124" t="s">
        <v>238</v>
      </c>
      <c r="I125" s="125">
        <v>563.79999999999995</v>
      </c>
      <c r="J125" s="125">
        <v>563.79999999999995</v>
      </c>
      <c r="K125" s="128"/>
      <c r="L125" s="126" t="str">
        <f t="shared" si="12"/>
        <v/>
      </c>
      <c r="M125" s="123" t="s">
        <v>587</v>
      </c>
      <c r="N125" s="127">
        <v>21</v>
      </c>
      <c r="O125" s="127" t="e">
        <f t="shared" si="13"/>
        <v>#VALUE!</v>
      </c>
      <c r="P125" s="127" t="e">
        <f t="shared" si="14"/>
        <v>#VALUE!</v>
      </c>
      <c r="Q125" s="129"/>
      <c r="R125" s="127" t="s">
        <v>240</v>
      </c>
      <c r="S125" s="125"/>
      <c r="T125" s="125"/>
      <c r="U125" s="122"/>
      <c r="V125" s="8"/>
      <c r="W125" s="8"/>
      <c r="X125" s="8"/>
    </row>
    <row r="126" spans="1:24" ht="45" outlineLevel="4" x14ac:dyDescent="0.2">
      <c r="A126" s="38"/>
      <c r="B126" s="119" t="s">
        <v>588</v>
      </c>
      <c r="C126" s="120" t="s">
        <v>50</v>
      </c>
      <c r="D126" s="121">
        <v>95</v>
      </c>
      <c r="E126" s="122" t="s">
        <v>235</v>
      </c>
      <c r="F126" s="122" t="s">
        <v>589</v>
      </c>
      <c r="G126" s="123" t="s">
        <v>590</v>
      </c>
      <c r="H126" s="124" t="s">
        <v>256</v>
      </c>
      <c r="I126" s="125">
        <v>14.186999999999999</v>
      </c>
      <c r="J126" s="125">
        <v>14.186999999999999</v>
      </c>
      <c r="K126" s="128"/>
      <c r="L126" s="126" t="str">
        <f t="shared" si="12"/>
        <v/>
      </c>
      <c r="M126" s="123" t="s">
        <v>591</v>
      </c>
      <c r="N126" s="127">
        <v>21</v>
      </c>
      <c r="O126" s="127" t="e">
        <f t="shared" si="13"/>
        <v>#VALUE!</v>
      </c>
      <c r="P126" s="127" t="e">
        <f t="shared" si="14"/>
        <v>#VALUE!</v>
      </c>
      <c r="Q126" s="129"/>
      <c r="R126" s="127" t="s">
        <v>240</v>
      </c>
      <c r="S126" s="125"/>
      <c r="T126" s="125"/>
      <c r="U126" s="122"/>
      <c r="V126" s="8"/>
      <c r="W126" s="8"/>
      <c r="X126" s="8"/>
    </row>
    <row r="127" spans="1:24" ht="78.75" outlineLevel="4" x14ac:dyDescent="0.2">
      <c r="A127" s="38"/>
      <c r="B127" s="119" t="s">
        <v>592</v>
      </c>
      <c r="C127" s="120" t="s">
        <v>50</v>
      </c>
      <c r="D127" s="121">
        <v>96</v>
      </c>
      <c r="E127" s="122" t="s">
        <v>235</v>
      </c>
      <c r="F127" s="122" t="s">
        <v>593</v>
      </c>
      <c r="G127" s="123" t="s">
        <v>594</v>
      </c>
      <c r="H127" s="124" t="s">
        <v>238</v>
      </c>
      <c r="I127" s="125">
        <v>128.30000000000001</v>
      </c>
      <c r="J127" s="125">
        <v>128.30000000000001</v>
      </c>
      <c r="K127" s="128"/>
      <c r="L127" s="126" t="str">
        <f t="shared" si="12"/>
        <v/>
      </c>
      <c r="M127" s="123" t="s">
        <v>595</v>
      </c>
      <c r="N127" s="127">
        <v>21</v>
      </c>
      <c r="O127" s="127" t="e">
        <f t="shared" si="13"/>
        <v>#VALUE!</v>
      </c>
      <c r="P127" s="127" t="e">
        <f t="shared" si="14"/>
        <v>#VALUE!</v>
      </c>
      <c r="Q127" s="129"/>
      <c r="R127" s="127" t="s">
        <v>240</v>
      </c>
      <c r="S127" s="125"/>
      <c r="T127" s="125"/>
      <c r="U127" s="122"/>
      <c r="V127" s="8"/>
      <c r="W127" s="8"/>
      <c r="X127" s="8"/>
    </row>
    <row r="128" spans="1:24" ht="90" outlineLevel="4" x14ac:dyDescent="0.2">
      <c r="A128" s="38"/>
      <c r="B128" s="119" t="s">
        <v>596</v>
      </c>
      <c r="C128" s="120" t="s">
        <v>50</v>
      </c>
      <c r="D128" s="121">
        <v>97</v>
      </c>
      <c r="E128" s="122" t="s">
        <v>235</v>
      </c>
      <c r="F128" s="122" t="s">
        <v>589</v>
      </c>
      <c r="G128" s="123" t="s">
        <v>590</v>
      </c>
      <c r="H128" s="124" t="s">
        <v>256</v>
      </c>
      <c r="I128" s="125">
        <v>0.56999999999999995</v>
      </c>
      <c r="J128" s="125">
        <v>0.56999999999999995</v>
      </c>
      <c r="K128" s="128"/>
      <c r="L128" s="126" t="str">
        <f t="shared" si="12"/>
        <v/>
      </c>
      <c r="M128" s="123" t="s">
        <v>597</v>
      </c>
      <c r="N128" s="127">
        <v>21</v>
      </c>
      <c r="O128" s="127" t="e">
        <f t="shared" si="13"/>
        <v>#VALUE!</v>
      </c>
      <c r="P128" s="127" t="e">
        <f t="shared" si="14"/>
        <v>#VALUE!</v>
      </c>
      <c r="Q128" s="129"/>
      <c r="R128" s="127" t="s">
        <v>240</v>
      </c>
      <c r="S128" s="125"/>
      <c r="T128" s="125"/>
      <c r="U128" s="122"/>
      <c r="V128" s="8"/>
      <c r="W128" s="8"/>
      <c r="X128" s="8"/>
    </row>
    <row r="129" spans="1:24" ht="45" outlineLevel="4" x14ac:dyDescent="0.2">
      <c r="A129" s="38"/>
      <c r="B129" s="119" t="s">
        <v>598</v>
      </c>
      <c r="C129" s="120" t="s">
        <v>50</v>
      </c>
      <c r="D129" s="121">
        <v>98</v>
      </c>
      <c r="E129" s="122" t="s">
        <v>235</v>
      </c>
      <c r="F129" s="122" t="s">
        <v>599</v>
      </c>
      <c r="G129" s="123" t="s">
        <v>600</v>
      </c>
      <c r="H129" s="124" t="s">
        <v>238</v>
      </c>
      <c r="I129" s="125">
        <v>552.6</v>
      </c>
      <c r="J129" s="125">
        <v>552.6</v>
      </c>
      <c r="K129" s="128"/>
      <c r="L129" s="126" t="str">
        <f t="shared" si="12"/>
        <v/>
      </c>
      <c r="M129" s="123" t="s">
        <v>601</v>
      </c>
      <c r="N129" s="127">
        <v>21</v>
      </c>
      <c r="O129" s="127" t="e">
        <f t="shared" si="13"/>
        <v>#VALUE!</v>
      </c>
      <c r="P129" s="127" t="e">
        <f t="shared" si="14"/>
        <v>#VALUE!</v>
      </c>
      <c r="Q129" s="129"/>
      <c r="R129" s="127" t="s">
        <v>240</v>
      </c>
      <c r="S129" s="125"/>
      <c r="T129" s="125"/>
      <c r="U129" s="122"/>
      <c r="V129" s="8"/>
      <c r="W129" s="8"/>
      <c r="X129" s="8"/>
    </row>
    <row r="130" spans="1:24" ht="11.25" outlineLevel="4" x14ac:dyDescent="0.2">
      <c r="A130" s="38"/>
      <c r="B130" s="119" t="s">
        <v>602</v>
      </c>
      <c r="C130" s="120" t="s">
        <v>50</v>
      </c>
      <c r="D130" s="121">
        <v>99</v>
      </c>
      <c r="E130" s="122" t="s">
        <v>235</v>
      </c>
      <c r="F130" s="122" t="s">
        <v>603</v>
      </c>
      <c r="G130" s="123" t="s">
        <v>604</v>
      </c>
      <c r="H130" s="124" t="s">
        <v>251</v>
      </c>
      <c r="I130" s="125">
        <v>5</v>
      </c>
      <c r="J130" s="125">
        <v>5</v>
      </c>
      <c r="K130" s="128"/>
      <c r="L130" s="126" t="str">
        <f t="shared" si="12"/>
        <v/>
      </c>
      <c r="M130" s="123"/>
      <c r="N130" s="127">
        <v>21</v>
      </c>
      <c r="O130" s="127" t="e">
        <f t="shared" si="13"/>
        <v>#VALUE!</v>
      </c>
      <c r="P130" s="127" t="e">
        <f t="shared" si="14"/>
        <v>#VALUE!</v>
      </c>
      <c r="Q130" s="129"/>
      <c r="R130" s="127" t="s">
        <v>240</v>
      </c>
      <c r="S130" s="125"/>
      <c r="T130" s="125"/>
      <c r="U130" s="122"/>
      <c r="V130" s="8"/>
      <c r="W130" s="8"/>
      <c r="X130" s="8"/>
    </row>
    <row r="131" spans="1:24" ht="22.5" outlineLevel="4" x14ac:dyDescent="0.2">
      <c r="A131" s="38"/>
      <c r="B131" s="119" t="s">
        <v>605</v>
      </c>
      <c r="C131" s="120" t="s">
        <v>50</v>
      </c>
      <c r="D131" s="121">
        <v>100</v>
      </c>
      <c r="E131" s="122" t="s">
        <v>235</v>
      </c>
      <c r="F131" s="122" t="s">
        <v>606</v>
      </c>
      <c r="G131" s="123" t="s">
        <v>607</v>
      </c>
      <c r="H131" s="124" t="s">
        <v>256</v>
      </c>
      <c r="I131" s="125">
        <v>76.004999999999995</v>
      </c>
      <c r="J131" s="125">
        <v>76.004999999999995</v>
      </c>
      <c r="K131" s="128"/>
      <c r="L131" s="126" t="str">
        <f t="shared" si="12"/>
        <v/>
      </c>
      <c r="M131" s="123" t="s">
        <v>608</v>
      </c>
      <c r="N131" s="127">
        <v>21</v>
      </c>
      <c r="O131" s="127" t="e">
        <f t="shared" si="13"/>
        <v>#VALUE!</v>
      </c>
      <c r="P131" s="127" t="e">
        <f t="shared" si="14"/>
        <v>#VALUE!</v>
      </c>
      <c r="Q131" s="129"/>
      <c r="R131" s="127" t="s">
        <v>240</v>
      </c>
      <c r="S131" s="125"/>
      <c r="T131" s="125"/>
      <c r="U131" s="122"/>
      <c r="V131" s="8"/>
      <c r="W131" s="8"/>
      <c r="X131" s="8"/>
    </row>
    <row r="132" spans="1:24" ht="78.75" outlineLevel="4" x14ac:dyDescent="0.2">
      <c r="A132" s="38"/>
      <c r="B132" s="119" t="s">
        <v>609</v>
      </c>
      <c r="C132" s="120" t="s">
        <v>50</v>
      </c>
      <c r="D132" s="121">
        <v>101</v>
      </c>
      <c r="E132" s="122" t="s">
        <v>235</v>
      </c>
      <c r="F132" s="122" t="s">
        <v>610</v>
      </c>
      <c r="G132" s="123" t="s">
        <v>611</v>
      </c>
      <c r="H132" s="124" t="s">
        <v>238</v>
      </c>
      <c r="I132" s="125">
        <v>46.5</v>
      </c>
      <c r="J132" s="125">
        <v>46.5</v>
      </c>
      <c r="K132" s="128"/>
      <c r="L132" s="126" t="str">
        <f t="shared" si="12"/>
        <v/>
      </c>
      <c r="M132" s="123" t="s">
        <v>612</v>
      </c>
      <c r="N132" s="127">
        <v>21</v>
      </c>
      <c r="O132" s="127" t="e">
        <f t="shared" si="13"/>
        <v>#VALUE!</v>
      </c>
      <c r="P132" s="127" t="e">
        <f t="shared" si="14"/>
        <v>#VALUE!</v>
      </c>
      <c r="Q132" s="129"/>
      <c r="R132" s="127" t="s">
        <v>240</v>
      </c>
      <c r="S132" s="125"/>
      <c r="T132" s="125"/>
      <c r="U132" s="122"/>
      <c r="V132" s="8"/>
      <c r="W132" s="8"/>
      <c r="X132" s="8"/>
    </row>
    <row r="133" spans="1:24" ht="22.5" outlineLevel="4" x14ac:dyDescent="0.2">
      <c r="A133" s="38"/>
      <c r="B133" s="119" t="s">
        <v>613</v>
      </c>
      <c r="C133" s="120" t="s">
        <v>50</v>
      </c>
      <c r="D133" s="121">
        <v>102</v>
      </c>
      <c r="E133" s="122" t="s">
        <v>235</v>
      </c>
      <c r="F133" s="122" t="s">
        <v>614</v>
      </c>
      <c r="G133" s="123" t="s">
        <v>615</v>
      </c>
      <c r="H133" s="124" t="s">
        <v>238</v>
      </c>
      <c r="I133" s="125">
        <v>10</v>
      </c>
      <c r="J133" s="125">
        <v>10</v>
      </c>
      <c r="K133" s="128"/>
      <c r="L133" s="126" t="str">
        <f t="shared" si="12"/>
        <v/>
      </c>
      <c r="M133" s="123" t="s">
        <v>616</v>
      </c>
      <c r="N133" s="127">
        <v>21</v>
      </c>
      <c r="O133" s="127" t="e">
        <f t="shared" si="13"/>
        <v>#VALUE!</v>
      </c>
      <c r="P133" s="127" t="e">
        <f t="shared" si="14"/>
        <v>#VALUE!</v>
      </c>
      <c r="Q133" s="129"/>
      <c r="R133" s="127" t="s">
        <v>240</v>
      </c>
      <c r="S133" s="125"/>
      <c r="T133" s="125"/>
      <c r="U133" s="122"/>
      <c r="V133" s="8"/>
      <c r="W133" s="8"/>
      <c r="X133" s="8"/>
    </row>
    <row r="134" spans="1:24" ht="22.5" outlineLevel="4" x14ac:dyDescent="0.2">
      <c r="A134" s="38"/>
      <c r="B134" s="119" t="s">
        <v>617</v>
      </c>
      <c r="C134" s="120" t="s">
        <v>50</v>
      </c>
      <c r="D134" s="121">
        <v>103</v>
      </c>
      <c r="E134" s="122" t="s">
        <v>235</v>
      </c>
      <c r="F134" s="122" t="s">
        <v>618</v>
      </c>
      <c r="G134" s="123" t="s">
        <v>619</v>
      </c>
      <c r="H134" s="124" t="s">
        <v>238</v>
      </c>
      <c r="I134" s="125">
        <v>10</v>
      </c>
      <c r="J134" s="125">
        <v>10</v>
      </c>
      <c r="K134" s="128"/>
      <c r="L134" s="126" t="str">
        <f t="shared" si="12"/>
        <v/>
      </c>
      <c r="M134" s="123" t="s">
        <v>616</v>
      </c>
      <c r="N134" s="127">
        <v>21</v>
      </c>
      <c r="O134" s="127" t="e">
        <f t="shared" si="13"/>
        <v>#VALUE!</v>
      </c>
      <c r="P134" s="127" t="e">
        <f t="shared" si="14"/>
        <v>#VALUE!</v>
      </c>
      <c r="Q134" s="129"/>
      <c r="R134" s="127" t="s">
        <v>240</v>
      </c>
      <c r="S134" s="125"/>
      <c r="T134" s="125"/>
      <c r="U134" s="122"/>
      <c r="V134" s="8"/>
      <c r="W134" s="8"/>
      <c r="X134" s="8"/>
    </row>
    <row r="135" spans="1:24" ht="11.25" outlineLevel="4" x14ac:dyDescent="0.2">
      <c r="A135" s="38"/>
      <c r="B135" s="119" t="s">
        <v>620</v>
      </c>
      <c r="C135" s="120" t="s">
        <v>50</v>
      </c>
      <c r="D135" s="121">
        <v>104</v>
      </c>
      <c r="E135" s="122" t="s">
        <v>235</v>
      </c>
      <c r="F135" s="122" t="s">
        <v>621</v>
      </c>
      <c r="G135" s="123" t="s">
        <v>622</v>
      </c>
      <c r="H135" s="124" t="s">
        <v>238</v>
      </c>
      <c r="I135" s="125">
        <v>382.6</v>
      </c>
      <c r="J135" s="125">
        <v>382.6</v>
      </c>
      <c r="K135" s="128"/>
      <c r="L135" s="126" t="str">
        <f t="shared" si="12"/>
        <v/>
      </c>
      <c r="M135" s="123" t="s">
        <v>623</v>
      </c>
      <c r="N135" s="127">
        <v>21</v>
      </c>
      <c r="O135" s="127" t="e">
        <f t="shared" si="13"/>
        <v>#VALUE!</v>
      </c>
      <c r="P135" s="127" t="e">
        <f t="shared" si="14"/>
        <v>#VALUE!</v>
      </c>
      <c r="Q135" s="129"/>
      <c r="R135" s="127" t="s">
        <v>240</v>
      </c>
      <c r="S135" s="125"/>
      <c r="T135" s="125"/>
      <c r="U135" s="122"/>
      <c r="V135" s="8"/>
      <c r="W135" s="8"/>
      <c r="X135" s="8"/>
    </row>
    <row r="136" spans="1:24" ht="33.75" outlineLevel="4" x14ac:dyDescent="0.2">
      <c r="A136" s="38"/>
      <c r="B136" s="119" t="s">
        <v>624</v>
      </c>
      <c r="C136" s="120" t="s">
        <v>50</v>
      </c>
      <c r="D136" s="121">
        <v>105</v>
      </c>
      <c r="E136" s="122" t="s">
        <v>235</v>
      </c>
      <c r="F136" s="122" t="s">
        <v>625</v>
      </c>
      <c r="G136" s="123" t="s">
        <v>626</v>
      </c>
      <c r="H136" s="124" t="s">
        <v>291</v>
      </c>
      <c r="I136" s="125">
        <v>3</v>
      </c>
      <c r="J136" s="125">
        <v>3</v>
      </c>
      <c r="K136" s="128"/>
      <c r="L136" s="126" t="str">
        <f t="shared" si="12"/>
        <v/>
      </c>
      <c r="M136" s="123" t="s">
        <v>627</v>
      </c>
      <c r="N136" s="127">
        <v>21</v>
      </c>
      <c r="O136" s="127" t="e">
        <f t="shared" si="13"/>
        <v>#VALUE!</v>
      </c>
      <c r="P136" s="127" t="e">
        <f t="shared" si="14"/>
        <v>#VALUE!</v>
      </c>
      <c r="Q136" s="129"/>
      <c r="R136" s="127" t="s">
        <v>240</v>
      </c>
      <c r="S136" s="125"/>
      <c r="T136" s="125"/>
      <c r="U136" s="122"/>
      <c r="V136" s="8"/>
      <c r="W136" s="8"/>
      <c r="X136" s="8"/>
    </row>
    <row r="137" spans="1:24" ht="22.5" outlineLevel="4" x14ac:dyDescent="0.2">
      <c r="A137" s="38"/>
      <c r="B137" s="119" t="s">
        <v>628</v>
      </c>
      <c r="C137" s="120" t="s">
        <v>50</v>
      </c>
      <c r="D137" s="121">
        <v>106</v>
      </c>
      <c r="E137" s="122" t="s">
        <v>235</v>
      </c>
      <c r="F137" s="122" t="s">
        <v>629</v>
      </c>
      <c r="G137" s="123" t="s">
        <v>630</v>
      </c>
      <c r="H137" s="124" t="s">
        <v>291</v>
      </c>
      <c r="I137" s="125">
        <v>3</v>
      </c>
      <c r="J137" s="125">
        <v>3</v>
      </c>
      <c r="K137" s="128"/>
      <c r="L137" s="126" t="str">
        <f t="shared" si="12"/>
        <v/>
      </c>
      <c r="M137" s="123"/>
      <c r="N137" s="127">
        <v>21</v>
      </c>
      <c r="O137" s="127" t="e">
        <f t="shared" si="13"/>
        <v>#VALUE!</v>
      </c>
      <c r="P137" s="127" t="e">
        <f t="shared" si="14"/>
        <v>#VALUE!</v>
      </c>
      <c r="Q137" s="129"/>
      <c r="R137" s="127" t="s">
        <v>240</v>
      </c>
      <c r="S137" s="125"/>
      <c r="T137" s="125"/>
      <c r="U137" s="122"/>
      <c r="V137" s="8"/>
      <c r="W137" s="8"/>
      <c r="X137" s="8"/>
    </row>
    <row r="138" spans="1:24" ht="33.75" outlineLevel="4" x14ac:dyDescent="0.2">
      <c r="A138" s="38"/>
      <c r="B138" s="119" t="s">
        <v>631</v>
      </c>
      <c r="C138" s="120" t="s">
        <v>50</v>
      </c>
      <c r="D138" s="121">
        <v>107</v>
      </c>
      <c r="E138" s="122" t="s">
        <v>235</v>
      </c>
      <c r="F138" s="122" t="s">
        <v>632</v>
      </c>
      <c r="G138" s="123" t="s">
        <v>633</v>
      </c>
      <c r="H138" s="124" t="s">
        <v>256</v>
      </c>
      <c r="I138" s="125">
        <v>6.5000000000000002E-2</v>
      </c>
      <c r="J138" s="125">
        <v>6.5000000000000002E-2</v>
      </c>
      <c r="K138" s="128"/>
      <c r="L138" s="126" t="str">
        <f t="shared" si="12"/>
        <v/>
      </c>
      <c r="M138" s="123" t="s">
        <v>634</v>
      </c>
      <c r="N138" s="127">
        <v>21</v>
      </c>
      <c r="O138" s="127" t="e">
        <f t="shared" si="13"/>
        <v>#VALUE!</v>
      </c>
      <c r="P138" s="127" t="e">
        <f t="shared" si="14"/>
        <v>#VALUE!</v>
      </c>
      <c r="Q138" s="129"/>
      <c r="R138" s="127" t="s">
        <v>240</v>
      </c>
      <c r="S138" s="125"/>
      <c r="T138" s="125"/>
      <c r="U138" s="122"/>
      <c r="V138" s="8"/>
      <c r="W138" s="8"/>
      <c r="X138" s="8"/>
    </row>
    <row r="139" spans="1:24" ht="11.25" outlineLevel="4" x14ac:dyDescent="0.2">
      <c r="A139" s="38"/>
      <c r="B139" s="119" t="s">
        <v>635</v>
      </c>
      <c r="C139" s="120" t="s">
        <v>50</v>
      </c>
      <c r="D139" s="121">
        <v>108</v>
      </c>
      <c r="E139" s="122" t="s">
        <v>235</v>
      </c>
      <c r="F139" s="122" t="s">
        <v>636</v>
      </c>
      <c r="G139" s="123" t="s">
        <v>637</v>
      </c>
      <c r="H139" s="124" t="s">
        <v>256</v>
      </c>
      <c r="I139" s="125">
        <v>6.0000000000000001E-3</v>
      </c>
      <c r="J139" s="125">
        <v>6.0000000000000001E-3</v>
      </c>
      <c r="K139" s="128"/>
      <c r="L139" s="126" t="str">
        <f t="shared" si="12"/>
        <v/>
      </c>
      <c r="M139" s="123" t="s">
        <v>638</v>
      </c>
      <c r="N139" s="127">
        <v>21</v>
      </c>
      <c r="O139" s="127" t="e">
        <f t="shared" si="13"/>
        <v>#VALUE!</v>
      </c>
      <c r="P139" s="127" t="e">
        <f t="shared" si="14"/>
        <v>#VALUE!</v>
      </c>
      <c r="Q139" s="129"/>
      <c r="R139" s="127" t="s">
        <v>240</v>
      </c>
      <c r="S139" s="125"/>
      <c r="T139" s="125"/>
      <c r="U139" s="122"/>
      <c r="V139" s="8"/>
      <c r="W139" s="8"/>
      <c r="X139" s="8"/>
    </row>
    <row r="140" spans="1:24" ht="22.5" outlineLevel="4" x14ac:dyDescent="0.2">
      <c r="A140" s="38"/>
      <c r="B140" s="119" t="s">
        <v>639</v>
      </c>
      <c r="C140" s="120" t="s">
        <v>50</v>
      </c>
      <c r="D140" s="121">
        <v>109</v>
      </c>
      <c r="E140" s="122" t="s">
        <v>235</v>
      </c>
      <c r="F140" s="122" t="s">
        <v>640</v>
      </c>
      <c r="G140" s="123" t="s">
        <v>641</v>
      </c>
      <c r="H140" s="124" t="s">
        <v>417</v>
      </c>
      <c r="I140" s="125">
        <v>52.094000000000001</v>
      </c>
      <c r="J140" s="125">
        <v>52.094000000000001</v>
      </c>
      <c r="K140" s="128"/>
      <c r="L140" s="126" t="str">
        <f t="shared" si="12"/>
        <v/>
      </c>
      <c r="M140" s="123"/>
      <c r="N140" s="127">
        <v>21</v>
      </c>
      <c r="O140" s="127" t="e">
        <f t="shared" si="13"/>
        <v>#VALUE!</v>
      </c>
      <c r="P140" s="127" t="e">
        <f t="shared" si="14"/>
        <v>#VALUE!</v>
      </c>
      <c r="Q140" s="129"/>
      <c r="R140" s="127" t="s">
        <v>240</v>
      </c>
      <c r="S140" s="125"/>
      <c r="T140" s="125"/>
      <c r="U140" s="122"/>
      <c r="V140" s="8"/>
      <c r="W140" s="8"/>
      <c r="X140" s="8"/>
    </row>
    <row r="141" spans="1:24" outlineLevel="4" x14ac:dyDescent="0.15">
      <c r="B141" s="10"/>
      <c r="C141" s="10" t="s">
        <v>49</v>
      </c>
      <c r="D141" s="10"/>
      <c r="E141" s="10"/>
      <c r="F141" s="10"/>
      <c r="G141" s="10"/>
      <c r="H141" s="10"/>
      <c r="I141" s="10"/>
      <c r="J141" s="10"/>
      <c r="K141" s="11"/>
      <c r="L141" s="35"/>
      <c r="M141" s="10"/>
      <c r="N141" s="37"/>
      <c r="O141" s="10"/>
      <c r="P141" s="10"/>
      <c r="Q141" s="10"/>
      <c r="R141" s="10"/>
      <c r="S141" s="10"/>
      <c r="T141" s="10"/>
      <c r="U141" s="10"/>
    </row>
    <row r="142" spans="1:24" ht="11.25" outlineLevel="3" x14ac:dyDescent="0.2">
      <c r="A142" s="84" t="s">
        <v>104</v>
      </c>
      <c r="B142" s="111"/>
      <c r="C142" s="112">
        <v>4</v>
      </c>
      <c r="D142" s="112"/>
      <c r="E142" s="111" t="s">
        <v>233</v>
      </c>
      <c r="F142" s="111"/>
      <c r="G142" s="113" t="s">
        <v>105</v>
      </c>
      <c r="H142" s="111"/>
      <c r="I142" s="114"/>
      <c r="J142" s="114"/>
      <c r="K142" s="115"/>
      <c r="L142" s="86">
        <f>SUBTOTAL(9,L143:L197)</f>
        <v>0</v>
      </c>
      <c r="M142" s="116"/>
      <c r="N142" s="84"/>
      <c r="O142" s="117" t="e">
        <f>SUBTOTAL(9,O143:O509)</f>
        <v>#VALUE!</v>
      </c>
      <c r="P142" s="117" t="e">
        <f>SUBTOTAL(9,P143:P509)</f>
        <v>#VALUE!</v>
      </c>
      <c r="Q142" s="116"/>
      <c r="R142" s="84"/>
      <c r="S142" s="118"/>
      <c r="T142" s="118"/>
      <c r="U142" s="116"/>
      <c r="V142" s="4"/>
      <c r="W142" s="8"/>
      <c r="X142" s="8"/>
    </row>
    <row r="143" spans="1:24" ht="45" outlineLevel="4" x14ac:dyDescent="0.2">
      <c r="A143" s="38"/>
      <c r="B143" s="119" t="s">
        <v>642</v>
      </c>
      <c r="C143" s="120" t="s">
        <v>50</v>
      </c>
      <c r="D143" s="121">
        <v>110</v>
      </c>
      <c r="E143" s="122" t="s">
        <v>235</v>
      </c>
      <c r="F143" s="122" t="s">
        <v>643</v>
      </c>
      <c r="G143" s="123" t="s">
        <v>644</v>
      </c>
      <c r="H143" s="124" t="s">
        <v>291</v>
      </c>
      <c r="I143" s="125">
        <v>603</v>
      </c>
      <c r="J143" s="125">
        <v>603</v>
      </c>
      <c r="K143" s="128"/>
      <c r="L143" s="126" t="str">
        <f t="shared" ref="L143:L174" si="15">IF(K143&lt;&gt;"",J143*K143,"")</f>
        <v/>
      </c>
      <c r="M143" s="123" t="s">
        <v>645</v>
      </c>
      <c r="N143" s="127">
        <v>21</v>
      </c>
      <c r="O143" s="127" t="e">
        <f t="shared" ref="O143:O174" si="16">L143*(N143/100)</f>
        <v>#VALUE!</v>
      </c>
      <c r="P143" s="127" t="e">
        <f t="shared" ref="P143:P174" si="17">L143+O143</f>
        <v>#VALUE!</v>
      </c>
      <c r="Q143" s="129"/>
      <c r="R143" s="127" t="s">
        <v>240</v>
      </c>
      <c r="S143" s="125"/>
      <c r="T143" s="125"/>
      <c r="U143" s="122"/>
      <c r="V143" s="8"/>
      <c r="W143" s="8"/>
      <c r="X143" s="8"/>
    </row>
    <row r="144" spans="1:24" ht="101.25" outlineLevel="4" x14ac:dyDescent="0.2">
      <c r="A144" s="38"/>
      <c r="B144" s="119" t="s">
        <v>646</v>
      </c>
      <c r="C144" s="120" t="s">
        <v>50</v>
      </c>
      <c r="D144" s="121">
        <v>111</v>
      </c>
      <c r="E144" s="122" t="s">
        <v>235</v>
      </c>
      <c r="F144" s="122" t="s">
        <v>647</v>
      </c>
      <c r="G144" s="123" t="s">
        <v>648</v>
      </c>
      <c r="H144" s="124" t="s">
        <v>238</v>
      </c>
      <c r="I144" s="125">
        <v>230.6</v>
      </c>
      <c r="J144" s="125">
        <v>230.6</v>
      </c>
      <c r="K144" s="128"/>
      <c r="L144" s="126" t="str">
        <f t="shared" si="15"/>
        <v/>
      </c>
      <c r="M144" s="123" t="s">
        <v>649</v>
      </c>
      <c r="N144" s="127">
        <v>21</v>
      </c>
      <c r="O144" s="127" t="e">
        <f t="shared" si="16"/>
        <v>#VALUE!</v>
      </c>
      <c r="P144" s="127" t="e">
        <f t="shared" si="17"/>
        <v>#VALUE!</v>
      </c>
      <c r="Q144" s="129"/>
      <c r="R144" s="127" t="s">
        <v>240</v>
      </c>
      <c r="S144" s="125"/>
      <c r="T144" s="125"/>
      <c r="U144" s="122"/>
      <c r="V144" s="8"/>
      <c r="W144" s="8"/>
      <c r="X144" s="8"/>
    </row>
    <row r="145" spans="1:24" ht="45" outlineLevel="4" x14ac:dyDescent="0.2">
      <c r="A145" s="38"/>
      <c r="B145" s="119" t="s">
        <v>650</v>
      </c>
      <c r="C145" s="120" t="s">
        <v>50</v>
      </c>
      <c r="D145" s="121">
        <v>112</v>
      </c>
      <c r="E145" s="122" t="s">
        <v>235</v>
      </c>
      <c r="F145" s="122" t="s">
        <v>651</v>
      </c>
      <c r="G145" s="123" t="s">
        <v>652</v>
      </c>
      <c r="H145" s="124" t="s">
        <v>238</v>
      </c>
      <c r="I145" s="125">
        <v>440.6</v>
      </c>
      <c r="J145" s="125">
        <v>440.6</v>
      </c>
      <c r="K145" s="128"/>
      <c r="L145" s="126" t="str">
        <f t="shared" si="15"/>
        <v/>
      </c>
      <c r="M145" s="123" t="s">
        <v>653</v>
      </c>
      <c r="N145" s="127">
        <v>21</v>
      </c>
      <c r="O145" s="127" t="e">
        <f t="shared" si="16"/>
        <v>#VALUE!</v>
      </c>
      <c r="P145" s="127" t="e">
        <f t="shared" si="17"/>
        <v>#VALUE!</v>
      </c>
      <c r="Q145" s="129"/>
      <c r="R145" s="127" t="s">
        <v>240</v>
      </c>
      <c r="S145" s="125"/>
      <c r="T145" s="125"/>
      <c r="U145" s="122"/>
      <c r="V145" s="8"/>
      <c r="W145" s="8"/>
      <c r="X145" s="8"/>
    </row>
    <row r="146" spans="1:24" ht="45" outlineLevel="4" x14ac:dyDescent="0.2">
      <c r="A146" s="38"/>
      <c r="B146" s="119" t="s">
        <v>654</v>
      </c>
      <c r="C146" s="120" t="s">
        <v>50</v>
      </c>
      <c r="D146" s="121">
        <v>113</v>
      </c>
      <c r="E146" s="122" t="s">
        <v>235</v>
      </c>
      <c r="F146" s="122" t="s">
        <v>655</v>
      </c>
      <c r="G146" s="123" t="s">
        <v>656</v>
      </c>
      <c r="H146" s="124" t="s">
        <v>291</v>
      </c>
      <c r="I146" s="125">
        <v>29.1</v>
      </c>
      <c r="J146" s="125">
        <v>29.1</v>
      </c>
      <c r="K146" s="128"/>
      <c r="L146" s="126" t="str">
        <f t="shared" si="15"/>
        <v/>
      </c>
      <c r="M146" s="123" t="s">
        <v>657</v>
      </c>
      <c r="N146" s="127">
        <v>21</v>
      </c>
      <c r="O146" s="127" t="e">
        <f t="shared" si="16"/>
        <v>#VALUE!</v>
      </c>
      <c r="P146" s="127" t="e">
        <f t="shared" si="17"/>
        <v>#VALUE!</v>
      </c>
      <c r="Q146" s="129"/>
      <c r="R146" s="127" t="s">
        <v>240</v>
      </c>
      <c r="S146" s="125"/>
      <c r="T146" s="125"/>
      <c r="U146" s="122"/>
      <c r="V146" s="8"/>
      <c r="W146" s="8"/>
      <c r="X146" s="8"/>
    </row>
    <row r="147" spans="1:24" ht="45" outlineLevel="4" x14ac:dyDescent="0.2">
      <c r="A147" s="38"/>
      <c r="B147" s="119" t="s">
        <v>658</v>
      </c>
      <c r="C147" s="120" t="s">
        <v>50</v>
      </c>
      <c r="D147" s="121">
        <v>114</v>
      </c>
      <c r="E147" s="122" t="s">
        <v>235</v>
      </c>
      <c r="F147" s="122" t="s">
        <v>659</v>
      </c>
      <c r="G147" s="123" t="s">
        <v>660</v>
      </c>
      <c r="H147" s="124" t="s">
        <v>291</v>
      </c>
      <c r="I147" s="125">
        <v>15.7</v>
      </c>
      <c r="J147" s="125">
        <v>15.7</v>
      </c>
      <c r="K147" s="128"/>
      <c r="L147" s="126" t="str">
        <f t="shared" si="15"/>
        <v/>
      </c>
      <c r="M147" s="123" t="s">
        <v>661</v>
      </c>
      <c r="N147" s="127">
        <v>21</v>
      </c>
      <c r="O147" s="127" t="e">
        <f t="shared" si="16"/>
        <v>#VALUE!</v>
      </c>
      <c r="P147" s="127" t="e">
        <f t="shared" si="17"/>
        <v>#VALUE!</v>
      </c>
      <c r="Q147" s="129"/>
      <c r="R147" s="127" t="s">
        <v>240</v>
      </c>
      <c r="S147" s="125"/>
      <c r="T147" s="125"/>
      <c r="U147" s="122"/>
      <c r="V147" s="8"/>
      <c r="W147" s="8"/>
      <c r="X147" s="8"/>
    </row>
    <row r="148" spans="1:24" ht="45" outlineLevel="4" x14ac:dyDescent="0.2">
      <c r="A148" s="38"/>
      <c r="B148" s="119" t="s">
        <v>662</v>
      </c>
      <c r="C148" s="120" t="s">
        <v>50</v>
      </c>
      <c r="D148" s="121">
        <v>115</v>
      </c>
      <c r="E148" s="122" t="s">
        <v>235</v>
      </c>
      <c r="F148" s="122" t="s">
        <v>663</v>
      </c>
      <c r="G148" s="123" t="s">
        <v>664</v>
      </c>
      <c r="H148" s="124" t="s">
        <v>291</v>
      </c>
      <c r="I148" s="125">
        <v>59.1</v>
      </c>
      <c r="J148" s="125">
        <v>59.1</v>
      </c>
      <c r="K148" s="128"/>
      <c r="L148" s="126" t="str">
        <f t="shared" si="15"/>
        <v/>
      </c>
      <c r="M148" s="123" t="s">
        <v>665</v>
      </c>
      <c r="N148" s="127">
        <v>21</v>
      </c>
      <c r="O148" s="127" t="e">
        <f t="shared" si="16"/>
        <v>#VALUE!</v>
      </c>
      <c r="P148" s="127" t="e">
        <f t="shared" si="17"/>
        <v>#VALUE!</v>
      </c>
      <c r="Q148" s="129"/>
      <c r="R148" s="127" t="s">
        <v>240</v>
      </c>
      <c r="S148" s="125"/>
      <c r="T148" s="125"/>
      <c r="U148" s="122"/>
      <c r="V148" s="8"/>
      <c r="W148" s="8"/>
      <c r="X148" s="8"/>
    </row>
    <row r="149" spans="1:24" ht="45" outlineLevel="4" x14ac:dyDescent="0.2">
      <c r="A149" s="38"/>
      <c r="B149" s="119" t="s">
        <v>666</v>
      </c>
      <c r="C149" s="120" t="s">
        <v>50</v>
      </c>
      <c r="D149" s="121">
        <v>116</v>
      </c>
      <c r="E149" s="122" t="s">
        <v>235</v>
      </c>
      <c r="F149" s="122" t="s">
        <v>667</v>
      </c>
      <c r="G149" s="123" t="s">
        <v>668</v>
      </c>
      <c r="H149" s="124" t="s">
        <v>291</v>
      </c>
      <c r="I149" s="125">
        <v>43.9</v>
      </c>
      <c r="J149" s="125">
        <v>43.9</v>
      </c>
      <c r="K149" s="128"/>
      <c r="L149" s="126" t="str">
        <f t="shared" si="15"/>
        <v/>
      </c>
      <c r="M149" s="123" t="s">
        <v>669</v>
      </c>
      <c r="N149" s="127">
        <v>21</v>
      </c>
      <c r="O149" s="127" t="e">
        <f t="shared" si="16"/>
        <v>#VALUE!</v>
      </c>
      <c r="P149" s="127" t="e">
        <f t="shared" si="17"/>
        <v>#VALUE!</v>
      </c>
      <c r="Q149" s="129"/>
      <c r="R149" s="127" t="s">
        <v>240</v>
      </c>
      <c r="S149" s="125"/>
      <c r="T149" s="125"/>
      <c r="U149" s="122"/>
      <c r="V149" s="8"/>
      <c r="W149" s="8"/>
      <c r="X149" s="8"/>
    </row>
    <row r="150" spans="1:24" ht="45" outlineLevel="4" x14ac:dyDescent="0.2">
      <c r="A150" s="38"/>
      <c r="B150" s="119" t="s">
        <v>670</v>
      </c>
      <c r="C150" s="120" t="s">
        <v>50</v>
      </c>
      <c r="D150" s="121">
        <v>117</v>
      </c>
      <c r="E150" s="122" t="s">
        <v>235</v>
      </c>
      <c r="F150" s="122" t="s">
        <v>671</v>
      </c>
      <c r="G150" s="123" t="s">
        <v>672</v>
      </c>
      <c r="H150" s="124" t="s">
        <v>291</v>
      </c>
      <c r="I150" s="125">
        <v>60.4</v>
      </c>
      <c r="J150" s="125">
        <v>60.4</v>
      </c>
      <c r="K150" s="128"/>
      <c r="L150" s="126" t="str">
        <f t="shared" si="15"/>
        <v/>
      </c>
      <c r="M150" s="123" t="s">
        <v>673</v>
      </c>
      <c r="N150" s="127">
        <v>21</v>
      </c>
      <c r="O150" s="127" t="e">
        <f t="shared" si="16"/>
        <v>#VALUE!</v>
      </c>
      <c r="P150" s="127" t="e">
        <f t="shared" si="17"/>
        <v>#VALUE!</v>
      </c>
      <c r="Q150" s="129"/>
      <c r="R150" s="127" t="s">
        <v>262</v>
      </c>
      <c r="S150" s="125"/>
      <c r="T150" s="125"/>
      <c r="U150" s="122"/>
      <c r="V150" s="8"/>
      <c r="W150" s="8"/>
      <c r="X150" s="8"/>
    </row>
    <row r="151" spans="1:24" ht="45" outlineLevel="4" x14ac:dyDescent="0.2">
      <c r="A151" s="38"/>
      <c r="B151" s="119" t="s">
        <v>674</v>
      </c>
      <c r="C151" s="120" t="s">
        <v>50</v>
      </c>
      <c r="D151" s="121">
        <v>118</v>
      </c>
      <c r="E151" s="122" t="s">
        <v>235</v>
      </c>
      <c r="F151" s="122" t="s">
        <v>675</v>
      </c>
      <c r="G151" s="123" t="s">
        <v>676</v>
      </c>
      <c r="H151" s="124" t="s">
        <v>291</v>
      </c>
      <c r="I151" s="125">
        <v>0.5</v>
      </c>
      <c r="J151" s="125">
        <v>0.5</v>
      </c>
      <c r="K151" s="128"/>
      <c r="L151" s="126" t="str">
        <f t="shared" si="15"/>
        <v/>
      </c>
      <c r="M151" s="123" t="s">
        <v>677</v>
      </c>
      <c r="N151" s="127">
        <v>21</v>
      </c>
      <c r="O151" s="127" t="e">
        <f t="shared" si="16"/>
        <v>#VALUE!</v>
      </c>
      <c r="P151" s="127" t="e">
        <f t="shared" si="17"/>
        <v>#VALUE!</v>
      </c>
      <c r="Q151" s="129"/>
      <c r="R151" s="127" t="s">
        <v>262</v>
      </c>
      <c r="S151" s="125"/>
      <c r="T151" s="125"/>
      <c r="U151" s="122"/>
      <c r="V151" s="8"/>
      <c r="W151" s="8"/>
      <c r="X151" s="8"/>
    </row>
    <row r="152" spans="1:24" ht="45" outlineLevel="4" x14ac:dyDescent="0.2">
      <c r="A152" s="38"/>
      <c r="B152" s="119" t="s">
        <v>678</v>
      </c>
      <c r="C152" s="120" t="s">
        <v>50</v>
      </c>
      <c r="D152" s="121">
        <v>119</v>
      </c>
      <c r="E152" s="122" t="s">
        <v>235</v>
      </c>
      <c r="F152" s="122" t="s">
        <v>679</v>
      </c>
      <c r="G152" s="123" t="s">
        <v>680</v>
      </c>
      <c r="H152" s="124" t="s">
        <v>291</v>
      </c>
      <c r="I152" s="125">
        <v>60.3</v>
      </c>
      <c r="J152" s="125">
        <v>60.3</v>
      </c>
      <c r="K152" s="128"/>
      <c r="L152" s="126" t="str">
        <f t="shared" si="15"/>
        <v/>
      </c>
      <c r="M152" s="123" t="s">
        <v>681</v>
      </c>
      <c r="N152" s="127">
        <v>21</v>
      </c>
      <c r="O152" s="127" t="e">
        <f t="shared" si="16"/>
        <v>#VALUE!</v>
      </c>
      <c r="P152" s="127" t="e">
        <f t="shared" si="17"/>
        <v>#VALUE!</v>
      </c>
      <c r="Q152" s="129"/>
      <c r="R152" s="127" t="s">
        <v>240</v>
      </c>
      <c r="S152" s="125"/>
      <c r="T152" s="125"/>
      <c r="U152" s="122"/>
      <c r="V152" s="8"/>
      <c r="W152" s="8"/>
      <c r="X152" s="8"/>
    </row>
    <row r="153" spans="1:24" ht="45" outlineLevel="4" x14ac:dyDescent="0.2">
      <c r="A153" s="38"/>
      <c r="B153" s="119" t="s">
        <v>682</v>
      </c>
      <c r="C153" s="120" t="s">
        <v>50</v>
      </c>
      <c r="D153" s="121">
        <v>120</v>
      </c>
      <c r="E153" s="122" t="s">
        <v>235</v>
      </c>
      <c r="F153" s="122" t="s">
        <v>683</v>
      </c>
      <c r="G153" s="123" t="s">
        <v>684</v>
      </c>
      <c r="H153" s="124" t="s">
        <v>251</v>
      </c>
      <c r="I153" s="125">
        <v>48</v>
      </c>
      <c r="J153" s="125">
        <v>48</v>
      </c>
      <c r="K153" s="128"/>
      <c r="L153" s="126" t="str">
        <f t="shared" si="15"/>
        <v/>
      </c>
      <c r="M153" s="123" t="s">
        <v>685</v>
      </c>
      <c r="N153" s="127">
        <v>21</v>
      </c>
      <c r="O153" s="127" t="e">
        <f t="shared" si="16"/>
        <v>#VALUE!</v>
      </c>
      <c r="P153" s="127" t="e">
        <f t="shared" si="17"/>
        <v>#VALUE!</v>
      </c>
      <c r="Q153" s="129"/>
      <c r="R153" s="127" t="s">
        <v>262</v>
      </c>
      <c r="S153" s="125"/>
      <c r="T153" s="125"/>
      <c r="U153" s="122"/>
      <c r="V153" s="8"/>
      <c r="W153" s="8"/>
      <c r="X153" s="8"/>
    </row>
    <row r="154" spans="1:24" ht="45" outlineLevel="4" x14ac:dyDescent="0.2">
      <c r="A154" s="38"/>
      <c r="B154" s="119" t="s">
        <v>686</v>
      </c>
      <c r="C154" s="120" t="s">
        <v>50</v>
      </c>
      <c r="D154" s="121">
        <v>121</v>
      </c>
      <c r="E154" s="122" t="s">
        <v>235</v>
      </c>
      <c r="F154" s="122" t="s">
        <v>687</v>
      </c>
      <c r="G154" s="123" t="s">
        <v>688</v>
      </c>
      <c r="H154" s="124" t="s">
        <v>291</v>
      </c>
      <c r="I154" s="125">
        <v>27.3</v>
      </c>
      <c r="J154" s="125">
        <v>27.3</v>
      </c>
      <c r="K154" s="128"/>
      <c r="L154" s="126" t="str">
        <f t="shared" si="15"/>
        <v/>
      </c>
      <c r="M154" s="123" t="s">
        <v>689</v>
      </c>
      <c r="N154" s="127">
        <v>21</v>
      </c>
      <c r="O154" s="127" t="e">
        <f t="shared" si="16"/>
        <v>#VALUE!</v>
      </c>
      <c r="P154" s="127" t="e">
        <f t="shared" si="17"/>
        <v>#VALUE!</v>
      </c>
      <c r="Q154" s="129"/>
      <c r="R154" s="127" t="s">
        <v>240</v>
      </c>
      <c r="S154" s="125"/>
      <c r="T154" s="125"/>
      <c r="U154" s="122"/>
      <c r="V154" s="8"/>
      <c r="W154" s="8"/>
      <c r="X154" s="8"/>
    </row>
    <row r="155" spans="1:24" ht="56.25" outlineLevel="4" x14ac:dyDescent="0.2">
      <c r="A155" s="38"/>
      <c r="B155" s="119" t="s">
        <v>690</v>
      </c>
      <c r="C155" s="120" t="s">
        <v>50</v>
      </c>
      <c r="D155" s="121">
        <v>122</v>
      </c>
      <c r="E155" s="122" t="s">
        <v>235</v>
      </c>
      <c r="F155" s="122" t="s">
        <v>691</v>
      </c>
      <c r="G155" s="123" t="s">
        <v>692</v>
      </c>
      <c r="H155" s="124" t="s">
        <v>291</v>
      </c>
      <c r="I155" s="125">
        <v>48.2</v>
      </c>
      <c r="J155" s="125">
        <v>48.2</v>
      </c>
      <c r="K155" s="128"/>
      <c r="L155" s="126" t="str">
        <f t="shared" si="15"/>
        <v/>
      </c>
      <c r="M155" s="123" t="s">
        <v>693</v>
      </c>
      <c r="N155" s="127">
        <v>21</v>
      </c>
      <c r="O155" s="127" t="e">
        <f t="shared" si="16"/>
        <v>#VALUE!</v>
      </c>
      <c r="P155" s="127" t="e">
        <f t="shared" si="17"/>
        <v>#VALUE!</v>
      </c>
      <c r="Q155" s="129"/>
      <c r="R155" s="127" t="s">
        <v>240</v>
      </c>
      <c r="S155" s="125"/>
      <c r="T155" s="125"/>
      <c r="U155" s="122"/>
      <c r="V155" s="8"/>
      <c r="W155" s="8"/>
      <c r="X155" s="8"/>
    </row>
    <row r="156" spans="1:24" ht="45" outlineLevel="4" x14ac:dyDescent="0.2">
      <c r="A156" s="38"/>
      <c r="B156" s="119" t="s">
        <v>694</v>
      </c>
      <c r="C156" s="120" t="s">
        <v>50</v>
      </c>
      <c r="D156" s="121">
        <v>123</v>
      </c>
      <c r="E156" s="122" t="s">
        <v>235</v>
      </c>
      <c r="F156" s="122" t="s">
        <v>695</v>
      </c>
      <c r="G156" s="123" t="s">
        <v>696</v>
      </c>
      <c r="H156" s="124" t="s">
        <v>291</v>
      </c>
      <c r="I156" s="125">
        <v>48.7</v>
      </c>
      <c r="J156" s="125">
        <v>48.7</v>
      </c>
      <c r="K156" s="128"/>
      <c r="L156" s="126" t="str">
        <f t="shared" si="15"/>
        <v/>
      </c>
      <c r="M156" s="123" t="s">
        <v>697</v>
      </c>
      <c r="N156" s="127">
        <v>21</v>
      </c>
      <c r="O156" s="127" t="e">
        <f t="shared" si="16"/>
        <v>#VALUE!</v>
      </c>
      <c r="P156" s="127" t="e">
        <f t="shared" si="17"/>
        <v>#VALUE!</v>
      </c>
      <c r="Q156" s="129"/>
      <c r="R156" s="127" t="s">
        <v>240</v>
      </c>
      <c r="S156" s="125"/>
      <c r="T156" s="125"/>
      <c r="U156" s="122"/>
      <c r="V156" s="8"/>
      <c r="W156" s="8"/>
      <c r="X156" s="8"/>
    </row>
    <row r="157" spans="1:24" ht="45" outlineLevel="4" x14ac:dyDescent="0.2">
      <c r="A157" s="38"/>
      <c r="B157" s="119" t="s">
        <v>698</v>
      </c>
      <c r="C157" s="120" t="s">
        <v>50</v>
      </c>
      <c r="D157" s="121">
        <v>124</v>
      </c>
      <c r="E157" s="122" t="s">
        <v>235</v>
      </c>
      <c r="F157" s="122" t="s">
        <v>699</v>
      </c>
      <c r="G157" s="123" t="s">
        <v>700</v>
      </c>
      <c r="H157" s="124" t="s">
        <v>251</v>
      </c>
      <c r="I157" s="125">
        <v>1</v>
      </c>
      <c r="J157" s="125">
        <v>1</v>
      </c>
      <c r="K157" s="128"/>
      <c r="L157" s="126" t="str">
        <f t="shared" si="15"/>
        <v/>
      </c>
      <c r="M157" s="123" t="s">
        <v>701</v>
      </c>
      <c r="N157" s="127">
        <v>21</v>
      </c>
      <c r="O157" s="127" t="e">
        <f t="shared" si="16"/>
        <v>#VALUE!</v>
      </c>
      <c r="P157" s="127" t="e">
        <f t="shared" si="17"/>
        <v>#VALUE!</v>
      </c>
      <c r="Q157" s="129"/>
      <c r="R157" s="127" t="s">
        <v>240</v>
      </c>
      <c r="S157" s="125"/>
      <c r="T157" s="125"/>
      <c r="U157" s="122"/>
      <c r="V157" s="8"/>
      <c r="W157" s="8"/>
      <c r="X157" s="8"/>
    </row>
    <row r="158" spans="1:24" ht="45" outlineLevel="4" x14ac:dyDescent="0.2">
      <c r="A158" s="38"/>
      <c r="B158" s="119" t="s">
        <v>702</v>
      </c>
      <c r="C158" s="120" t="s">
        <v>50</v>
      </c>
      <c r="D158" s="121">
        <v>125</v>
      </c>
      <c r="E158" s="122" t="s">
        <v>235</v>
      </c>
      <c r="F158" s="122" t="s">
        <v>703</v>
      </c>
      <c r="G158" s="123" t="s">
        <v>704</v>
      </c>
      <c r="H158" s="124" t="s">
        <v>291</v>
      </c>
      <c r="I158" s="125">
        <v>60.3</v>
      </c>
      <c r="J158" s="125">
        <v>60.3</v>
      </c>
      <c r="K158" s="128"/>
      <c r="L158" s="126" t="str">
        <f t="shared" si="15"/>
        <v/>
      </c>
      <c r="M158" s="123" t="s">
        <v>681</v>
      </c>
      <c r="N158" s="127">
        <v>21</v>
      </c>
      <c r="O158" s="127" t="e">
        <f t="shared" si="16"/>
        <v>#VALUE!</v>
      </c>
      <c r="P158" s="127" t="e">
        <f t="shared" si="17"/>
        <v>#VALUE!</v>
      </c>
      <c r="Q158" s="129"/>
      <c r="R158" s="127" t="s">
        <v>240</v>
      </c>
      <c r="S158" s="125"/>
      <c r="T158" s="125"/>
      <c r="U158" s="122"/>
      <c r="V158" s="8"/>
      <c r="W158" s="8"/>
      <c r="X158" s="8"/>
    </row>
    <row r="159" spans="1:24" ht="45" outlineLevel="4" x14ac:dyDescent="0.2">
      <c r="A159" s="38"/>
      <c r="B159" s="119" t="s">
        <v>705</v>
      </c>
      <c r="C159" s="120" t="s">
        <v>50</v>
      </c>
      <c r="D159" s="121">
        <v>126</v>
      </c>
      <c r="E159" s="122" t="s">
        <v>235</v>
      </c>
      <c r="F159" s="122" t="s">
        <v>706</v>
      </c>
      <c r="G159" s="123" t="s">
        <v>707</v>
      </c>
      <c r="H159" s="124" t="s">
        <v>291</v>
      </c>
      <c r="I159" s="125">
        <v>26.9</v>
      </c>
      <c r="J159" s="125">
        <v>26.9</v>
      </c>
      <c r="K159" s="128"/>
      <c r="L159" s="126" t="str">
        <f t="shared" si="15"/>
        <v/>
      </c>
      <c r="M159" s="123" t="s">
        <v>708</v>
      </c>
      <c r="N159" s="127">
        <v>21</v>
      </c>
      <c r="O159" s="127" t="e">
        <f t="shared" si="16"/>
        <v>#VALUE!</v>
      </c>
      <c r="P159" s="127" t="e">
        <f t="shared" si="17"/>
        <v>#VALUE!</v>
      </c>
      <c r="Q159" s="129"/>
      <c r="R159" s="127" t="s">
        <v>240</v>
      </c>
      <c r="S159" s="125"/>
      <c r="T159" s="125"/>
      <c r="U159" s="122"/>
      <c r="V159" s="8"/>
      <c r="W159" s="8"/>
      <c r="X159" s="8"/>
    </row>
    <row r="160" spans="1:24" ht="112.5" outlineLevel="4" x14ac:dyDescent="0.2">
      <c r="A160" s="38"/>
      <c r="B160" s="119" t="s">
        <v>709</v>
      </c>
      <c r="C160" s="120" t="s">
        <v>50</v>
      </c>
      <c r="D160" s="121">
        <v>127</v>
      </c>
      <c r="E160" s="122" t="s">
        <v>235</v>
      </c>
      <c r="F160" s="122" t="s">
        <v>710</v>
      </c>
      <c r="G160" s="123" t="s">
        <v>711</v>
      </c>
      <c r="H160" s="124" t="s">
        <v>291</v>
      </c>
      <c r="I160" s="125">
        <v>76.5</v>
      </c>
      <c r="J160" s="125">
        <v>76.5</v>
      </c>
      <c r="K160" s="128"/>
      <c r="L160" s="126" t="str">
        <f t="shared" si="15"/>
        <v/>
      </c>
      <c r="M160" s="123" t="s">
        <v>712</v>
      </c>
      <c r="N160" s="127">
        <v>21</v>
      </c>
      <c r="O160" s="127" t="e">
        <f t="shared" si="16"/>
        <v>#VALUE!</v>
      </c>
      <c r="P160" s="127" t="e">
        <f t="shared" si="17"/>
        <v>#VALUE!</v>
      </c>
      <c r="Q160" s="129"/>
      <c r="R160" s="127" t="s">
        <v>262</v>
      </c>
      <c r="S160" s="125"/>
      <c r="T160" s="125"/>
      <c r="U160" s="122"/>
      <c r="V160" s="8"/>
      <c r="W160" s="8"/>
      <c r="X160" s="8"/>
    </row>
    <row r="161" spans="1:24" ht="78.75" outlineLevel="4" x14ac:dyDescent="0.2">
      <c r="A161" s="38"/>
      <c r="B161" s="119" t="s">
        <v>713</v>
      </c>
      <c r="C161" s="120" t="s">
        <v>50</v>
      </c>
      <c r="D161" s="121">
        <v>128</v>
      </c>
      <c r="E161" s="122" t="s">
        <v>235</v>
      </c>
      <c r="F161" s="122" t="s">
        <v>714</v>
      </c>
      <c r="G161" s="123" t="s">
        <v>715</v>
      </c>
      <c r="H161" s="124" t="s">
        <v>291</v>
      </c>
      <c r="I161" s="125">
        <v>156.6</v>
      </c>
      <c r="J161" s="125">
        <v>156.6</v>
      </c>
      <c r="K161" s="128"/>
      <c r="L161" s="126" t="str">
        <f t="shared" si="15"/>
        <v/>
      </c>
      <c r="M161" s="123" t="s">
        <v>716</v>
      </c>
      <c r="N161" s="127">
        <v>21</v>
      </c>
      <c r="O161" s="127" t="e">
        <f t="shared" si="16"/>
        <v>#VALUE!</v>
      </c>
      <c r="P161" s="127" t="e">
        <f t="shared" si="17"/>
        <v>#VALUE!</v>
      </c>
      <c r="Q161" s="129"/>
      <c r="R161" s="127" t="s">
        <v>240</v>
      </c>
      <c r="S161" s="125"/>
      <c r="T161" s="125"/>
      <c r="U161" s="122"/>
      <c r="V161" s="8"/>
      <c r="W161" s="8"/>
      <c r="X161" s="8"/>
    </row>
    <row r="162" spans="1:24" ht="33.75" outlineLevel="4" x14ac:dyDescent="0.2">
      <c r="A162" s="38"/>
      <c r="B162" s="119" t="s">
        <v>717</v>
      </c>
      <c r="C162" s="120" t="s">
        <v>50</v>
      </c>
      <c r="D162" s="121">
        <v>129</v>
      </c>
      <c r="E162" s="122" t="s">
        <v>235</v>
      </c>
      <c r="F162" s="122" t="s">
        <v>718</v>
      </c>
      <c r="G162" s="123" t="s">
        <v>719</v>
      </c>
      <c r="H162" s="124" t="s">
        <v>291</v>
      </c>
      <c r="I162" s="125">
        <v>3</v>
      </c>
      <c r="J162" s="125">
        <v>3</v>
      </c>
      <c r="K162" s="128"/>
      <c r="L162" s="126" t="str">
        <f t="shared" si="15"/>
        <v/>
      </c>
      <c r="M162" s="123" t="s">
        <v>720</v>
      </c>
      <c r="N162" s="127">
        <v>21</v>
      </c>
      <c r="O162" s="127" t="e">
        <f t="shared" si="16"/>
        <v>#VALUE!</v>
      </c>
      <c r="P162" s="127" t="e">
        <f t="shared" si="17"/>
        <v>#VALUE!</v>
      </c>
      <c r="Q162" s="129"/>
      <c r="R162" s="127" t="s">
        <v>240</v>
      </c>
      <c r="S162" s="125"/>
      <c r="T162" s="125"/>
      <c r="U162" s="122"/>
      <c r="V162" s="8"/>
      <c r="W162" s="8"/>
      <c r="X162" s="8"/>
    </row>
    <row r="163" spans="1:24" ht="45" outlineLevel="4" x14ac:dyDescent="0.2">
      <c r="A163" s="38"/>
      <c r="B163" s="119" t="s">
        <v>721</v>
      </c>
      <c r="C163" s="120" t="s">
        <v>50</v>
      </c>
      <c r="D163" s="121">
        <v>130</v>
      </c>
      <c r="E163" s="122" t="s">
        <v>235</v>
      </c>
      <c r="F163" s="122" t="s">
        <v>722</v>
      </c>
      <c r="G163" s="123" t="s">
        <v>723</v>
      </c>
      <c r="H163" s="124" t="s">
        <v>291</v>
      </c>
      <c r="I163" s="125">
        <v>93.9</v>
      </c>
      <c r="J163" s="125">
        <v>93.9</v>
      </c>
      <c r="K163" s="128"/>
      <c r="L163" s="126" t="str">
        <f t="shared" si="15"/>
        <v/>
      </c>
      <c r="M163" s="123" t="s">
        <v>724</v>
      </c>
      <c r="N163" s="127">
        <v>21</v>
      </c>
      <c r="O163" s="127" t="e">
        <f t="shared" si="16"/>
        <v>#VALUE!</v>
      </c>
      <c r="P163" s="127" t="e">
        <f t="shared" si="17"/>
        <v>#VALUE!</v>
      </c>
      <c r="Q163" s="129"/>
      <c r="R163" s="127" t="s">
        <v>240</v>
      </c>
      <c r="S163" s="125"/>
      <c r="T163" s="125"/>
      <c r="U163" s="122"/>
      <c r="V163" s="8"/>
      <c r="W163" s="8"/>
      <c r="X163" s="8"/>
    </row>
    <row r="164" spans="1:24" ht="45" outlineLevel="4" x14ac:dyDescent="0.2">
      <c r="A164" s="38"/>
      <c r="B164" s="119" t="s">
        <v>725</v>
      </c>
      <c r="C164" s="120" t="s">
        <v>50</v>
      </c>
      <c r="D164" s="121">
        <v>131</v>
      </c>
      <c r="E164" s="122" t="s">
        <v>235</v>
      </c>
      <c r="F164" s="122" t="s">
        <v>726</v>
      </c>
      <c r="G164" s="123" t="s">
        <v>727</v>
      </c>
      <c r="H164" s="124" t="s">
        <v>291</v>
      </c>
      <c r="I164" s="125">
        <v>93.9</v>
      </c>
      <c r="J164" s="125">
        <v>93.9</v>
      </c>
      <c r="K164" s="128"/>
      <c r="L164" s="126" t="str">
        <f t="shared" si="15"/>
        <v/>
      </c>
      <c r="M164" s="123" t="s">
        <v>728</v>
      </c>
      <c r="N164" s="127">
        <v>21</v>
      </c>
      <c r="O164" s="127" t="e">
        <f t="shared" si="16"/>
        <v>#VALUE!</v>
      </c>
      <c r="P164" s="127" t="e">
        <f t="shared" si="17"/>
        <v>#VALUE!</v>
      </c>
      <c r="Q164" s="129"/>
      <c r="R164" s="127" t="s">
        <v>240</v>
      </c>
      <c r="S164" s="125"/>
      <c r="T164" s="125"/>
      <c r="U164" s="122"/>
      <c r="V164" s="8"/>
      <c r="W164" s="8"/>
      <c r="X164" s="8"/>
    </row>
    <row r="165" spans="1:24" ht="112.5" outlineLevel="4" x14ac:dyDescent="0.2">
      <c r="A165" s="38"/>
      <c r="B165" s="119" t="s">
        <v>729</v>
      </c>
      <c r="C165" s="120" t="s">
        <v>50</v>
      </c>
      <c r="D165" s="121">
        <v>132</v>
      </c>
      <c r="E165" s="122" t="s">
        <v>235</v>
      </c>
      <c r="F165" s="122" t="s">
        <v>730</v>
      </c>
      <c r="G165" s="123" t="s">
        <v>731</v>
      </c>
      <c r="H165" s="124" t="s">
        <v>238</v>
      </c>
      <c r="I165" s="125">
        <v>249.1</v>
      </c>
      <c r="J165" s="125">
        <v>249.1</v>
      </c>
      <c r="K165" s="128"/>
      <c r="L165" s="126" t="str">
        <f t="shared" si="15"/>
        <v/>
      </c>
      <c r="M165" s="123" t="s">
        <v>732</v>
      </c>
      <c r="N165" s="127">
        <v>21</v>
      </c>
      <c r="O165" s="127" t="e">
        <f t="shared" si="16"/>
        <v>#VALUE!</v>
      </c>
      <c r="P165" s="127" t="e">
        <f t="shared" si="17"/>
        <v>#VALUE!</v>
      </c>
      <c r="Q165" s="129"/>
      <c r="R165" s="127" t="s">
        <v>240</v>
      </c>
      <c r="S165" s="125"/>
      <c r="T165" s="125"/>
      <c r="U165" s="122"/>
      <c r="V165" s="8"/>
      <c r="W165" s="8"/>
      <c r="X165" s="8"/>
    </row>
    <row r="166" spans="1:24" ht="78.75" outlineLevel="4" x14ac:dyDescent="0.2">
      <c r="A166" s="38"/>
      <c r="B166" s="119" t="s">
        <v>733</v>
      </c>
      <c r="C166" s="120" t="s">
        <v>50</v>
      </c>
      <c r="D166" s="121">
        <v>133</v>
      </c>
      <c r="E166" s="122" t="s">
        <v>235</v>
      </c>
      <c r="F166" s="122" t="s">
        <v>734</v>
      </c>
      <c r="G166" s="123" t="s">
        <v>735</v>
      </c>
      <c r="H166" s="124" t="s">
        <v>238</v>
      </c>
      <c r="I166" s="125">
        <v>571.79999999999995</v>
      </c>
      <c r="J166" s="125">
        <v>571.79999999999995</v>
      </c>
      <c r="K166" s="128"/>
      <c r="L166" s="126" t="str">
        <f t="shared" si="15"/>
        <v/>
      </c>
      <c r="M166" s="123" t="s">
        <v>736</v>
      </c>
      <c r="N166" s="127">
        <v>21</v>
      </c>
      <c r="O166" s="127" t="e">
        <f t="shared" si="16"/>
        <v>#VALUE!</v>
      </c>
      <c r="P166" s="127" t="e">
        <f t="shared" si="17"/>
        <v>#VALUE!</v>
      </c>
      <c r="Q166" s="129"/>
      <c r="R166" s="127" t="s">
        <v>240</v>
      </c>
      <c r="S166" s="125"/>
      <c r="T166" s="125"/>
      <c r="U166" s="122"/>
      <c r="V166" s="8"/>
      <c r="W166" s="8"/>
      <c r="X166" s="8"/>
    </row>
    <row r="167" spans="1:24" ht="33.75" outlineLevel="4" x14ac:dyDescent="0.2">
      <c r="A167" s="38"/>
      <c r="B167" s="119" t="s">
        <v>737</v>
      </c>
      <c r="C167" s="120" t="s">
        <v>50</v>
      </c>
      <c r="D167" s="121">
        <v>134</v>
      </c>
      <c r="E167" s="122" t="s">
        <v>235</v>
      </c>
      <c r="F167" s="122" t="s">
        <v>738</v>
      </c>
      <c r="G167" s="123" t="s">
        <v>739</v>
      </c>
      <c r="H167" s="124" t="s">
        <v>291</v>
      </c>
      <c r="I167" s="125">
        <v>3</v>
      </c>
      <c r="J167" s="125">
        <v>3</v>
      </c>
      <c r="K167" s="128"/>
      <c r="L167" s="126" t="str">
        <f t="shared" si="15"/>
        <v/>
      </c>
      <c r="M167" s="123" t="s">
        <v>720</v>
      </c>
      <c r="N167" s="127">
        <v>21</v>
      </c>
      <c r="O167" s="127" t="e">
        <f t="shared" si="16"/>
        <v>#VALUE!</v>
      </c>
      <c r="P167" s="127" t="e">
        <f t="shared" si="17"/>
        <v>#VALUE!</v>
      </c>
      <c r="Q167" s="129"/>
      <c r="R167" s="127" t="s">
        <v>240</v>
      </c>
      <c r="S167" s="125"/>
      <c r="T167" s="125"/>
      <c r="U167" s="122"/>
      <c r="V167" s="8"/>
      <c r="W167" s="8"/>
      <c r="X167" s="8"/>
    </row>
    <row r="168" spans="1:24" ht="45" outlineLevel="4" x14ac:dyDescent="0.2">
      <c r="A168" s="38"/>
      <c r="B168" s="119" t="s">
        <v>740</v>
      </c>
      <c r="C168" s="120" t="s">
        <v>50</v>
      </c>
      <c r="D168" s="121">
        <v>135</v>
      </c>
      <c r="E168" s="122" t="s">
        <v>235</v>
      </c>
      <c r="F168" s="122" t="s">
        <v>741</v>
      </c>
      <c r="G168" s="123" t="s">
        <v>742</v>
      </c>
      <c r="H168" s="124" t="s">
        <v>291</v>
      </c>
      <c r="I168" s="125">
        <v>29.1</v>
      </c>
      <c r="J168" s="125">
        <v>29.1</v>
      </c>
      <c r="K168" s="128"/>
      <c r="L168" s="126" t="str">
        <f t="shared" si="15"/>
        <v/>
      </c>
      <c r="M168" s="123" t="s">
        <v>743</v>
      </c>
      <c r="N168" s="127">
        <v>21</v>
      </c>
      <c r="O168" s="127" t="e">
        <f t="shared" si="16"/>
        <v>#VALUE!</v>
      </c>
      <c r="P168" s="127" t="e">
        <f t="shared" si="17"/>
        <v>#VALUE!</v>
      </c>
      <c r="Q168" s="129"/>
      <c r="R168" s="127" t="s">
        <v>240</v>
      </c>
      <c r="S168" s="125"/>
      <c r="T168" s="125"/>
      <c r="U168" s="122"/>
      <c r="V168" s="8"/>
      <c r="W168" s="8"/>
      <c r="X168" s="8"/>
    </row>
    <row r="169" spans="1:24" ht="45" outlineLevel="4" x14ac:dyDescent="0.2">
      <c r="A169" s="38"/>
      <c r="B169" s="119" t="s">
        <v>744</v>
      </c>
      <c r="C169" s="120" t="s">
        <v>50</v>
      </c>
      <c r="D169" s="121">
        <v>136</v>
      </c>
      <c r="E169" s="122" t="s">
        <v>235</v>
      </c>
      <c r="F169" s="122" t="s">
        <v>745</v>
      </c>
      <c r="G169" s="123" t="s">
        <v>746</v>
      </c>
      <c r="H169" s="124" t="s">
        <v>291</v>
      </c>
      <c r="I169" s="125">
        <v>15.7</v>
      </c>
      <c r="J169" s="125">
        <v>15.7</v>
      </c>
      <c r="K169" s="128"/>
      <c r="L169" s="126" t="str">
        <f t="shared" si="15"/>
        <v/>
      </c>
      <c r="M169" s="123" t="s">
        <v>747</v>
      </c>
      <c r="N169" s="127">
        <v>21</v>
      </c>
      <c r="O169" s="127" t="e">
        <f t="shared" si="16"/>
        <v>#VALUE!</v>
      </c>
      <c r="P169" s="127" t="e">
        <f t="shared" si="17"/>
        <v>#VALUE!</v>
      </c>
      <c r="Q169" s="129"/>
      <c r="R169" s="127" t="s">
        <v>240</v>
      </c>
      <c r="S169" s="125"/>
      <c r="T169" s="125"/>
      <c r="U169" s="122"/>
      <c r="V169" s="8"/>
      <c r="W169" s="8"/>
      <c r="X169" s="8"/>
    </row>
    <row r="170" spans="1:24" ht="45" outlineLevel="4" x14ac:dyDescent="0.2">
      <c r="A170" s="38"/>
      <c r="B170" s="119" t="s">
        <v>748</v>
      </c>
      <c r="C170" s="120" t="s">
        <v>50</v>
      </c>
      <c r="D170" s="121">
        <v>137</v>
      </c>
      <c r="E170" s="122" t="s">
        <v>235</v>
      </c>
      <c r="F170" s="122" t="s">
        <v>749</v>
      </c>
      <c r="G170" s="123" t="s">
        <v>750</v>
      </c>
      <c r="H170" s="124" t="s">
        <v>291</v>
      </c>
      <c r="I170" s="125">
        <v>223.8</v>
      </c>
      <c r="J170" s="125">
        <v>223.8</v>
      </c>
      <c r="K170" s="128"/>
      <c r="L170" s="126" t="str">
        <f t="shared" si="15"/>
        <v/>
      </c>
      <c r="M170" s="123" t="s">
        <v>751</v>
      </c>
      <c r="N170" s="127">
        <v>21</v>
      </c>
      <c r="O170" s="127" t="e">
        <f t="shared" si="16"/>
        <v>#VALUE!</v>
      </c>
      <c r="P170" s="127" t="e">
        <f t="shared" si="17"/>
        <v>#VALUE!</v>
      </c>
      <c r="Q170" s="129"/>
      <c r="R170" s="127" t="s">
        <v>240</v>
      </c>
      <c r="S170" s="125"/>
      <c r="T170" s="125"/>
      <c r="U170" s="122"/>
      <c r="V170" s="8"/>
      <c r="W170" s="8"/>
      <c r="X170" s="8"/>
    </row>
    <row r="171" spans="1:24" ht="45" outlineLevel="4" x14ac:dyDescent="0.2">
      <c r="A171" s="38"/>
      <c r="B171" s="119" t="s">
        <v>752</v>
      </c>
      <c r="C171" s="120" t="s">
        <v>50</v>
      </c>
      <c r="D171" s="121">
        <v>138</v>
      </c>
      <c r="E171" s="122" t="s">
        <v>235</v>
      </c>
      <c r="F171" s="122" t="s">
        <v>753</v>
      </c>
      <c r="G171" s="123" t="s">
        <v>754</v>
      </c>
      <c r="H171" s="124" t="s">
        <v>291</v>
      </c>
      <c r="I171" s="125">
        <v>68.900000000000006</v>
      </c>
      <c r="J171" s="125">
        <v>68.900000000000006</v>
      </c>
      <c r="K171" s="128"/>
      <c r="L171" s="126" t="str">
        <f t="shared" si="15"/>
        <v/>
      </c>
      <c r="M171" s="123" t="s">
        <v>755</v>
      </c>
      <c r="N171" s="127">
        <v>21</v>
      </c>
      <c r="O171" s="127" t="e">
        <f t="shared" si="16"/>
        <v>#VALUE!</v>
      </c>
      <c r="P171" s="127" t="e">
        <f t="shared" si="17"/>
        <v>#VALUE!</v>
      </c>
      <c r="Q171" s="129"/>
      <c r="R171" s="127" t="s">
        <v>240</v>
      </c>
      <c r="S171" s="125"/>
      <c r="T171" s="125"/>
      <c r="U171" s="122"/>
      <c r="V171" s="8"/>
      <c r="W171" s="8"/>
      <c r="X171" s="8"/>
    </row>
    <row r="172" spans="1:24" ht="22.5" outlineLevel="4" x14ac:dyDescent="0.2">
      <c r="A172" s="38"/>
      <c r="B172" s="119" t="s">
        <v>756</v>
      </c>
      <c r="C172" s="120" t="s">
        <v>50</v>
      </c>
      <c r="D172" s="121">
        <v>139</v>
      </c>
      <c r="E172" s="122" t="s">
        <v>235</v>
      </c>
      <c r="F172" s="122" t="s">
        <v>757</v>
      </c>
      <c r="G172" s="123" t="s">
        <v>758</v>
      </c>
      <c r="H172" s="124" t="s">
        <v>291</v>
      </c>
      <c r="I172" s="125">
        <v>68.900000000000006</v>
      </c>
      <c r="J172" s="125">
        <v>68.900000000000006</v>
      </c>
      <c r="K172" s="128"/>
      <c r="L172" s="126" t="str">
        <f t="shared" si="15"/>
        <v/>
      </c>
      <c r="M172" s="123"/>
      <c r="N172" s="127">
        <v>21</v>
      </c>
      <c r="O172" s="127" t="e">
        <f t="shared" si="16"/>
        <v>#VALUE!</v>
      </c>
      <c r="P172" s="127" t="e">
        <f t="shared" si="17"/>
        <v>#VALUE!</v>
      </c>
      <c r="Q172" s="129"/>
      <c r="R172" s="127" t="s">
        <v>240</v>
      </c>
      <c r="S172" s="125"/>
      <c r="T172" s="125"/>
      <c r="U172" s="122"/>
      <c r="V172" s="8"/>
      <c r="W172" s="8"/>
      <c r="X172" s="8"/>
    </row>
    <row r="173" spans="1:24" ht="67.5" outlineLevel="4" x14ac:dyDescent="0.2">
      <c r="A173" s="38"/>
      <c r="B173" s="119" t="s">
        <v>759</v>
      </c>
      <c r="C173" s="120" t="s">
        <v>50</v>
      </c>
      <c r="D173" s="121">
        <v>140</v>
      </c>
      <c r="E173" s="122" t="s">
        <v>235</v>
      </c>
      <c r="F173" s="122" t="s">
        <v>760</v>
      </c>
      <c r="G173" s="123" t="s">
        <v>761</v>
      </c>
      <c r="H173" s="124" t="s">
        <v>291</v>
      </c>
      <c r="I173" s="125">
        <v>44</v>
      </c>
      <c r="J173" s="125">
        <v>44</v>
      </c>
      <c r="K173" s="128"/>
      <c r="L173" s="126" t="str">
        <f t="shared" si="15"/>
        <v/>
      </c>
      <c r="M173" s="123" t="s">
        <v>762</v>
      </c>
      <c r="N173" s="127">
        <v>21</v>
      </c>
      <c r="O173" s="127" t="e">
        <f t="shared" si="16"/>
        <v>#VALUE!</v>
      </c>
      <c r="P173" s="127" t="e">
        <f t="shared" si="17"/>
        <v>#VALUE!</v>
      </c>
      <c r="Q173" s="129"/>
      <c r="R173" s="127" t="s">
        <v>240</v>
      </c>
      <c r="S173" s="125"/>
      <c r="T173" s="125"/>
      <c r="U173" s="122"/>
      <c r="V173" s="8"/>
      <c r="W173" s="8"/>
      <c r="X173" s="8"/>
    </row>
    <row r="174" spans="1:24" ht="33.75" outlineLevel="4" x14ac:dyDescent="0.2">
      <c r="A174" s="38"/>
      <c r="B174" s="119" t="s">
        <v>763</v>
      </c>
      <c r="C174" s="120" t="s">
        <v>50</v>
      </c>
      <c r="D174" s="121">
        <v>141</v>
      </c>
      <c r="E174" s="122" t="s">
        <v>235</v>
      </c>
      <c r="F174" s="122" t="s">
        <v>764</v>
      </c>
      <c r="G174" s="123" t="s">
        <v>765</v>
      </c>
      <c r="H174" s="124" t="s">
        <v>291</v>
      </c>
      <c r="I174" s="125">
        <v>12</v>
      </c>
      <c r="J174" s="125">
        <v>12</v>
      </c>
      <c r="K174" s="128"/>
      <c r="L174" s="126" t="str">
        <f t="shared" si="15"/>
        <v/>
      </c>
      <c r="M174" s="123" t="s">
        <v>766</v>
      </c>
      <c r="N174" s="127">
        <v>21</v>
      </c>
      <c r="O174" s="127" t="e">
        <f t="shared" si="16"/>
        <v>#VALUE!</v>
      </c>
      <c r="P174" s="127" t="e">
        <f t="shared" si="17"/>
        <v>#VALUE!</v>
      </c>
      <c r="Q174" s="129"/>
      <c r="R174" s="127" t="s">
        <v>240</v>
      </c>
      <c r="S174" s="125"/>
      <c r="T174" s="125"/>
      <c r="U174" s="122"/>
      <c r="V174" s="8"/>
      <c r="W174" s="8"/>
      <c r="X174" s="8"/>
    </row>
    <row r="175" spans="1:24" ht="33.75" outlineLevel="4" x14ac:dyDescent="0.2">
      <c r="A175" s="38"/>
      <c r="B175" s="119" t="s">
        <v>767</v>
      </c>
      <c r="C175" s="120" t="s">
        <v>50</v>
      </c>
      <c r="D175" s="121">
        <v>142</v>
      </c>
      <c r="E175" s="122" t="s">
        <v>235</v>
      </c>
      <c r="F175" s="122" t="s">
        <v>768</v>
      </c>
      <c r="G175" s="123" t="s">
        <v>769</v>
      </c>
      <c r="H175" s="124" t="s">
        <v>291</v>
      </c>
      <c r="I175" s="125">
        <v>68</v>
      </c>
      <c r="J175" s="125">
        <v>68</v>
      </c>
      <c r="K175" s="128"/>
      <c r="L175" s="126" t="str">
        <f t="shared" ref="L175:L206" si="18">IF(K175&lt;&gt;"",J175*K175,"")</f>
        <v/>
      </c>
      <c r="M175" s="123" t="s">
        <v>770</v>
      </c>
      <c r="N175" s="127">
        <v>21</v>
      </c>
      <c r="O175" s="127" t="e">
        <f t="shared" ref="O175:O206" si="19">L175*(N175/100)</f>
        <v>#VALUE!</v>
      </c>
      <c r="P175" s="127" t="e">
        <f t="shared" ref="P175:P206" si="20">L175+O175</f>
        <v>#VALUE!</v>
      </c>
      <c r="Q175" s="129"/>
      <c r="R175" s="127" t="s">
        <v>240</v>
      </c>
      <c r="S175" s="125"/>
      <c r="T175" s="125"/>
      <c r="U175" s="122"/>
      <c r="V175" s="8"/>
      <c r="W175" s="8"/>
      <c r="X175" s="8"/>
    </row>
    <row r="176" spans="1:24" ht="45" outlineLevel="4" x14ac:dyDescent="0.2">
      <c r="A176" s="38"/>
      <c r="B176" s="119" t="s">
        <v>771</v>
      </c>
      <c r="C176" s="120" t="s">
        <v>50</v>
      </c>
      <c r="D176" s="121">
        <v>143</v>
      </c>
      <c r="E176" s="122" t="s">
        <v>235</v>
      </c>
      <c r="F176" s="122" t="s">
        <v>772</v>
      </c>
      <c r="G176" s="123" t="s">
        <v>773</v>
      </c>
      <c r="H176" s="124" t="s">
        <v>291</v>
      </c>
      <c r="I176" s="125">
        <v>69.5</v>
      </c>
      <c r="J176" s="125">
        <v>69.5</v>
      </c>
      <c r="K176" s="128"/>
      <c r="L176" s="126" t="str">
        <f t="shared" si="18"/>
        <v/>
      </c>
      <c r="M176" s="123" t="s">
        <v>774</v>
      </c>
      <c r="N176" s="127">
        <v>21</v>
      </c>
      <c r="O176" s="127" t="e">
        <f t="shared" si="19"/>
        <v>#VALUE!</v>
      </c>
      <c r="P176" s="127" t="e">
        <f t="shared" si="20"/>
        <v>#VALUE!</v>
      </c>
      <c r="Q176" s="129"/>
      <c r="R176" s="127" t="s">
        <v>240</v>
      </c>
      <c r="S176" s="125"/>
      <c r="T176" s="125"/>
      <c r="U176" s="122"/>
      <c r="V176" s="8"/>
      <c r="W176" s="8"/>
      <c r="X176" s="8"/>
    </row>
    <row r="177" spans="1:24" ht="45" outlineLevel="4" x14ac:dyDescent="0.2">
      <c r="A177" s="38"/>
      <c r="B177" s="119" t="s">
        <v>775</v>
      </c>
      <c r="C177" s="120" t="s">
        <v>50</v>
      </c>
      <c r="D177" s="121">
        <v>144</v>
      </c>
      <c r="E177" s="122" t="s">
        <v>235</v>
      </c>
      <c r="F177" s="122" t="s">
        <v>776</v>
      </c>
      <c r="G177" s="123" t="s">
        <v>777</v>
      </c>
      <c r="H177" s="124" t="s">
        <v>291</v>
      </c>
      <c r="I177" s="125">
        <v>69.8</v>
      </c>
      <c r="J177" s="125">
        <v>69.8</v>
      </c>
      <c r="K177" s="128"/>
      <c r="L177" s="126" t="str">
        <f t="shared" si="18"/>
        <v/>
      </c>
      <c r="M177" s="123" t="s">
        <v>778</v>
      </c>
      <c r="N177" s="127">
        <v>21</v>
      </c>
      <c r="O177" s="127" t="e">
        <f t="shared" si="19"/>
        <v>#VALUE!</v>
      </c>
      <c r="P177" s="127" t="e">
        <f t="shared" si="20"/>
        <v>#VALUE!</v>
      </c>
      <c r="Q177" s="129"/>
      <c r="R177" s="127" t="s">
        <v>240</v>
      </c>
      <c r="S177" s="125"/>
      <c r="T177" s="125"/>
      <c r="U177" s="122"/>
      <c r="V177" s="8"/>
      <c r="W177" s="8"/>
      <c r="X177" s="8"/>
    </row>
    <row r="178" spans="1:24" ht="33.75" outlineLevel="4" x14ac:dyDescent="0.2">
      <c r="A178" s="38"/>
      <c r="B178" s="119" t="s">
        <v>779</v>
      </c>
      <c r="C178" s="120" t="s">
        <v>50</v>
      </c>
      <c r="D178" s="121">
        <v>145</v>
      </c>
      <c r="E178" s="122" t="s">
        <v>235</v>
      </c>
      <c r="F178" s="122" t="s">
        <v>780</v>
      </c>
      <c r="G178" s="123" t="s">
        <v>781</v>
      </c>
      <c r="H178" s="124" t="s">
        <v>251</v>
      </c>
      <c r="I178" s="125">
        <v>280</v>
      </c>
      <c r="J178" s="125">
        <v>280</v>
      </c>
      <c r="K178" s="128"/>
      <c r="L178" s="126" t="str">
        <f t="shared" si="18"/>
        <v/>
      </c>
      <c r="M178" s="123" t="s">
        <v>782</v>
      </c>
      <c r="N178" s="127">
        <v>21</v>
      </c>
      <c r="O178" s="127" t="e">
        <f t="shared" si="19"/>
        <v>#VALUE!</v>
      </c>
      <c r="P178" s="127" t="e">
        <f t="shared" si="20"/>
        <v>#VALUE!</v>
      </c>
      <c r="Q178" s="129"/>
      <c r="R178" s="127" t="s">
        <v>240</v>
      </c>
      <c r="S178" s="125"/>
      <c r="T178" s="125"/>
      <c r="U178" s="122"/>
      <c r="V178" s="8"/>
      <c r="W178" s="8"/>
      <c r="X178" s="8"/>
    </row>
    <row r="179" spans="1:24" ht="45" outlineLevel="4" x14ac:dyDescent="0.2">
      <c r="A179" s="38"/>
      <c r="B179" s="119" t="s">
        <v>783</v>
      </c>
      <c r="C179" s="120" t="s">
        <v>50</v>
      </c>
      <c r="D179" s="121">
        <v>146</v>
      </c>
      <c r="E179" s="122" t="s">
        <v>235</v>
      </c>
      <c r="F179" s="122" t="s">
        <v>784</v>
      </c>
      <c r="G179" s="123" t="s">
        <v>785</v>
      </c>
      <c r="H179" s="124" t="s">
        <v>251</v>
      </c>
      <c r="I179" s="125">
        <v>1000</v>
      </c>
      <c r="J179" s="125">
        <v>1000</v>
      </c>
      <c r="K179" s="128"/>
      <c r="L179" s="126" t="str">
        <f t="shared" si="18"/>
        <v/>
      </c>
      <c r="M179" s="123" t="s">
        <v>786</v>
      </c>
      <c r="N179" s="127">
        <v>21</v>
      </c>
      <c r="O179" s="127" t="e">
        <f t="shared" si="19"/>
        <v>#VALUE!</v>
      </c>
      <c r="P179" s="127" t="e">
        <f t="shared" si="20"/>
        <v>#VALUE!</v>
      </c>
      <c r="Q179" s="129"/>
      <c r="R179" s="127" t="s">
        <v>240</v>
      </c>
      <c r="S179" s="125"/>
      <c r="T179" s="125"/>
      <c r="U179" s="122"/>
      <c r="V179" s="8"/>
      <c r="W179" s="8"/>
      <c r="X179" s="8"/>
    </row>
    <row r="180" spans="1:24" ht="33.75" outlineLevel="4" x14ac:dyDescent="0.2">
      <c r="A180" s="38"/>
      <c r="B180" s="119" t="s">
        <v>787</v>
      </c>
      <c r="C180" s="120" t="s">
        <v>50</v>
      </c>
      <c r="D180" s="121">
        <v>147</v>
      </c>
      <c r="E180" s="122" t="s">
        <v>235</v>
      </c>
      <c r="F180" s="122" t="s">
        <v>788</v>
      </c>
      <c r="G180" s="123" t="s">
        <v>789</v>
      </c>
      <c r="H180" s="124" t="s">
        <v>261</v>
      </c>
      <c r="I180" s="125">
        <v>10</v>
      </c>
      <c r="J180" s="125">
        <v>10</v>
      </c>
      <c r="K180" s="128"/>
      <c r="L180" s="126" t="str">
        <f t="shared" si="18"/>
        <v/>
      </c>
      <c r="M180" s="123" t="s">
        <v>790</v>
      </c>
      <c r="N180" s="127">
        <v>21</v>
      </c>
      <c r="O180" s="127" t="e">
        <f t="shared" si="19"/>
        <v>#VALUE!</v>
      </c>
      <c r="P180" s="127" t="e">
        <f t="shared" si="20"/>
        <v>#VALUE!</v>
      </c>
      <c r="Q180" s="129"/>
      <c r="R180" s="127" t="s">
        <v>262</v>
      </c>
      <c r="S180" s="125"/>
      <c r="T180" s="125"/>
      <c r="U180" s="122"/>
      <c r="V180" s="8"/>
      <c r="W180" s="8"/>
      <c r="X180" s="8"/>
    </row>
    <row r="181" spans="1:24" ht="33.75" outlineLevel="4" x14ac:dyDescent="0.2">
      <c r="A181" s="38"/>
      <c r="B181" s="119" t="s">
        <v>791</v>
      </c>
      <c r="C181" s="120" t="s">
        <v>50</v>
      </c>
      <c r="D181" s="121">
        <v>148</v>
      </c>
      <c r="E181" s="122" t="s">
        <v>235</v>
      </c>
      <c r="F181" s="122" t="s">
        <v>792</v>
      </c>
      <c r="G181" s="123" t="s">
        <v>793</v>
      </c>
      <c r="H181" s="124" t="s">
        <v>261</v>
      </c>
      <c r="I181" s="125">
        <v>34</v>
      </c>
      <c r="J181" s="125">
        <v>34</v>
      </c>
      <c r="K181" s="128"/>
      <c r="L181" s="126" t="str">
        <f t="shared" si="18"/>
        <v/>
      </c>
      <c r="M181" s="123" t="s">
        <v>794</v>
      </c>
      <c r="N181" s="127">
        <v>21</v>
      </c>
      <c r="O181" s="127" t="e">
        <f t="shared" si="19"/>
        <v>#VALUE!</v>
      </c>
      <c r="P181" s="127" t="e">
        <f t="shared" si="20"/>
        <v>#VALUE!</v>
      </c>
      <c r="Q181" s="129"/>
      <c r="R181" s="127" t="s">
        <v>262</v>
      </c>
      <c r="S181" s="125"/>
      <c r="T181" s="125"/>
      <c r="U181" s="122"/>
      <c r="V181" s="8"/>
      <c r="W181" s="8"/>
      <c r="X181" s="8"/>
    </row>
    <row r="182" spans="1:24" ht="33.75" outlineLevel="4" x14ac:dyDescent="0.2">
      <c r="A182" s="38"/>
      <c r="B182" s="119" t="s">
        <v>795</v>
      </c>
      <c r="C182" s="120" t="s">
        <v>50</v>
      </c>
      <c r="D182" s="121">
        <v>149</v>
      </c>
      <c r="E182" s="122" t="s">
        <v>235</v>
      </c>
      <c r="F182" s="122" t="s">
        <v>796</v>
      </c>
      <c r="G182" s="123" t="s">
        <v>797</v>
      </c>
      <c r="H182" s="124" t="s">
        <v>291</v>
      </c>
      <c r="I182" s="125">
        <v>10</v>
      </c>
      <c r="J182" s="125">
        <v>10</v>
      </c>
      <c r="K182" s="128"/>
      <c r="L182" s="126" t="str">
        <f t="shared" si="18"/>
        <v/>
      </c>
      <c r="M182" s="123" t="s">
        <v>798</v>
      </c>
      <c r="N182" s="127">
        <v>21</v>
      </c>
      <c r="O182" s="127" t="e">
        <f t="shared" si="19"/>
        <v>#VALUE!</v>
      </c>
      <c r="P182" s="127" t="e">
        <f t="shared" si="20"/>
        <v>#VALUE!</v>
      </c>
      <c r="Q182" s="129"/>
      <c r="R182" s="127" t="s">
        <v>240</v>
      </c>
      <c r="S182" s="125"/>
      <c r="T182" s="125"/>
      <c r="U182" s="122"/>
      <c r="V182" s="8"/>
      <c r="W182" s="8"/>
      <c r="X182" s="8"/>
    </row>
    <row r="183" spans="1:24" ht="33.75" outlineLevel="4" x14ac:dyDescent="0.2">
      <c r="A183" s="38"/>
      <c r="B183" s="119" t="s">
        <v>799</v>
      </c>
      <c r="C183" s="120" t="s">
        <v>50</v>
      </c>
      <c r="D183" s="121">
        <v>150</v>
      </c>
      <c r="E183" s="122" t="s">
        <v>235</v>
      </c>
      <c r="F183" s="122" t="s">
        <v>800</v>
      </c>
      <c r="G183" s="123" t="s">
        <v>801</v>
      </c>
      <c r="H183" s="124" t="s">
        <v>291</v>
      </c>
      <c r="I183" s="125">
        <v>9.1999999999999993</v>
      </c>
      <c r="J183" s="125">
        <v>9.1999999999999993</v>
      </c>
      <c r="K183" s="128"/>
      <c r="L183" s="126" t="str">
        <f t="shared" si="18"/>
        <v/>
      </c>
      <c r="M183" s="123" t="s">
        <v>802</v>
      </c>
      <c r="N183" s="127">
        <v>21</v>
      </c>
      <c r="O183" s="127" t="e">
        <f t="shared" si="19"/>
        <v>#VALUE!</v>
      </c>
      <c r="P183" s="127" t="e">
        <f t="shared" si="20"/>
        <v>#VALUE!</v>
      </c>
      <c r="Q183" s="129"/>
      <c r="R183" s="127" t="s">
        <v>240</v>
      </c>
      <c r="S183" s="125"/>
      <c r="T183" s="125"/>
      <c r="U183" s="122"/>
      <c r="V183" s="8"/>
      <c r="W183" s="8"/>
      <c r="X183" s="8"/>
    </row>
    <row r="184" spans="1:24" ht="45" outlineLevel="4" x14ac:dyDescent="0.2">
      <c r="A184" s="38"/>
      <c r="B184" s="119" t="s">
        <v>803</v>
      </c>
      <c r="C184" s="120" t="s">
        <v>50</v>
      </c>
      <c r="D184" s="121">
        <v>151</v>
      </c>
      <c r="E184" s="122" t="s">
        <v>235</v>
      </c>
      <c r="F184" s="122" t="s">
        <v>804</v>
      </c>
      <c r="G184" s="123" t="s">
        <v>805</v>
      </c>
      <c r="H184" s="124" t="s">
        <v>291</v>
      </c>
      <c r="I184" s="125">
        <v>19.3</v>
      </c>
      <c r="J184" s="125">
        <v>19.3</v>
      </c>
      <c r="K184" s="128"/>
      <c r="L184" s="126" t="str">
        <f t="shared" si="18"/>
        <v/>
      </c>
      <c r="M184" s="123" t="s">
        <v>806</v>
      </c>
      <c r="N184" s="127">
        <v>21</v>
      </c>
      <c r="O184" s="127" t="e">
        <f t="shared" si="19"/>
        <v>#VALUE!</v>
      </c>
      <c r="P184" s="127" t="e">
        <f t="shared" si="20"/>
        <v>#VALUE!</v>
      </c>
      <c r="Q184" s="129"/>
      <c r="R184" s="127" t="s">
        <v>240</v>
      </c>
      <c r="S184" s="125"/>
      <c r="T184" s="125"/>
      <c r="U184" s="122"/>
      <c r="V184" s="8"/>
      <c r="W184" s="8"/>
      <c r="X184" s="8"/>
    </row>
    <row r="185" spans="1:24" ht="45" outlineLevel="4" x14ac:dyDescent="0.2">
      <c r="A185" s="38"/>
      <c r="B185" s="119" t="s">
        <v>807</v>
      </c>
      <c r="C185" s="120" t="s">
        <v>50</v>
      </c>
      <c r="D185" s="121">
        <v>152</v>
      </c>
      <c r="E185" s="122" t="s">
        <v>235</v>
      </c>
      <c r="F185" s="122" t="s">
        <v>808</v>
      </c>
      <c r="G185" s="123" t="s">
        <v>809</v>
      </c>
      <c r="H185" s="124" t="s">
        <v>238</v>
      </c>
      <c r="I185" s="125">
        <v>33</v>
      </c>
      <c r="J185" s="125">
        <v>33</v>
      </c>
      <c r="K185" s="128"/>
      <c r="L185" s="126" t="str">
        <f t="shared" si="18"/>
        <v/>
      </c>
      <c r="M185" s="123" t="s">
        <v>810</v>
      </c>
      <c r="N185" s="127">
        <v>21</v>
      </c>
      <c r="O185" s="127" t="e">
        <f t="shared" si="19"/>
        <v>#VALUE!</v>
      </c>
      <c r="P185" s="127" t="e">
        <f t="shared" si="20"/>
        <v>#VALUE!</v>
      </c>
      <c r="Q185" s="129"/>
      <c r="R185" s="127" t="s">
        <v>240</v>
      </c>
      <c r="S185" s="125"/>
      <c r="T185" s="125"/>
      <c r="U185" s="122"/>
      <c r="V185" s="8"/>
      <c r="W185" s="8"/>
      <c r="X185" s="8"/>
    </row>
    <row r="186" spans="1:24" ht="45" outlineLevel="4" x14ac:dyDescent="0.2">
      <c r="A186" s="38"/>
      <c r="B186" s="119" t="s">
        <v>811</v>
      </c>
      <c r="C186" s="120" t="s">
        <v>50</v>
      </c>
      <c r="D186" s="121">
        <v>153</v>
      </c>
      <c r="E186" s="122" t="s">
        <v>235</v>
      </c>
      <c r="F186" s="122" t="s">
        <v>812</v>
      </c>
      <c r="G186" s="123" t="s">
        <v>813</v>
      </c>
      <c r="H186" s="124" t="s">
        <v>291</v>
      </c>
      <c r="I186" s="125">
        <v>17.5</v>
      </c>
      <c r="J186" s="125">
        <v>17.5</v>
      </c>
      <c r="K186" s="128"/>
      <c r="L186" s="126" t="str">
        <f t="shared" si="18"/>
        <v/>
      </c>
      <c r="M186" s="123" t="s">
        <v>814</v>
      </c>
      <c r="N186" s="127">
        <v>21</v>
      </c>
      <c r="O186" s="127" t="e">
        <f t="shared" si="19"/>
        <v>#VALUE!</v>
      </c>
      <c r="P186" s="127" t="e">
        <f t="shared" si="20"/>
        <v>#VALUE!</v>
      </c>
      <c r="Q186" s="129"/>
      <c r="R186" s="127" t="s">
        <v>240</v>
      </c>
      <c r="S186" s="125"/>
      <c r="T186" s="125"/>
      <c r="U186" s="122"/>
      <c r="V186" s="8"/>
      <c r="W186" s="8"/>
      <c r="X186" s="8"/>
    </row>
    <row r="187" spans="1:24" ht="22.5" outlineLevel="4" x14ac:dyDescent="0.2">
      <c r="A187" s="38"/>
      <c r="B187" s="119" t="s">
        <v>815</v>
      </c>
      <c r="C187" s="120" t="s">
        <v>50</v>
      </c>
      <c r="D187" s="121">
        <v>154</v>
      </c>
      <c r="E187" s="122" t="s">
        <v>235</v>
      </c>
      <c r="F187" s="122" t="s">
        <v>816</v>
      </c>
      <c r="G187" s="123" t="s">
        <v>817</v>
      </c>
      <c r="H187" s="124" t="s">
        <v>251</v>
      </c>
      <c r="I187" s="125">
        <v>27</v>
      </c>
      <c r="J187" s="125">
        <v>27</v>
      </c>
      <c r="K187" s="128"/>
      <c r="L187" s="126" t="str">
        <f t="shared" si="18"/>
        <v/>
      </c>
      <c r="M187" s="123" t="s">
        <v>818</v>
      </c>
      <c r="N187" s="127">
        <v>21</v>
      </c>
      <c r="O187" s="127" t="e">
        <f t="shared" si="19"/>
        <v>#VALUE!</v>
      </c>
      <c r="P187" s="127" t="e">
        <f t="shared" si="20"/>
        <v>#VALUE!</v>
      </c>
      <c r="Q187" s="129"/>
      <c r="R187" s="127" t="s">
        <v>240</v>
      </c>
      <c r="S187" s="125"/>
      <c r="T187" s="125"/>
      <c r="U187" s="122"/>
      <c r="V187" s="8"/>
      <c r="W187" s="8"/>
      <c r="X187" s="8"/>
    </row>
    <row r="188" spans="1:24" ht="22.5" outlineLevel="4" x14ac:dyDescent="0.2">
      <c r="A188" s="38"/>
      <c r="B188" s="119" t="s">
        <v>819</v>
      </c>
      <c r="C188" s="120" t="s">
        <v>50</v>
      </c>
      <c r="D188" s="121">
        <v>155</v>
      </c>
      <c r="E188" s="122" t="s">
        <v>235</v>
      </c>
      <c r="F188" s="122" t="s">
        <v>820</v>
      </c>
      <c r="G188" s="123" t="s">
        <v>821</v>
      </c>
      <c r="H188" s="124" t="s">
        <v>261</v>
      </c>
      <c r="I188" s="125">
        <v>4</v>
      </c>
      <c r="J188" s="125">
        <v>4</v>
      </c>
      <c r="K188" s="128"/>
      <c r="L188" s="126" t="str">
        <f t="shared" si="18"/>
        <v/>
      </c>
      <c r="M188" s="123"/>
      <c r="N188" s="127">
        <v>21</v>
      </c>
      <c r="O188" s="127" t="e">
        <f t="shared" si="19"/>
        <v>#VALUE!</v>
      </c>
      <c r="P188" s="127" t="e">
        <f t="shared" si="20"/>
        <v>#VALUE!</v>
      </c>
      <c r="Q188" s="129"/>
      <c r="R188" s="127" t="s">
        <v>262</v>
      </c>
      <c r="S188" s="125"/>
      <c r="T188" s="125"/>
      <c r="U188" s="122"/>
      <c r="V188" s="8"/>
      <c r="W188" s="8"/>
      <c r="X188" s="8"/>
    </row>
    <row r="189" spans="1:24" ht="45" outlineLevel="4" x14ac:dyDescent="0.2">
      <c r="A189" s="38"/>
      <c r="B189" s="119" t="s">
        <v>822</v>
      </c>
      <c r="C189" s="120" t="s">
        <v>50</v>
      </c>
      <c r="D189" s="121">
        <v>156</v>
      </c>
      <c r="E189" s="122" t="s">
        <v>235</v>
      </c>
      <c r="F189" s="122" t="s">
        <v>823</v>
      </c>
      <c r="G189" s="123" t="s">
        <v>824</v>
      </c>
      <c r="H189" s="124" t="s">
        <v>291</v>
      </c>
      <c r="I189" s="125">
        <v>66.2</v>
      </c>
      <c r="J189" s="125">
        <v>66.2</v>
      </c>
      <c r="K189" s="128"/>
      <c r="L189" s="126" t="str">
        <f t="shared" si="18"/>
        <v/>
      </c>
      <c r="M189" s="123" t="s">
        <v>825</v>
      </c>
      <c r="N189" s="127">
        <v>21</v>
      </c>
      <c r="O189" s="127" t="e">
        <f t="shared" si="19"/>
        <v>#VALUE!</v>
      </c>
      <c r="P189" s="127" t="e">
        <f t="shared" si="20"/>
        <v>#VALUE!</v>
      </c>
      <c r="Q189" s="129"/>
      <c r="R189" s="127" t="s">
        <v>240</v>
      </c>
      <c r="S189" s="125"/>
      <c r="T189" s="125"/>
      <c r="U189" s="122"/>
      <c r="V189" s="8"/>
      <c r="W189" s="8"/>
      <c r="X189" s="8"/>
    </row>
    <row r="190" spans="1:24" ht="33.75" outlineLevel="4" x14ac:dyDescent="0.2">
      <c r="A190" s="38"/>
      <c r="B190" s="119" t="s">
        <v>826</v>
      </c>
      <c r="C190" s="120" t="s">
        <v>50</v>
      </c>
      <c r="D190" s="121">
        <v>157</v>
      </c>
      <c r="E190" s="122" t="s">
        <v>235</v>
      </c>
      <c r="F190" s="122" t="s">
        <v>827</v>
      </c>
      <c r="G190" s="123" t="s">
        <v>828</v>
      </c>
      <c r="H190" s="124" t="s">
        <v>251</v>
      </c>
      <c r="I190" s="125">
        <v>1</v>
      </c>
      <c r="J190" s="125">
        <v>1</v>
      </c>
      <c r="K190" s="128"/>
      <c r="L190" s="126" t="str">
        <f t="shared" si="18"/>
        <v/>
      </c>
      <c r="M190" s="123" t="s">
        <v>829</v>
      </c>
      <c r="N190" s="127">
        <v>21</v>
      </c>
      <c r="O190" s="127" t="e">
        <f t="shared" si="19"/>
        <v>#VALUE!</v>
      </c>
      <c r="P190" s="127" t="e">
        <f t="shared" si="20"/>
        <v>#VALUE!</v>
      </c>
      <c r="Q190" s="129"/>
      <c r="R190" s="127" t="s">
        <v>240</v>
      </c>
      <c r="S190" s="125"/>
      <c r="T190" s="125"/>
      <c r="U190" s="122"/>
      <c r="V190" s="8"/>
      <c r="W190" s="8"/>
      <c r="X190" s="8"/>
    </row>
    <row r="191" spans="1:24" ht="45" outlineLevel="4" x14ac:dyDescent="0.2">
      <c r="A191" s="38"/>
      <c r="B191" s="119" t="s">
        <v>830</v>
      </c>
      <c r="C191" s="120" t="s">
        <v>50</v>
      </c>
      <c r="D191" s="121">
        <v>158</v>
      </c>
      <c r="E191" s="122" t="s">
        <v>235</v>
      </c>
      <c r="F191" s="122" t="s">
        <v>831</v>
      </c>
      <c r="G191" s="123" t="s">
        <v>832</v>
      </c>
      <c r="H191" s="124" t="s">
        <v>291</v>
      </c>
      <c r="I191" s="125">
        <v>69.5</v>
      </c>
      <c r="J191" s="125">
        <v>69.5</v>
      </c>
      <c r="K191" s="128"/>
      <c r="L191" s="126" t="str">
        <f t="shared" si="18"/>
        <v/>
      </c>
      <c r="M191" s="123" t="s">
        <v>833</v>
      </c>
      <c r="N191" s="127">
        <v>21</v>
      </c>
      <c r="O191" s="127" t="e">
        <f t="shared" si="19"/>
        <v>#VALUE!</v>
      </c>
      <c r="P191" s="127" t="e">
        <f t="shared" si="20"/>
        <v>#VALUE!</v>
      </c>
      <c r="Q191" s="129"/>
      <c r="R191" s="127" t="s">
        <v>262</v>
      </c>
      <c r="S191" s="125"/>
      <c r="T191" s="125"/>
      <c r="U191" s="122"/>
      <c r="V191" s="8"/>
      <c r="W191" s="8"/>
      <c r="X191" s="8"/>
    </row>
    <row r="192" spans="1:24" ht="33.75" outlineLevel="4" x14ac:dyDescent="0.2">
      <c r="A192" s="38"/>
      <c r="B192" s="119" t="s">
        <v>834</v>
      </c>
      <c r="C192" s="120" t="s">
        <v>50</v>
      </c>
      <c r="D192" s="121">
        <v>159</v>
      </c>
      <c r="E192" s="122" t="s">
        <v>235</v>
      </c>
      <c r="F192" s="122" t="s">
        <v>835</v>
      </c>
      <c r="G192" s="123" t="s">
        <v>836</v>
      </c>
      <c r="H192" s="124" t="s">
        <v>251</v>
      </c>
      <c r="I192" s="125">
        <v>8</v>
      </c>
      <c r="J192" s="125">
        <v>8</v>
      </c>
      <c r="K192" s="128"/>
      <c r="L192" s="126" t="str">
        <f t="shared" si="18"/>
        <v/>
      </c>
      <c r="M192" s="123" t="s">
        <v>837</v>
      </c>
      <c r="N192" s="127">
        <v>21</v>
      </c>
      <c r="O192" s="127" t="e">
        <f t="shared" si="19"/>
        <v>#VALUE!</v>
      </c>
      <c r="P192" s="127" t="e">
        <f t="shared" si="20"/>
        <v>#VALUE!</v>
      </c>
      <c r="Q192" s="129"/>
      <c r="R192" s="127" t="s">
        <v>240</v>
      </c>
      <c r="S192" s="125"/>
      <c r="T192" s="125"/>
      <c r="U192" s="122"/>
      <c r="V192" s="8"/>
      <c r="W192" s="8"/>
      <c r="X192" s="8"/>
    </row>
    <row r="193" spans="1:24" ht="33.75" outlineLevel="4" x14ac:dyDescent="0.2">
      <c r="A193" s="38"/>
      <c r="B193" s="119" t="s">
        <v>838</v>
      </c>
      <c r="C193" s="120" t="s">
        <v>50</v>
      </c>
      <c r="D193" s="121">
        <v>160</v>
      </c>
      <c r="E193" s="122" t="s">
        <v>235</v>
      </c>
      <c r="F193" s="122" t="s">
        <v>839</v>
      </c>
      <c r="G193" s="123" t="s">
        <v>840</v>
      </c>
      <c r="H193" s="124" t="s">
        <v>251</v>
      </c>
      <c r="I193" s="125">
        <v>4</v>
      </c>
      <c r="J193" s="125">
        <v>4</v>
      </c>
      <c r="K193" s="128"/>
      <c r="L193" s="126" t="str">
        <f t="shared" si="18"/>
        <v/>
      </c>
      <c r="M193" s="123" t="s">
        <v>841</v>
      </c>
      <c r="N193" s="127">
        <v>21</v>
      </c>
      <c r="O193" s="127" t="e">
        <f t="shared" si="19"/>
        <v>#VALUE!</v>
      </c>
      <c r="P193" s="127" t="e">
        <f t="shared" si="20"/>
        <v>#VALUE!</v>
      </c>
      <c r="Q193" s="129"/>
      <c r="R193" s="127" t="s">
        <v>262</v>
      </c>
      <c r="S193" s="125"/>
      <c r="T193" s="125"/>
      <c r="U193" s="122"/>
      <c r="V193" s="8"/>
      <c r="W193" s="8"/>
      <c r="X193" s="8"/>
    </row>
    <row r="194" spans="1:24" ht="33.75" outlineLevel="4" x14ac:dyDescent="0.2">
      <c r="A194" s="38"/>
      <c r="B194" s="119" t="s">
        <v>842</v>
      </c>
      <c r="C194" s="120" t="s">
        <v>50</v>
      </c>
      <c r="D194" s="121">
        <v>161</v>
      </c>
      <c r="E194" s="122" t="s">
        <v>235</v>
      </c>
      <c r="F194" s="122" t="s">
        <v>843</v>
      </c>
      <c r="G194" s="123" t="s">
        <v>844</v>
      </c>
      <c r="H194" s="124" t="s">
        <v>251</v>
      </c>
      <c r="I194" s="125">
        <v>5</v>
      </c>
      <c r="J194" s="125">
        <v>5</v>
      </c>
      <c r="K194" s="128"/>
      <c r="L194" s="126" t="str">
        <f t="shared" si="18"/>
        <v/>
      </c>
      <c r="M194" s="123" t="s">
        <v>845</v>
      </c>
      <c r="N194" s="127">
        <v>21</v>
      </c>
      <c r="O194" s="127" t="e">
        <f t="shared" si="19"/>
        <v>#VALUE!</v>
      </c>
      <c r="P194" s="127" t="e">
        <f t="shared" si="20"/>
        <v>#VALUE!</v>
      </c>
      <c r="Q194" s="129"/>
      <c r="R194" s="127" t="s">
        <v>262</v>
      </c>
      <c r="S194" s="125"/>
      <c r="T194" s="125"/>
      <c r="U194" s="122"/>
      <c r="V194" s="8"/>
      <c r="W194" s="8"/>
      <c r="X194" s="8"/>
    </row>
    <row r="195" spans="1:24" ht="33.75" outlineLevel="4" x14ac:dyDescent="0.2">
      <c r="A195" s="38"/>
      <c r="B195" s="119" t="s">
        <v>846</v>
      </c>
      <c r="C195" s="120" t="s">
        <v>50</v>
      </c>
      <c r="D195" s="121">
        <v>162</v>
      </c>
      <c r="E195" s="122" t="s">
        <v>235</v>
      </c>
      <c r="F195" s="122" t="s">
        <v>847</v>
      </c>
      <c r="G195" s="123" t="s">
        <v>848</v>
      </c>
      <c r="H195" s="124" t="s">
        <v>291</v>
      </c>
      <c r="I195" s="125">
        <v>28</v>
      </c>
      <c r="J195" s="125">
        <v>28</v>
      </c>
      <c r="K195" s="128"/>
      <c r="L195" s="126" t="str">
        <f t="shared" si="18"/>
        <v/>
      </c>
      <c r="M195" s="123" t="s">
        <v>849</v>
      </c>
      <c r="N195" s="127">
        <v>21</v>
      </c>
      <c r="O195" s="127" t="e">
        <f t="shared" si="19"/>
        <v>#VALUE!</v>
      </c>
      <c r="P195" s="127" t="e">
        <f t="shared" si="20"/>
        <v>#VALUE!</v>
      </c>
      <c r="Q195" s="129"/>
      <c r="R195" s="127" t="s">
        <v>240</v>
      </c>
      <c r="S195" s="125"/>
      <c r="T195" s="125"/>
      <c r="U195" s="122"/>
      <c r="V195" s="8"/>
      <c r="W195" s="8"/>
      <c r="X195" s="8"/>
    </row>
    <row r="196" spans="1:24" ht="22.5" outlineLevel="4" x14ac:dyDescent="0.2">
      <c r="A196" s="38"/>
      <c r="B196" s="119" t="s">
        <v>850</v>
      </c>
      <c r="C196" s="120" t="s">
        <v>50</v>
      </c>
      <c r="D196" s="121">
        <v>163</v>
      </c>
      <c r="E196" s="122" t="s">
        <v>235</v>
      </c>
      <c r="F196" s="122" t="s">
        <v>851</v>
      </c>
      <c r="G196" s="123" t="s">
        <v>852</v>
      </c>
      <c r="H196" s="124" t="s">
        <v>417</v>
      </c>
      <c r="I196" s="125">
        <v>3.5529999999999999</v>
      </c>
      <c r="J196" s="125">
        <v>3.5529999999999999</v>
      </c>
      <c r="K196" s="128"/>
      <c r="L196" s="126" t="str">
        <f t="shared" si="18"/>
        <v/>
      </c>
      <c r="M196" s="123"/>
      <c r="N196" s="127">
        <v>21</v>
      </c>
      <c r="O196" s="127" t="e">
        <f t="shared" si="19"/>
        <v>#VALUE!</v>
      </c>
      <c r="P196" s="127" t="e">
        <f t="shared" si="20"/>
        <v>#VALUE!</v>
      </c>
      <c r="Q196" s="129"/>
      <c r="R196" s="127" t="s">
        <v>240</v>
      </c>
      <c r="S196" s="125"/>
      <c r="T196" s="125"/>
      <c r="U196" s="122"/>
      <c r="V196" s="8"/>
      <c r="W196" s="8"/>
      <c r="X196" s="8"/>
    </row>
    <row r="197" spans="1:24" outlineLevel="4" x14ac:dyDescent="0.15">
      <c r="B197" s="10"/>
      <c r="C197" s="10" t="s">
        <v>49</v>
      </c>
      <c r="D197" s="10"/>
      <c r="E197" s="10"/>
      <c r="F197" s="10"/>
      <c r="G197" s="10"/>
      <c r="H197" s="10"/>
      <c r="I197" s="10"/>
      <c r="J197" s="10"/>
      <c r="K197" s="11"/>
      <c r="L197" s="35"/>
      <c r="M197" s="10"/>
      <c r="N197" s="37"/>
      <c r="O197" s="10"/>
      <c r="P197" s="10"/>
      <c r="Q197" s="10"/>
      <c r="R197" s="10"/>
      <c r="S197" s="10"/>
      <c r="T197" s="10"/>
      <c r="U197" s="10"/>
    </row>
    <row r="198" spans="1:24" ht="11.25" outlineLevel="3" x14ac:dyDescent="0.2">
      <c r="A198" s="84" t="s">
        <v>106</v>
      </c>
      <c r="B198" s="111"/>
      <c r="C198" s="112">
        <v>4</v>
      </c>
      <c r="D198" s="112"/>
      <c r="E198" s="111" t="s">
        <v>233</v>
      </c>
      <c r="F198" s="111"/>
      <c r="G198" s="113" t="s">
        <v>107</v>
      </c>
      <c r="H198" s="111"/>
      <c r="I198" s="114"/>
      <c r="J198" s="114"/>
      <c r="K198" s="115"/>
      <c r="L198" s="86">
        <f>SUBTOTAL(9,L199:L206)</f>
        <v>0</v>
      </c>
      <c r="M198" s="116"/>
      <c r="N198" s="84"/>
      <c r="O198" s="117" t="e">
        <f>SUBTOTAL(9,O199:O671)</f>
        <v>#VALUE!</v>
      </c>
      <c r="P198" s="117" t="e">
        <f>SUBTOTAL(9,P199:P671)</f>
        <v>#VALUE!</v>
      </c>
      <c r="Q198" s="116"/>
      <c r="R198" s="84"/>
      <c r="S198" s="118"/>
      <c r="T198" s="118"/>
      <c r="U198" s="116"/>
      <c r="V198" s="4"/>
      <c r="W198" s="8"/>
      <c r="X198" s="8"/>
    </row>
    <row r="199" spans="1:24" ht="78.75" outlineLevel="4" x14ac:dyDescent="0.2">
      <c r="A199" s="38"/>
      <c r="B199" s="119" t="s">
        <v>853</v>
      </c>
      <c r="C199" s="120" t="s">
        <v>50</v>
      </c>
      <c r="D199" s="121">
        <v>164</v>
      </c>
      <c r="E199" s="122" t="s">
        <v>235</v>
      </c>
      <c r="F199" s="122" t="s">
        <v>854</v>
      </c>
      <c r="G199" s="123" t="s">
        <v>855</v>
      </c>
      <c r="H199" s="124" t="s">
        <v>238</v>
      </c>
      <c r="I199" s="125">
        <v>704.2</v>
      </c>
      <c r="J199" s="125">
        <v>704.2</v>
      </c>
      <c r="K199" s="128"/>
      <c r="L199" s="126" t="str">
        <f t="shared" ref="L199:L205" si="21">IF(K199&lt;&gt;"",J199*K199,"")</f>
        <v/>
      </c>
      <c r="M199" s="123" t="s">
        <v>856</v>
      </c>
      <c r="N199" s="127">
        <v>21</v>
      </c>
      <c r="O199" s="127" t="e">
        <f t="shared" ref="O199:O205" si="22">L199*(N199/100)</f>
        <v>#VALUE!</v>
      </c>
      <c r="P199" s="127" t="e">
        <f t="shared" ref="P199:P205" si="23">L199+O199</f>
        <v>#VALUE!</v>
      </c>
      <c r="Q199" s="129"/>
      <c r="R199" s="127" t="s">
        <v>240</v>
      </c>
      <c r="S199" s="125"/>
      <c r="T199" s="125"/>
      <c r="U199" s="122"/>
      <c r="V199" s="8"/>
      <c r="W199" s="8"/>
      <c r="X199" s="8"/>
    </row>
    <row r="200" spans="1:24" ht="22.5" outlineLevel="4" x14ac:dyDescent="0.2">
      <c r="A200" s="38"/>
      <c r="B200" s="119" t="s">
        <v>857</v>
      </c>
      <c r="C200" s="120" t="s">
        <v>50</v>
      </c>
      <c r="D200" s="121">
        <v>165</v>
      </c>
      <c r="E200" s="122" t="s">
        <v>235</v>
      </c>
      <c r="F200" s="122" t="s">
        <v>858</v>
      </c>
      <c r="G200" s="123" t="s">
        <v>859</v>
      </c>
      <c r="H200" s="124" t="s">
        <v>238</v>
      </c>
      <c r="I200" s="125">
        <v>845.04</v>
      </c>
      <c r="J200" s="125">
        <v>845.04</v>
      </c>
      <c r="K200" s="128"/>
      <c r="L200" s="126" t="str">
        <f t="shared" si="21"/>
        <v/>
      </c>
      <c r="M200" s="123" t="s">
        <v>860</v>
      </c>
      <c r="N200" s="127">
        <v>21</v>
      </c>
      <c r="O200" s="127" t="e">
        <f t="shared" si="22"/>
        <v>#VALUE!</v>
      </c>
      <c r="P200" s="127" t="e">
        <f t="shared" si="23"/>
        <v>#VALUE!</v>
      </c>
      <c r="Q200" s="129"/>
      <c r="R200" s="127" t="s">
        <v>262</v>
      </c>
      <c r="S200" s="125"/>
      <c r="T200" s="125"/>
      <c r="U200" s="122"/>
      <c r="V200" s="8"/>
      <c r="W200" s="8"/>
      <c r="X200" s="8"/>
    </row>
    <row r="201" spans="1:24" ht="67.5" outlineLevel="4" x14ac:dyDescent="0.2">
      <c r="A201" s="38"/>
      <c r="B201" s="119" t="s">
        <v>861</v>
      </c>
      <c r="C201" s="120" t="s">
        <v>50</v>
      </c>
      <c r="D201" s="121">
        <v>166</v>
      </c>
      <c r="E201" s="122" t="s">
        <v>235</v>
      </c>
      <c r="F201" s="122" t="s">
        <v>862</v>
      </c>
      <c r="G201" s="123" t="s">
        <v>863</v>
      </c>
      <c r="H201" s="124" t="s">
        <v>291</v>
      </c>
      <c r="I201" s="125">
        <v>726</v>
      </c>
      <c r="J201" s="125">
        <v>726</v>
      </c>
      <c r="K201" s="128"/>
      <c r="L201" s="126" t="str">
        <f t="shared" si="21"/>
        <v/>
      </c>
      <c r="M201" s="123" t="s">
        <v>864</v>
      </c>
      <c r="N201" s="127">
        <v>21</v>
      </c>
      <c r="O201" s="127" t="e">
        <f t="shared" si="22"/>
        <v>#VALUE!</v>
      </c>
      <c r="P201" s="127" t="e">
        <f t="shared" si="23"/>
        <v>#VALUE!</v>
      </c>
      <c r="Q201" s="129"/>
      <c r="R201" s="127" t="s">
        <v>240</v>
      </c>
      <c r="S201" s="125"/>
      <c r="T201" s="125"/>
      <c r="U201" s="122"/>
      <c r="V201" s="8"/>
      <c r="W201" s="8"/>
      <c r="X201" s="8"/>
    </row>
    <row r="202" spans="1:24" ht="22.5" outlineLevel="4" x14ac:dyDescent="0.2">
      <c r="A202" s="38"/>
      <c r="B202" s="119" t="s">
        <v>865</v>
      </c>
      <c r="C202" s="120" t="s">
        <v>50</v>
      </c>
      <c r="D202" s="121">
        <v>167</v>
      </c>
      <c r="E202" s="122" t="s">
        <v>235</v>
      </c>
      <c r="F202" s="122" t="s">
        <v>866</v>
      </c>
      <c r="G202" s="123" t="s">
        <v>867</v>
      </c>
      <c r="H202" s="124" t="s">
        <v>291</v>
      </c>
      <c r="I202" s="125">
        <v>871.2</v>
      </c>
      <c r="J202" s="125">
        <v>871.2</v>
      </c>
      <c r="K202" s="128"/>
      <c r="L202" s="126" t="str">
        <f t="shared" si="21"/>
        <v/>
      </c>
      <c r="M202" s="123" t="s">
        <v>868</v>
      </c>
      <c r="N202" s="127">
        <v>21</v>
      </c>
      <c r="O202" s="127" t="e">
        <f t="shared" si="22"/>
        <v>#VALUE!</v>
      </c>
      <c r="P202" s="127" t="e">
        <f t="shared" si="23"/>
        <v>#VALUE!</v>
      </c>
      <c r="Q202" s="129"/>
      <c r="R202" s="127" t="s">
        <v>240</v>
      </c>
      <c r="S202" s="125"/>
      <c r="T202" s="125"/>
      <c r="U202" s="122"/>
      <c r="V202" s="8"/>
      <c r="W202" s="8"/>
      <c r="X202" s="8"/>
    </row>
    <row r="203" spans="1:24" ht="56.25" outlineLevel="4" x14ac:dyDescent="0.2">
      <c r="A203" s="38"/>
      <c r="B203" s="119" t="s">
        <v>869</v>
      </c>
      <c r="C203" s="120" t="s">
        <v>50</v>
      </c>
      <c r="D203" s="121">
        <v>168</v>
      </c>
      <c r="E203" s="122" t="s">
        <v>235</v>
      </c>
      <c r="F203" s="122" t="s">
        <v>870</v>
      </c>
      <c r="G203" s="123" t="s">
        <v>871</v>
      </c>
      <c r="H203" s="124" t="s">
        <v>238</v>
      </c>
      <c r="I203" s="125">
        <v>301.10000000000002</v>
      </c>
      <c r="J203" s="125">
        <v>301.10000000000002</v>
      </c>
      <c r="K203" s="128"/>
      <c r="L203" s="126" t="str">
        <f t="shared" si="21"/>
        <v/>
      </c>
      <c r="M203" s="123" t="s">
        <v>583</v>
      </c>
      <c r="N203" s="127">
        <v>21</v>
      </c>
      <c r="O203" s="127" t="e">
        <f t="shared" si="22"/>
        <v>#VALUE!</v>
      </c>
      <c r="P203" s="127" t="e">
        <f t="shared" si="23"/>
        <v>#VALUE!</v>
      </c>
      <c r="Q203" s="129"/>
      <c r="R203" s="127" t="s">
        <v>240</v>
      </c>
      <c r="S203" s="125"/>
      <c r="T203" s="125"/>
      <c r="U203" s="122"/>
      <c r="V203" s="8"/>
      <c r="W203" s="8"/>
      <c r="X203" s="8"/>
    </row>
    <row r="204" spans="1:24" ht="33.75" outlineLevel="4" x14ac:dyDescent="0.2">
      <c r="A204" s="38"/>
      <c r="B204" s="119" t="s">
        <v>872</v>
      </c>
      <c r="C204" s="120" t="s">
        <v>50</v>
      </c>
      <c r="D204" s="121">
        <v>169</v>
      </c>
      <c r="E204" s="122" t="s">
        <v>235</v>
      </c>
      <c r="F204" s="122" t="s">
        <v>873</v>
      </c>
      <c r="G204" s="123" t="s">
        <v>874</v>
      </c>
      <c r="H204" s="124" t="s">
        <v>238</v>
      </c>
      <c r="I204" s="125">
        <v>672.9</v>
      </c>
      <c r="J204" s="125">
        <v>672.9</v>
      </c>
      <c r="K204" s="128"/>
      <c r="L204" s="126" t="str">
        <f t="shared" si="21"/>
        <v/>
      </c>
      <c r="M204" s="123" t="s">
        <v>875</v>
      </c>
      <c r="N204" s="127">
        <v>21</v>
      </c>
      <c r="O204" s="127" t="e">
        <f t="shared" si="22"/>
        <v>#VALUE!</v>
      </c>
      <c r="P204" s="127" t="e">
        <f t="shared" si="23"/>
        <v>#VALUE!</v>
      </c>
      <c r="Q204" s="129"/>
      <c r="R204" s="127" t="s">
        <v>240</v>
      </c>
      <c r="S204" s="125"/>
      <c r="T204" s="125"/>
      <c r="U204" s="122"/>
      <c r="V204" s="8"/>
      <c r="W204" s="8"/>
      <c r="X204" s="8"/>
    </row>
    <row r="205" spans="1:24" ht="22.5" outlineLevel="4" x14ac:dyDescent="0.2">
      <c r="A205" s="38"/>
      <c r="B205" s="119" t="s">
        <v>876</v>
      </c>
      <c r="C205" s="120" t="s">
        <v>50</v>
      </c>
      <c r="D205" s="121">
        <v>170</v>
      </c>
      <c r="E205" s="122" t="s">
        <v>235</v>
      </c>
      <c r="F205" s="122" t="s">
        <v>877</v>
      </c>
      <c r="G205" s="123" t="s">
        <v>878</v>
      </c>
      <c r="H205" s="124" t="s">
        <v>417</v>
      </c>
      <c r="I205" s="125">
        <v>0.42099999999999999</v>
      </c>
      <c r="J205" s="125">
        <v>0.42099999999999999</v>
      </c>
      <c r="K205" s="128"/>
      <c r="L205" s="126" t="str">
        <f t="shared" si="21"/>
        <v/>
      </c>
      <c r="M205" s="123"/>
      <c r="N205" s="127">
        <v>21</v>
      </c>
      <c r="O205" s="127" t="e">
        <f t="shared" si="22"/>
        <v>#VALUE!</v>
      </c>
      <c r="P205" s="127" t="e">
        <f t="shared" si="23"/>
        <v>#VALUE!</v>
      </c>
      <c r="Q205" s="129"/>
      <c r="R205" s="127" t="s">
        <v>240</v>
      </c>
      <c r="S205" s="125"/>
      <c r="T205" s="125"/>
      <c r="U205" s="122"/>
      <c r="V205" s="8"/>
      <c r="W205" s="8"/>
      <c r="X205" s="8"/>
    </row>
    <row r="206" spans="1:24" outlineLevel="4" x14ac:dyDescent="0.15">
      <c r="B206" s="10"/>
      <c r="C206" s="10" t="s">
        <v>49</v>
      </c>
      <c r="D206" s="10"/>
      <c r="E206" s="10"/>
      <c r="F206" s="10"/>
      <c r="G206" s="10"/>
      <c r="H206" s="10"/>
      <c r="I206" s="10"/>
      <c r="J206" s="10"/>
      <c r="K206" s="11"/>
      <c r="L206" s="35"/>
      <c r="M206" s="10"/>
      <c r="N206" s="37"/>
      <c r="O206" s="10"/>
      <c r="P206" s="10"/>
      <c r="Q206" s="10"/>
      <c r="R206" s="10"/>
      <c r="S206" s="10"/>
      <c r="T206" s="10"/>
      <c r="U206" s="10"/>
    </row>
    <row r="207" spans="1:24" ht="11.25" outlineLevel="3" x14ac:dyDescent="0.2">
      <c r="A207" s="84" t="s">
        <v>108</v>
      </c>
      <c r="B207" s="111"/>
      <c r="C207" s="112">
        <v>4</v>
      </c>
      <c r="D207" s="112"/>
      <c r="E207" s="111" t="s">
        <v>233</v>
      </c>
      <c r="F207" s="111"/>
      <c r="G207" s="113" t="s">
        <v>109</v>
      </c>
      <c r="H207" s="111"/>
      <c r="I207" s="114"/>
      <c r="J207" s="114"/>
      <c r="K207" s="115"/>
      <c r="L207" s="86">
        <f>SUBTOTAL(9,L208:L220)</f>
        <v>0</v>
      </c>
      <c r="M207" s="116"/>
      <c r="N207" s="84"/>
      <c r="O207" s="117" t="e">
        <f>SUBTOTAL(9,O208:O675)</f>
        <v>#VALUE!</v>
      </c>
      <c r="P207" s="117" t="e">
        <f>SUBTOTAL(9,P208:P675)</f>
        <v>#VALUE!</v>
      </c>
      <c r="Q207" s="116"/>
      <c r="R207" s="84"/>
      <c r="S207" s="118"/>
      <c r="T207" s="118"/>
      <c r="U207" s="116"/>
      <c r="V207" s="4"/>
      <c r="W207" s="8"/>
      <c r="X207" s="8"/>
    </row>
    <row r="208" spans="1:24" ht="22.5" outlineLevel="4" x14ac:dyDescent="0.2">
      <c r="A208" s="38"/>
      <c r="B208" s="119" t="s">
        <v>879</v>
      </c>
      <c r="C208" s="120" t="s">
        <v>50</v>
      </c>
      <c r="D208" s="121">
        <v>171</v>
      </c>
      <c r="E208" s="122" t="s">
        <v>235</v>
      </c>
      <c r="F208" s="122" t="s">
        <v>880</v>
      </c>
      <c r="G208" s="123" t="s">
        <v>881</v>
      </c>
      <c r="H208" s="124" t="s">
        <v>291</v>
      </c>
      <c r="I208" s="125">
        <v>6.3</v>
      </c>
      <c r="J208" s="125">
        <v>6.3</v>
      </c>
      <c r="K208" s="128"/>
      <c r="L208" s="126" t="str">
        <f t="shared" ref="L208:L219" si="24">IF(K208&lt;&gt;"",J208*K208,"")</f>
        <v/>
      </c>
      <c r="M208" s="123" t="s">
        <v>882</v>
      </c>
      <c r="N208" s="127">
        <v>21</v>
      </c>
      <c r="O208" s="127" t="e">
        <f t="shared" ref="O208:O219" si="25">L208*(N208/100)</f>
        <v>#VALUE!</v>
      </c>
      <c r="P208" s="127" t="e">
        <f t="shared" ref="P208:P219" si="26">L208+O208</f>
        <v>#VALUE!</v>
      </c>
      <c r="Q208" s="129"/>
      <c r="R208" s="127" t="s">
        <v>240</v>
      </c>
      <c r="S208" s="125"/>
      <c r="T208" s="125"/>
      <c r="U208" s="122"/>
      <c r="V208" s="8"/>
      <c r="W208" s="8"/>
      <c r="X208" s="8"/>
    </row>
    <row r="209" spans="1:24" ht="11.25" outlineLevel="4" x14ac:dyDescent="0.2">
      <c r="A209" s="38"/>
      <c r="B209" s="119" t="s">
        <v>883</v>
      </c>
      <c r="C209" s="120" t="s">
        <v>50</v>
      </c>
      <c r="D209" s="121">
        <v>172</v>
      </c>
      <c r="E209" s="122" t="s">
        <v>235</v>
      </c>
      <c r="F209" s="122" t="s">
        <v>884</v>
      </c>
      <c r="G209" s="123" t="s">
        <v>885</v>
      </c>
      <c r="H209" s="124" t="s">
        <v>261</v>
      </c>
      <c r="I209" s="125">
        <v>1</v>
      </c>
      <c r="J209" s="125">
        <v>1</v>
      </c>
      <c r="K209" s="128"/>
      <c r="L209" s="126" t="str">
        <f t="shared" si="24"/>
        <v/>
      </c>
      <c r="M209" s="123"/>
      <c r="N209" s="127">
        <v>21</v>
      </c>
      <c r="O209" s="127" t="e">
        <f t="shared" si="25"/>
        <v>#VALUE!</v>
      </c>
      <c r="P209" s="127" t="e">
        <f t="shared" si="26"/>
        <v>#VALUE!</v>
      </c>
      <c r="Q209" s="129"/>
      <c r="R209" s="127" t="s">
        <v>262</v>
      </c>
      <c r="S209" s="125"/>
      <c r="T209" s="125"/>
      <c r="U209" s="122"/>
      <c r="V209" s="8"/>
      <c r="W209" s="8"/>
      <c r="X209" s="8"/>
    </row>
    <row r="210" spans="1:24" ht="11.25" outlineLevel="4" x14ac:dyDescent="0.2">
      <c r="A210" s="38"/>
      <c r="B210" s="119" t="s">
        <v>886</v>
      </c>
      <c r="C210" s="120" t="s">
        <v>50</v>
      </c>
      <c r="D210" s="121">
        <v>173</v>
      </c>
      <c r="E210" s="122" t="s">
        <v>235</v>
      </c>
      <c r="F210" s="122" t="s">
        <v>887</v>
      </c>
      <c r="G210" s="123" t="s">
        <v>888</v>
      </c>
      <c r="H210" s="124" t="s">
        <v>261</v>
      </c>
      <c r="I210" s="125">
        <v>1</v>
      </c>
      <c r="J210" s="125">
        <v>1</v>
      </c>
      <c r="K210" s="128"/>
      <c r="L210" s="126" t="str">
        <f t="shared" si="24"/>
        <v/>
      </c>
      <c r="M210" s="123"/>
      <c r="N210" s="127">
        <v>21</v>
      </c>
      <c r="O210" s="127" t="e">
        <f t="shared" si="25"/>
        <v>#VALUE!</v>
      </c>
      <c r="P210" s="127" t="e">
        <f t="shared" si="26"/>
        <v>#VALUE!</v>
      </c>
      <c r="Q210" s="129"/>
      <c r="R210" s="127" t="s">
        <v>262</v>
      </c>
      <c r="S210" s="125"/>
      <c r="T210" s="125"/>
      <c r="U210" s="122"/>
      <c r="V210" s="8"/>
      <c r="W210" s="8"/>
      <c r="X210" s="8"/>
    </row>
    <row r="211" spans="1:24" ht="22.5" outlineLevel="4" x14ac:dyDescent="0.2">
      <c r="A211" s="38"/>
      <c r="B211" s="119" t="s">
        <v>889</v>
      </c>
      <c r="C211" s="120" t="s">
        <v>50</v>
      </c>
      <c r="D211" s="121">
        <v>174</v>
      </c>
      <c r="E211" s="122" t="s">
        <v>235</v>
      </c>
      <c r="F211" s="122" t="s">
        <v>890</v>
      </c>
      <c r="G211" s="123" t="s">
        <v>891</v>
      </c>
      <c r="H211" s="124" t="s">
        <v>238</v>
      </c>
      <c r="I211" s="125">
        <v>4</v>
      </c>
      <c r="J211" s="125">
        <v>4</v>
      </c>
      <c r="K211" s="128"/>
      <c r="L211" s="126" t="str">
        <f t="shared" si="24"/>
        <v/>
      </c>
      <c r="M211" s="123" t="s">
        <v>892</v>
      </c>
      <c r="N211" s="127">
        <v>21</v>
      </c>
      <c r="O211" s="127" t="e">
        <f t="shared" si="25"/>
        <v>#VALUE!</v>
      </c>
      <c r="P211" s="127" t="e">
        <f t="shared" si="26"/>
        <v>#VALUE!</v>
      </c>
      <c r="Q211" s="129"/>
      <c r="R211" s="127" t="s">
        <v>240</v>
      </c>
      <c r="S211" s="125"/>
      <c r="T211" s="125"/>
      <c r="U211" s="122"/>
      <c r="V211" s="8"/>
      <c r="W211" s="8"/>
      <c r="X211" s="8"/>
    </row>
    <row r="212" spans="1:24" ht="11.25" outlineLevel="4" x14ac:dyDescent="0.2">
      <c r="A212" s="38"/>
      <c r="B212" s="119" t="s">
        <v>893</v>
      </c>
      <c r="C212" s="120" t="s">
        <v>50</v>
      </c>
      <c r="D212" s="121">
        <v>175</v>
      </c>
      <c r="E212" s="122" t="s">
        <v>235</v>
      </c>
      <c r="F212" s="122" t="s">
        <v>894</v>
      </c>
      <c r="G212" s="123" t="s">
        <v>895</v>
      </c>
      <c r="H212" s="124" t="s">
        <v>261</v>
      </c>
      <c r="I212" s="125">
        <v>4</v>
      </c>
      <c r="J212" s="125">
        <v>4</v>
      </c>
      <c r="K212" s="128"/>
      <c r="L212" s="126" t="str">
        <f t="shared" si="24"/>
        <v/>
      </c>
      <c r="M212" s="123"/>
      <c r="N212" s="127">
        <v>21</v>
      </c>
      <c r="O212" s="127" t="e">
        <f t="shared" si="25"/>
        <v>#VALUE!</v>
      </c>
      <c r="P212" s="127" t="e">
        <f t="shared" si="26"/>
        <v>#VALUE!</v>
      </c>
      <c r="Q212" s="129"/>
      <c r="R212" s="127" t="s">
        <v>240</v>
      </c>
      <c r="S212" s="125"/>
      <c r="T212" s="125"/>
      <c r="U212" s="122"/>
      <c r="V212" s="8"/>
      <c r="W212" s="8"/>
      <c r="X212" s="8"/>
    </row>
    <row r="213" spans="1:24" ht="22.5" outlineLevel="4" x14ac:dyDescent="0.2">
      <c r="A213" s="38"/>
      <c r="B213" s="119" t="s">
        <v>896</v>
      </c>
      <c r="C213" s="120" t="s">
        <v>50</v>
      </c>
      <c r="D213" s="121">
        <v>176</v>
      </c>
      <c r="E213" s="122" t="s">
        <v>235</v>
      </c>
      <c r="F213" s="122" t="s">
        <v>897</v>
      </c>
      <c r="G213" s="123" t="s">
        <v>898</v>
      </c>
      <c r="H213" s="124" t="s">
        <v>238</v>
      </c>
      <c r="I213" s="125">
        <v>2.1</v>
      </c>
      <c r="J213" s="125">
        <v>2.1</v>
      </c>
      <c r="K213" s="128"/>
      <c r="L213" s="126" t="str">
        <f t="shared" si="24"/>
        <v/>
      </c>
      <c r="M213" s="123" t="s">
        <v>899</v>
      </c>
      <c r="N213" s="127">
        <v>21</v>
      </c>
      <c r="O213" s="127" t="e">
        <f t="shared" si="25"/>
        <v>#VALUE!</v>
      </c>
      <c r="P213" s="127" t="e">
        <f t="shared" si="26"/>
        <v>#VALUE!</v>
      </c>
      <c r="Q213" s="129"/>
      <c r="R213" s="127" t="s">
        <v>262</v>
      </c>
      <c r="S213" s="125"/>
      <c r="T213" s="125"/>
      <c r="U213" s="122"/>
      <c r="V213" s="8"/>
      <c r="W213" s="8"/>
      <c r="X213" s="8"/>
    </row>
    <row r="214" spans="1:24" ht="11.25" outlineLevel="4" x14ac:dyDescent="0.2">
      <c r="A214" s="38"/>
      <c r="B214" s="119" t="s">
        <v>900</v>
      </c>
      <c r="C214" s="120" t="s">
        <v>50</v>
      </c>
      <c r="D214" s="121">
        <v>177</v>
      </c>
      <c r="E214" s="122" t="s">
        <v>235</v>
      </c>
      <c r="F214" s="122" t="s">
        <v>901</v>
      </c>
      <c r="G214" s="123" t="s">
        <v>902</v>
      </c>
      <c r="H214" s="124" t="s">
        <v>261</v>
      </c>
      <c r="I214" s="125">
        <v>1</v>
      </c>
      <c r="J214" s="125">
        <v>1</v>
      </c>
      <c r="K214" s="128"/>
      <c r="L214" s="126" t="str">
        <f t="shared" si="24"/>
        <v/>
      </c>
      <c r="M214" s="123"/>
      <c r="N214" s="127">
        <v>21</v>
      </c>
      <c r="O214" s="127" t="e">
        <f t="shared" si="25"/>
        <v>#VALUE!</v>
      </c>
      <c r="P214" s="127" t="e">
        <f t="shared" si="26"/>
        <v>#VALUE!</v>
      </c>
      <c r="Q214" s="129"/>
      <c r="R214" s="127" t="s">
        <v>240</v>
      </c>
      <c r="S214" s="125"/>
      <c r="T214" s="125"/>
      <c r="U214" s="122"/>
      <c r="V214" s="8"/>
      <c r="W214" s="8"/>
      <c r="X214" s="8"/>
    </row>
    <row r="215" spans="1:24" ht="22.5" outlineLevel="4" x14ac:dyDescent="0.2">
      <c r="A215" s="38"/>
      <c r="B215" s="119" t="s">
        <v>903</v>
      </c>
      <c r="C215" s="120" t="s">
        <v>50</v>
      </c>
      <c r="D215" s="121">
        <v>178</v>
      </c>
      <c r="E215" s="122" t="s">
        <v>235</v>
      </c>
      <c r="F215" s="122" t="s">
        <v>904</v>
      </c>
      <c r="G215" s="123" t="s">
        <v>905</v>
      </c>
      <c r="H215" s="124" t="s">
        <v>291</v>
      </c>
      <c r="I215" s="125">
        <v>6.2</v>
      </c>
      <c r="J215" s="125">
        <v>6.2</v>
      </c>
      <c r="K215" s="128"/>
      <c r="L215" s="126" t="str">
        <f t="shared" si="24"/>
        <v/>
      </c>
      <c r="M215" s="123" t="s">
        <v>906</v>
      </c>
      <c r="N215" s="127">
        <v>21</v>
      </c>
      <c r="O215" s="127" t="e">
        <f t="shared" si="25"/>
        <v>#VALUE!</v>
      </c>
      <c r="P215" s="127" t="e">
        <f t="shared" si="26"/>
        <v>#VALUE!</v>
      </c>
      <c r="Q215" s="129"/>
      <c r="R215" s="127" t="s">
        <v>240</v>
      </c>
      <c r="S215" s="125"/>
      <c r="T215" s="125"/>
      <c r="U215" s="122"/>
      <c r="V215" s="8"/>
      <c r="W215" s="8"/>
      <c r="X215" s="8"/>
    </row>
    <row r="216" spans="1:24" ht="33.75" outlineLevel="4" x14ac:dyDescent="0.2">
      <c r="A216" s="38"/>
      <c r="B216" s="119" t="s">
        <v>907</v>
      </c>
      <c r="C216" s="120" t="s">
        <v>50</v>
      </c>
      <c r="D216" s="121">
        <v>179</v>
      </c>
      <c r="E216" s="122" t="s">
        <v>235</v>
      </c>
      <c r="F216" s="122" t="s">
        <v>908</v>
      </c>
      <c r="G216" s="123" t="s">
        <v>909</v>
      </c>
      <c r="H216" s="124" t="s">
        <v>251</v>
      </c>
      <c r="I216" s="125">
        <v>1</v>
      </c>
      <c r="J216" s="125">
        <v>1</v>
      </c>
      <c r="K216" s="128"/>
      <c r="L216" s="126" t="str">
        <f t="shared" si="24"/>
        <v/>
      </c>
      <c r="M216" s="123" t="s">
        <v>910</v>
      </c>
      <c r="N216" s="127">
        <v>21</v>
      </c>
      <c r="O216" s="127" t="e">
        <f t="shared" si="25"/>
        <v>#VALUE!</v>
      </c>
      <c r="P216" s="127" t="e">
        <f t="shared" si="26"/>
        <v>#VALUE!</v>
      </c>
      <c r="Q216" s="129"/>
      <c r="R216" s="127" t="s">
        <v>240</v>
      </c>
      <c r="S216" s="125"/>
      <c r="T216" s="125"/>
      <c r="U216" s="122"/>
      <c r="V216" s="8"/>
      <c r="W216" s="8"/>
      <c r="X216" s="8"/>
    </row>
    <row r="217" spans="1:24" ht="33.75" outlineLevel="4" x14ac:dyDescent="0.2">
      <c r="A217" s="38"/>
      <c r="B217" s="119" t="s">
        <v>911</v>
      </c>
      <c r="C217" s="120" t="s">
        <v>50</v>
      </c>
      <c r="D217" s="121">
        <v>180</v>
      </c>
      <c r="E217" s="122" t="s">
        <v>235</v>
      </c>
      <c r="F217" s="122" t="s">
        <v>912</v>
      </c>
      <c r="G217" s="123" t="s">
        <v>913</v>
      </c>
      <c r="H217" s="124" t="s">
        <v>261</v>
      </c>
      <c r="I217" s="125">
        <v>1</v>
      </c>
      <c r="J217" s="125">
        <v>1</v>
      </c>
      <c r="K217" s="128"/>
      <c r="L217" s="126" t="str">
        <f t="shared" si="24"/>
        <v/>
      </c>
      <c r="M217" s="123" t="s">
        <v>910</v>
      </c>
      <c r="N217" s="127">
        <v>21</v>
      </c>
      <c r="O217" s="127" t="e">
        <f t="shared" si="25"/>
        <v>#VALUE!</v>
      </c>
      <c r="P217" s="127" t="e">
        <f t="shared" si="26"/>
        <v>#VALUE!</v>
      </c>
      <c r="Q217" s="129"/>
      <c r="R217" s="127" t="s">
        <v>262</v>
      </c>
      <c r="S217" s="125"/>
      <c r="T217" s="125"/>
      <c r="U217" s="122"/>
      <c r="V217" s="8"/>
      <c r="W217" s="8"/>
      <c r="X217" s="8"/>
    </row>
    <row r="218" spans="1:24" ht="22.5" outlineLevel="4" x14ac:dyDescent="0.2">
      <c r="A218" s="38"/>
      <c r="B218" s="119" t="s">
        <v>914</v>
      </c>
      <c r="C218" s="120" t="s">
        <v>50</v>
      </c>
      <c r="D218" s="121">
        <v>181</v>
      </c>
      <c r="E218" s="122" t="s">
        <v>235</v>
      </c>
      <c r="F218" s="122" t="s">
        <v>915</v>
      </c>
      <c r="G218" s="123" t="s">
        <v>916</v>
      </c>
      <c r="H218" s="124" t="s">
        <v>251</v>
      </c>
      <c r="I218" s="125">
        <v>1</v>
      </c>
      <c r="J218" s="125">
        <v>1</v>
      </c>
      <c r="K218" s="128"/>
      <c r="L218" s="126" t="str">
        <f t="shared" si="24"/>
        <v/>
      </c>
      <c r="M218" s="123"/>
      <c r="N218" s="127">
        <v>21</v>
      </c>
      <c r="O218" s="127" t="e">
        <f t="shared" si="25"/>
        <v>#VALUE!</v>
      </c>
      <c r="P218" s="127" t="e">
        <f t="shared" si="26"/>
        <v>#VALUE!</v>
      </c>
      <c r="Q218" s="129"/>
      <c r="R218" s="127" t="s">
        <v>240</v>
      </c>
      <c r="S218" s="125"/>
      <c r="T218" s="125"/>
      <c r="U218" s="122"/>
      <c r="V218" s="8"/>
      <c r="W218" s="8"/>
      <c r="X218" s="8"/>
    </row>
    <row r="219" spans="1:24" ht="22.5" outlineLevel="4" x14ac:dyDescent="0.2">
      <c r="A219" s="38"/>
      <c r="B219" s="119" t="s">
        <v>917</v>
      </c>
      <c r="C219" s="120" t="s">
        <v>50</v>
      </c>
      <c r="D219" s="121">
        <v>182</v>
      </c>
      <c r="E219" s="122" t="s">
        <v>235</v>
      </c>
      <c r="F219" s="122" t="s">
        <v>918</v>
      </c>
      <c r="G219" s="123" t="s">
        <v>919</v>
      </c>
      <c r="H219" s="124" t="s">
        <v>417</v>
      </c>
      <c r="I219" s="125">
        <v>0.55500000000000005</v>
      </c>
      <c r="J219" s="125">
        <v>0.55500000000000005</v>
      </c>
      <c r="K219" s="128"/>
      <c r="L219" s="126" t="str">
        <f t="shared" si="24"/>
        <v/>
      </c>
      <c r="M219" s="123"/>
      <c r="N219" s="127">
        <v>21</v>
      </c>
      <c r="O219" s="127" t="e">
        <f t="shared" si="25"/>
        <v>#VALUE!</v>
      </c>
      <c r="P219" s="127" t="e">
        <f t="shared" si="26"/>
        <v>#VALUE!</v>
      </c>
      <c r="Q219" s="129"/>
      <c r="R219" s="127" t="s">
        <v>240</v>
      </c>
      <c r="S219" s="125"/>
      <c r="T219" s="125"/>
      <c r="U219" s="122"/>
      <c r="V219" s="8"/>
      <c r="W219" s="8"/>
      <c r="X219" s="8"/>
    </row>
    <row r="220" spans="1:24" outlineLevel="4" x14ac:dyDescent="0.15">
      <c r="B220" s="10"/>
      <c r="C220" s="10" t="s">
        <v>49</v>
      </c>
      <c r="D220" s="10"/>
      <c r="E220" s="10"/>
      <c r="F220" s="10"/>
      <c r="G220" s="10"/>
      <c r="H220" s="10"/>
      <c r="I220" s="10"/>
      <c r="J220" s="10"/>
      <c r="K220" s="11"/>
      <c r="L220" s="35"/>
      <c r="M220" s="10"/>
      <c r="N220" s="37"/>
      <c r="O220" s="10"/>
      <c r="P220" s="10"/>
      <c r="Q220" s="10"/>
      <c r="R220" s="10"/>
      <c r="S220" s="10"/>
      <c r="T220" s="10"/>
      <c r="U220" s="10"/>
    </row>
    <row r="221" spans="1:24" ht="11.25" outlineLevel="3" x14ac:dyDescent="0.2">
      <c r="A221" s="84" t="s">
        <v>110</v>
      </c>
      <c r="B221" s="111"/>
      <c r="C221" s="112">
        <v>4</v>
      </c>
      <c r="D221" s="112"/>
      <c r="E221" s="111" t="s">
        <v>233</v>
      </c>
      <c r="F221" s="111"/>
      <c r="G221" s="113" t="s">
        <v>111</v>
      </c>
      <c r="H221" s="111"/>
      <c r="I221" s="114"/>
      <c r="J221" s="114"/>
      <c r="K221" s="115"/>
      <c r="L221" s="86">
        <f>SUBTOTAL(9,L222:L227)</f>
        <v>0</v>
      </c>
      <c r="M221" s="116"/>
      <c r="N221" s="84"/>
      <c r="O221" s="117" t="e">
        <f>SUBTOTAL(9,O222:O730)</f>
        <v>#VALUE!</v>
      </c>
      <c r="P221" s="117" t="e">
        <f>SUBTOTAL(9,P222:P730)</f>
        <v>#VALUE!</v>
      </c>
      <c r="Q221" s="116"/>
      <c r="R221" s="84"/>
      <c r="S221" s="118"/>
      <c r="T221" s="118"/>
      <c r="U221" s="116"/>
      <c r="V221" s="4"/>
      <c r="W221" s="8"/>
      <c r="X221" s="8"/>
    </row>
    <row r="222" spans="1:24" ht="11.25" outlineLevel="4" x14ac:dyDescent="0.2">
      <c r="A222" s="38"/>
      <c r="B222" s="119" t="s">
        <v>920</v>
      </c>
      <c r="C222" s="120" t="s">
        <v>50</v>
      </c>
      <c r="D222" s="121">
        <v>183</v>
      </c>
      <c r="E222" s="122" t="s">
        <v>235</v>
      </c>
      <c r="F222" s="122" t="s">
        <v>921</v>
      </c>
      <c r="G222" s="123" t="s">
        <v>922</v>
      </c>
      <c r="H222" s="124" t="s">
        <v>261</v>
      </c>
      <c r="I222" s="125">
        <v>8</v>
      </c>
      <c r="J222" s="125">
        <v>8</v>
      </c>
      <c r="K222" s="128"/>
      <c r="L222" s="126" t="str">
        <f>IF(K222&lt;&gt;"",J222*K222,"")</f>
        <v/>
      </c>
      <c r="M222" s="123"/>
      <c r="N222" s="127">
        <v>21</v>
      </c>
      <c r="O222" s="127" t="e">
        <f>L222*(N222/100)</f>
        <v>#VALUE!</v>
      </c>
      <c r="P222" s="127" t="e">
        <f>L222+O222</f>
        <v>#VALUE!</v>
      </c>
      <c r="Q222" s="129"/>
      <c r="R222" s="127" t="s">
        <v>262</v>
      </c>
      <c r="S222" s="125"/>
      <c r="T222" s="125"/>
      <c r="U222" s="122"/>
      <c r="V222" s="8"/>
      <c r="W222" s="8"/>
      <c r="X222" s="8"/>
    </row>
    <row r="223" spans="1:24" ht="11.25" outlineLevel="4" x14ac:dyDescent="0.2">
      <c r="A223" s="38"/>
      <c r="B223" s="119" t="s">
        <v>923</v>
      </c>
      <c r="C223" s="120" t="s">
        <v>50</v>
      </c>
      <c r="D223" s="121">
        <v>184</v>
      </c>
      <c r="E223" s="122" t="s">
        <v>235</v>
      </c>
      <c r="F223" s="122" t="s">
        <v>924</v>
      </c>
      <c r="G223" s="123" t="s">
        <v>925</v>
      </c>
      <c r="H223" s="124" t="s">
        <v>261</v>
      </c>
      <c r="I223" s="125">
        <v>8</v>
      </c>
      <c r="J223" s="125">
        <v>8</v>
      </c>
      <c r="K223" s="128"/>
      <c r="L223" s="126" t="str">
        <f>IF(K223&lt;&gt;"",J223*K223,"")</f>
        <v/>
      </c>
      <c r="M223" s="123"/>
      <c r="N223" s="127">
        <v>21</v>
      </c>
      <c r="O223" s="127" t="e">
        <f>L223*(N223/100)</f>
        <v>#VALUE!</v>
      </c>
      <c r="P223" s="127" t="e">
        <f>L223+O223</f>
        <v>#VALUE!</v>
      </c>
      <c r="Q223" s="129"/>
      <c r="R223" s="127" t="s">
        <v>262</v>
      </c>
      <c r="S223" s="125"/>
      <c r="T223" s="125"/>
      <c r="U223" s="122"/>
      <c r="V223" s="8"/>
      <c r="W223" s="8"/>
      <c r="X223" s="8"/>
    </row>
    <row r="224" spans="1:24" ht="11.25" outlineLevel="4" x14ac:dyDescent="0.2">
      <c r="A224" s="38"/>
      <c r="B224" s="119" t="s">
        <v>926</v>
      </c>
      <c r="C224" s="120" t="s">
        <v>50</v>
      </c>
      <c r="D224" s="121">
        <v>185</v>
      </c>
      <c r="E224" s="122" t="s">
        <v>235</v>
      </c>
      <c r="F224" s="122" t="s">
        <v>927</v>
      </c>
      <c r="G224" s="123" t="s">
        <v>928</v>
      </c>
      <c r="H224" s="124" t="s">
        <v>238</v>
      </c>
      <c r="I224" s="125">
        <v>8</v>
      </c>
      <c r="J224" s="125">
        <v>8</v>
      </c>
      <c r="K224" s="128"/>
      <c r="L224" s="126" t="str">
        <f>IF(K224&lt;&gt;"",J224*K224,"")</f>
        <v/>
      </c>
      <c r="M224" s="123" t="s">
        <v>929</v>
      </c>
      <c r="N224" s="127">
        <v>21</v>
      </c>
      <c r="O224" s="127" t="e">
        <f>L224*(N224/100)</f>
        <v>#VALUE!</v>
      </c>
      <c r="P224" s="127" t="e">
        <f>L224+O224</f>
        <v>#VALUE!</v>
      </c>
      <c r="Q224" s="129"/>
      <c r="R224" s="127" t="s">
        <v>262</v>
      </c>
      <c r="S224" s="125"/>
      <c r="T224" s="125"/>
      <c r="U224" s="122"/>
      <c r="V224" s="8"/>
      <c r="W224" s="8"/>
      <c r="X224" s="8"/>
    </row>
    <row r="225" spans="1:24" ht="45" outlineLevel="4" x14ac:dyDescent="0.2">
      <c r="A225" s="38"/>
      <c r="B225" s="119" t="s">
        <v>930</v>
      </c>
      <c r="C225" s="120" t="s">
        <v>50</v>
      </c>
      <c r="D225" s="121">
        <v>186</v>
      </c>
      <c r="E225" s="122" t="s">
        <v>235</v>
      </c>
      <c r="F225" s="122" t="s">
        <v>931</v>
      </c>
      <c r="G225" s="123" t="s">
        <v>932</v>
      </c>
      <c r="H225" s="124" t="s">
        <v>445</v>
      </c>
      <c r="I225" s="125">
        <v>50</v>
      </c>
      <c r="J225" s="125">
        <v>50</v>
      </c>
      <c r="K225" s="128"/>
      <c r="L225" s="126" t="str">
        <f>IF(K225&lt;&gt;"",J225*K225,"")</f>
        <v/>
      </c>
      <c r="M225" s="123" t="s">
        <v>933</v>
      </c>
      <c r="N225" s="127">
        <v>21</v>
      </c>
      <c r="O225" s="127" t="e">
        <f>L225*(N225/100)</f>
        <v>#VALUE!</v>
      </c>
      <c r="P225" s="127" t="e">
        <f>L225+O225</f>
        <v>#VALUE!</v>
      </c>
      <c r="Q225" s="129"/>
      <c r="R225" s="127" t="s">
        <v>240</v>
      </c>
      <c r="S225" s="125"/>
      <c r="T225" s="125"/>
      <c r="U225" s="122"/>
      <c r="V225" s="8"/>
      <c r="W225" s="8"/>
      <c r="X225" s="8"/>
    </row>
    <row r="226" spans="1:24" ht="22.5" outlineLevel="4" x14ac:dyDescent="0.2">
      <c r="A226" s="38"/>
      <c r="B226" s="119" t="s">
        <v>934</v>
      </c>
      <c r="C226" s="120" t="s">
        <v>50</v>
      </c>
      <c r="D226" s="121">
        <v>187</v>
      </c>
      <c r="E226" s="122" t="s">
        <v>235</v>
      </c>
      <c r="F226" s="122" t="s">
        <v>935</v>
      </c>
      <c r="G226" s="123" t="s">
        <v>936</v>
      </c>
      <c r="H226" s="124" t="s">
        <v>417</v>
      </c>
      <c r="I226" s="125">
        <v>3.4000000000000002E-2</v>
      </c>
      <c r="J226" s="125">
        <v>3.4000000000000002E-2</v>
      </c>
      <c r="K226" s="128"/>
      <c r="L226" s="126" t="str">
        <f>IF(K226&lt;&gt;"",J226*K226,"")</f>
        <v/>
      </c>
      <c r="M226" s="123"/>
      <c r="N226" s="127">
        <v>21</v>
      </c>
      <c r="O226" s="127" t="e">
        <f>L226*(N226/100)</f>
        <v>#VALUE!</v>
      </c>
      <c r="P226" s="127" t="e">
        <f>L226+O226</f>
        <v>#VALUE!</v>
      </c>
      <c r="Q226" s="129"/>
      <c r="R226" s="127" t="s">
        <v>240</v>
      </c>
      <c r="S226" s="125"/>
      <c r="T226" s="125"/>
      <c r="U226" s="122"/>
      <c r="V226" s="8"/>
      <c r="W226" s="8"/>
      <c r="X226" s="8"/>
    </row>
    <row r="227" spans="1:24" outlineLevel="4" x14ac:dyDescent="0.15">
      <c r="B227" s="10"/>
      <c r="C227" s="10" t="s">
        <v>49</v>
      </c>
      <c r="D227" s="10"/>
      <c r="E227" s="10"/>
      <c r="F227" s="10"/>
      <c r="G227" s="10"/>
      <c r="H227" s="10"/>
      <c r="I227" s="10"/>
      <c r="J227" s="10"/>
      <c r="K227" s="11"/>
      <c r="L227" s="35"/>
      <c r="M227" s="10"/>
      <c r="N227" s="37"/>
      <c r="O227" s="10"/>
      <c r="P227" s="10"/>
      <c r="Q227" s="10"/>
      <c r="R227" s="10"/>
      <c r="S227" s="10"/>
      <c r="T227" s="10"/>
      <c r="U227" s="10"/>
    </row>
    <row r="228" spans="1:24" ht="11.25" outlineLevel="3" x14ac:dyDescent="0.2">
      <c r="A228" s="84" t="s">
        <v>112</v>
      </c>
      <c r="B228" s="111"/>
      <c r="C228" s="112">
        <v>4</v>
      </c>
      <c r="D228" s="112"/>
      <c r="E228" s="111" t="s">
        <v>233</v>
      </c>
      <c r="F228" s="111"/>
      <c r="G228" s="113" t="s">
        <v>113</v>
      </c>
      <c r="H228" s="111"/>
      <c r="I228" s="114"/>
      <c r="J228" s="114"/>
      <c r="K228" s="115"/>
      <c r="L228" s="86">
        <f>SUBTOTAL(9,L229:L243)</f>
        <v>0</v>
      </c>
      <c r="M228" s="116"/>
      <c r="N228" s="84"/>
      <c r="O228" s="117" t="e">
        <f>SUBTOTAL(9,O229:O733)</f>
        <v>#VALUE!</v>
      </c>
      <c r="P228" s="117" t="e">
        <f>SUBTOTAL(9,P229:P733)</f>
        <v>#VALUE!</v>
      </c>
      <c r="Q228" s="116"/>
      <c r="R228" s="84"/>
      <c r="S228" s="118"/>
      <c r="T228" s="118"/>
      <c r="U228" s="116"/>
      <c r="V228" s="4"/>
      <c r="W228" s="8"/>
      <c r="X228" s="8"/>
    </row>
    <row r="229" spans="1:24" ht="33.75" outlineLevel="4" x14ac:dyDescent="0.2">
      <c r="A229" s="38"/>
      <c r="B229" s="119" t="s">
        <v>937</v>
      </c>
      <c r="C229" s="120" t="s">
        <v>50</v>
      </c>
      <c r="D229" s="121">
        <v>188</v>
      </c>
      <c r="E229" s="122" t="s">
        <v>235</v>
      </c>
      <c r="F229" s="122" t="s">
        <v>938</v>
      </c>
      <c r="G229" s="123" t="s">
        <v>939</v>
      </c>
      <c r="H229" s="124" t="s">
        <v>238</v>
      </c>
      <c r="I229" s="125">
        <v>1227</v>
      </c>
      <c r="J229" s="125">
        <v>1227</v>
      </c>
      <c r="K229" s="128"/>
      <c r="L229" s="126" t="str">
        <f t="shared" ref="L229:L242" si="27">IF(K229&lt;&gt;"",J229*K229,"")</f>
        <v/>
      </c>
      <c r="M229" s="123" t="s">
        <v>940</v>
      </c>
      <c r="N229" s="127">
        <v>21</v>
      </c>
      <c r="O229" s="127" t="e">
        <f t="shared" ref="O229:O242" si="28">L229*(N229/100)</f>
        <v>#VALUE!</v>
      </c>
      <c r="P229" s="127" t="e">
        <f t="shared" ref="P229:P242" si="29">L229+O229</f>
        <v>#VALUE!</v>
      </c>
      <c r="Q229" s="129"/>
      <c r="R229" s="127" t="s">
        <v>240</v>
      </c>
      <c r="S229" s="125"/>
      <c r="T229" s="125"/>
      <c r="U229" s="122"/>
      <c r="V229" s="8"/>
      <c r="W229" s="8"/>
      <c r="X229" s="8"/>
    </row>
    <row r="230" spans="1:24" ht="11.25" outlineLevel="4" x14ac:dyDescent="0.2">
      <c r="A230" s="38"/>
      <c r="B230" s="119" t="s">
        <v>941</v>
      </c>
      <c r="C230" s="120" t="s">
        <v>50</v>
      </c>
      <c r="D230" s="121">
        <v>189</v>
      </c>
      <c r="E230" s="122" t="s">
        <v>235</v>
      </c>
      <c r="F230" s="122" t="s">
        <v>942</v>
      </c>
      <c r="G230" s="123" t="s">
        <v>943</v>
      </c>
      <c r="H230" s="124" t="s">
        <v>238</v>
      </c>
      <c r="I230" s="125">
        <v>1227</v>
      </c>
      <c r="J230" s="125">
        <v>1227</v>
      </c>
      <c r="K230" s="128"/>
      <c r="L230" s="126" t="str">
        <f t="shared" si="27"/>
        <v/>
      </c>
      <c r="M230" s="123"/>
      <c r="N230" s="127">
        <v>21</v>
      </c>
      <c r="O230" s="127" t="e">
        <f t="shared" si="28"/>
        <v>#VALUE!</v>
      </c>
      <c r="P230" s="127" t="e">
        <f t="shared" si="29"/>
        <v>#VALUE!</v>
      </c>
      <c r="Q230" s="129"/>
      <c r="R230" s="127" t="s">
        <v>240</v>
      </c>
      <c r="S230" s="125"/>
      <c r="T230" s="125"/>
      <c r="U230" s="122"/>
      <c r="V230" s="8"/>
      <c r="W230" s="8"/>
      <c r="X230" s="8"/>
    </row>
    <row r="231" spans="1:24" ht="22.5" outlineLevel="4" x14ac:dyDescent="0.2">
      <c r="A231" s="38"/>
      <c r="B231" s="119" t="s">
        <v>944</v>
      </c>
      <c r="C231" s="120" t="s">
        <v>50</v>
      </c>
      <c r="D231" s="121">
        <v>190</v>
      </c>
      <c r="E231" s="122" t="s">
        <v>235</v>
      </c>
      <c r="F231" s="122" t="s">
        <v>945</v>
      </c>
      <c r="G231" s="123" t="s">
        <v>946</v>
      </c>
      <c r="H231" s="124" t="s">
        <v>238</v>
      </c>
      <c r="I231" s="125">
        <v>1227</v>
      </c>
      <c r="J231" s="125">
        <v>1227</v>
      </c>
      <c r="K231" s="128"/>
      <c r="L231" s="126" t="str">
        <f t="shared" si="27"/>
        <v/>
      </c>
      <c r="M231" s="123"/>
      <c r="N231" s="127">
        <v>21</v>
      </c>
      <c r="O231" s="127" t="e">
        <f t="shared" si="28"/>
        <v>#VALUE!</v>
      </c>
      <c r="P231" s="127" t="e">
        <f t="shared" si="29"/>
        <v>#VALUE!</v>
      </c>
      <c r="Q231" s="129"/>
      <c r="R231" s="127" t="s">
        <v>240</v>
      </c>
      <c r="S231" s="125"/>
      <c r="T231" s="125"/>
      <c r="U231" s="122"/>
      <c r="V231" s="8"/>
      <c r="W231" s="8"/>
      <c r="X231" s="8"/>
    </row>
    <row r="232" spans="1:24" ht="45" outlineLevel="4" x14ac:dyDescent="0.2">
      <c r="A232" s="38"/>
      <c r="B232" s="119" t="s">
        <v>947</v>
      </c>
      <c r="C232" s="120" t="s">
        <v>50</v>
      </c>
      <c r="D232" s="121">
        <v>191</v>
      </c>
      <c r="E232" s="122" t="s">
        <v>235</v>
      </c>
      <c r="F232" s="122" t="s">
        <v>948</v>
      </c>
      <c r="G232" s="123" t="s">
        <v>949</v>
      </c>
      <c r="H232" s="124" t="s">
        <v>238</v>
      </c>
      <c r="I232" s="125">
        <v>211.2</v>
      </c>
      <c r="J232" s="125">
        <v>211.2</v>
      </c>
      <c r="K232" s="128"/>
      <c r="L232" s="126" t="str">
        <f t="shared" si="27"/>
        <v/>
      </c>
      <c r="M232" s="123" t="s">
        <v>950</v>
      </c>
      <c r="N232" s="127">
        <v>21</v>
      </c>
      <c r="O232" s="127" t="e">
        <f t="shared" si="28"/>
        <v>#VALUE!</v>
      </c>
      <c r="P232" s="127" t="e">
        <f t="shared" si="29"/>
        <v>#VALUE!</v>
      </c>
      <c r="Q232" s="129"/>
      <c r="R232" s="127" t="s">
        <v>240</v>
      </c>
      <c r="S232" s="125"/>
      <c r="T232" s="125"/>
      <c r="U232" s="122"/>
      <c r="V232" s="8"/>
      <c r="W232" s="8"/>
      <c r="X232" s="8"/>
    </row>
    <row r="233" spans="1:24" ht="22.5" outlineLevel="4" x14ac:dyDescent="0.2">
      <c r="A233" s="38"/>
      <c r="B233" s="119" t="s">
        <v>951</v>
      </c>
      <c r="C233" s="120" t="s">
        <v>50</v>
      </c>
      <c r="D233" s="121">
        <v>192</v>
      </c>
      <c r="E233" s="122" t="s">
        <v>235</v>
      </c>
      <c r="F233" s="122" t="s">
        <v>952</v>
      </c>
      <c r="G233" s="123" t="s">
        <v>953</v>
      </c>
      <c r="H233" s="124" t="s">
        <v>238</v>
      </c>
      <c r="I233" s="125">
        <v>16</v>
      </c>
      <c r="J233" s="125">
        <v>16</v>
      </c>
      <c r="K233" s="128"/>
      <c r="L233" s="126" t="str">
        <f t="shared" si="27"/>
        <v/>
      </c>
      <c r="M233" s="123" t="s">
        <v>954</v>
      </c>
      <c r="N233" s="127">
        <v>21</v>
      </c>
      <c r="O233" s="127" t="e">
        <f t="shared" si="28"/>
        <v>#VALUE!</v>
      </c>
      <c r="P233" s="127" t="e">
        <f t="shared" si="29"/>
        <v>#VALUE!</v>
      </c>
      <c r="Q233" s="129"/>
      <c r="R233" s="127" t="s">
        <v>240</v>
      </c>
      <c r="S233" s="125"/>
      <c r="T233" s="125"/>
      <c r="U233" s="122"/>
      <c r="V233" s="8"/>
      <c r="W233" s="8"/>
      <c r="X233" s="8"/>
    </row>
    <row r="234" spans="1:24" ht="22.5" outlineLevel="4" x14ac:dyDescent="0.2">
      <c r="A234" s="38"/>
      <c r="B234" s="119" t="s">
        <v>955</v>
      </c>
      <c r="C234" s="120" t="s">
        <v>50</v>
      </c>
      <c r="D234" s="121">
        <v>193</v>
      </c>
      <c r="E234" s="122" t="s">
        <v>235</v>
      </c>
      <c r="F234" s="122" t="s">
        <v>956</v>
      </c>
      <c r="G234" s="123" t="s">
        <v>957</v>
      </c>
      <c r="H234" s="124" t="s">
        <v>238</v>
      </c>
      <c r="I234" s="125">
        <v>16</v>
      </c>
      <c r="J234" s="125">
        <v>16</v>
      </c>
      <c r="K234" s="128"/>
      <c r="L234" s="126" t="str">
        <f t="shared" si="27"/>
        <v/>
      </c>
      <c r="M234" s="123"/>
      <c r="N234" s="127">
        <v>21</v>
      </c>
      <c r="O234" s="127" t="e">
        <f t="shared" si="28"/>
        <v>#VALUE!</v>
      </c>
      <c r="P234" s="127" t="e">
        <f t="shared" si="29"/>
        <v>#VALUE!</v>
      </c>
      <c r="Q234" s="129"/>
      <c r="R234" s="127" t="s">
        <v>240</v>
      </c>
      <c r="S234" s="125"/>
      <c r="T234" s="125"/>
      <c r="U234" s="122"/>
      <c r="V234" s="8"/>
      <c r="W234" s="8"/>
      <c r="X234" s="8"/>
    </row>
    <row r="235" spans="1:24" ht="11.25" outlineLevel="4" x14ac:dyDescent="0.2">
      <c r="A235" s="38"/>
      <c r="B235" s="119" t="s">
        <v>958</v>
      </c>
      <c r="C235" s="120" t="s">
        <v>50</v>
      </c>
      <c r="D235" s="121">
        <v>194</v>
      </c>
      <c r="E235" s="122" t="s">
        <v>235</v>
      </c>
      <c r="F235" s="122" t="s">
        <v>959</v>
      </c>
      <c r="G235" s="123" t="s">
        <v>960</v>
      </c>
      <c r="H235" s="124" t="s">
        <v>238</v>
      </c>
      <c r="I235" s="125">
        <v>16</v>
      </c>
      <c r="J235" s="125">
        <v>16</v>
      </c>
      <c r="K235" s="128"/>
      <c r="L235" s="126" t="str">
        <f t="shared" si="27"/>
        <v/>
      </c>
      <c r="M235" s="123" t="s">
        <v>954</v>
      </c>
      <c r="N235" s="127">
        <v>21</v>
      </c>
      <c r="O235" s="127" t="e">
        <f t="shared" si="28"/>
        <v>#VALUE!</v>
      </c>
      <c r="P235" s="127" t="e">
        <f t="shared" si="29"/>
        <v>#VALUE!</v>
      </c>
      <c r="Q235" s="129"/>
      <c r="R235" s="127" t="s">
        <v>240</v>
      </c>
      <c r="S235" s="125"/>
      <c r="T235" s="125"/>
      <c r="U235" s="122"/>
      <c r="V235" s="8"/>
      <c r="W235" s="8"/>
      <c r="X235" s="8"/>
    </row>
    <row r="236" spans="1:24" ht="11.25" outlineLevel="4" x14ac:dyDescent="0.2">
      <c r="A236" s="38"/>
      <c r="B236" s="119" t="s">
        <v>961</v>
      </c>
      <c r="C236" s="120" t="s">
        <v>50</v>
      </c>
      <c r="D236" s="121">
        <v>195</v>
      </c>
      <c r="E236" s="122" t="s">
        <v>235</v>
      </c>
      <c r="F236" s="122" t="s">
        <v>962</v>
      </c>
      <c r="G236" s="123" t="s">
        <v>963</v>
      </c>
      <c r="H236" s="124" t="s">
        <v>238</v>
      </c>
      <c r="I236" s="125">
        <v>16</v>
      </c>
      <c r="J236" s="125">
        <v>16</v>
      </c>
      <c r="K236" s="128"/>
      <c r="L236" s="126" t="str">
        <f t="shared" si="27"/>
        <v/>
      </c>
      <c r="M236" s="123"/>
      <c r="N236" s="127">
        <v>21</v>
      </c>
      <c r="O236" s="127" t="e">
        <f t="shared" si="28"/>
        <v>#VALUE!</v>
      </c>
      <c r="P236" s="127" t="e">
        <f t="shared" si="29"/>
        <v>#VALUE!</v>
      </c>
      <c r="Q236" s="129"/>
      <c r="R236" s="127" t="s">
        <v>240</v>
      </c>
      <c r="S236" s="125"/>
      <c r="T236" s="125"/>
      <c r="U236" s="122"/>
      <c r="V236" s="8"/>
      <c r="W236" s="8"/>
      <c r="X236" s="8"/>
    </row>
    <row r="237" spans="1:24" ht="11.25" outlineLevel="4" x14ac:dyDescent="0.2">
      <c r="A237" s="38"/>
      <c r="B237" s="119" t="s">
        <v>964</v>
      </c>
      <c r="C237" s="120" t="s">
        <v>50</v>
      </c>
      <c r="D237" s="121">
        <v>196</v>
      </c>
      <c r="E237" s="122" t="s">
        <v>235</v>
      </c>
      <c r="F237" s="122" t="s">
        <v>965</v>
      </c>
      <c r="G237" s="123" t="s">
        <v>966</v>
      </c>
      <c r="H237" s="124" t="s">
        <v>238</v>
      </c>
      <c r="I237" s="125">
        <v>16</v>
      </c>
      <c r="J237" s="125">
        <v>16</v>
      </c>
      <c r="K237" s="128"/>
      <c r="L237" s="126" t="str">
        <f t="shared" si="27"/>
        <v/>
      </c>
      <c r="M237" s="123"/>
      <c r="N237" s="127">
        <v>21</v>
      </c>
      <c r="O237" s="127" t="e">
        <f t="shared" si="28"/>
        <v>#VALUE!</v>
      </c>
      <c r="P237" s="127" t="e">
        <f t="shared" si="29"/>
        <v>#VALUE!</v>
      </c>
      <c r="Q237" s="129"/>
      <c r="R237" s="127" t="s">
        <v>240</v>
      </c>
      <c r="S237" s="125"/>
      <c r="T237" s="125"/>
      <c r="U237" s="122"/>
      <c r="V237" s="8"/>
      <c r="W237" s="8"/>
      <c r="X237" s="8"/>
    </row>
    <row r="238" spans="1:24" ht="11.25" outlineLevel="4" x14ac:dyDescent="0.2">
      <c r="A238" s="38"/>
      <c r="B238" s="119" t="s">
        <v>967</v>
      </c>
      <c r="C238" s="120" t="s">
        <v>50</v>
      </c>
      <c r="D238" s="121">
        <v>197</v>
      </c>
      <c r="E238" s="122" t="s">
        <v>235</v>
      </c>
      <c r="F238" s="122" t="s">
        <v>968</v>
      </c>
      <c r="G238" s="123" t="s">
        <v>969</v>
      </c>
      <c r="H238" s="124" t="s">
        <v>238</v>
      </c>
      <c r="I238" s="125">
        <v>32</v>
      </c>
      <c r="J238" s="125">
        <v>32</v>
      </c>
      <c r="K238" s="128"/>
      <c r="L238" s="126" t="str">
        <f t="shared" si="27"/>
        <v/>
      </c>
      <c r="M238" s="123" t="s">
        <v>970</v>
      </c>
      <c r="N238" s="127">
        <v>21</v>
      </c>
      <c r="O238" s="127" t="e">
        <f t="shared" si="28"/>
        <v>#VALUE!</v>
      </c>
      <c r="P238" s="127" t="e">
        <f t="shared" si="29"/>
        <v>#VALUE!</v>
      </c>
      <c r="Q238" s="129"/>
      <c r="R238" s="127" t="s">
        <v>240</v>
      </c>
      <c r="S238" s="125"/>
      <c r="T238" s="125"/>
      <c r="U238" s="122"/>
      <c r="V238" s="8"/>
      <c r="W238" s="8"/>
      <c r="X238" s="8"/>
    </row>
    <row r="239" spans="1:24" ht="146.25" outlineLevel="4" x14ac:dyDescent="0.2">
      <c r="A239" s="38"/>
      <c r="B239" s="119" t="s">
        <v>971</v>
      </c>
      <c r="C239" s="120" t="s">
        <v>50</v>
      </c>
      <c r="D239" s="121">
        <v>198</v>
      </c>
      <c r="E239" s="122" t="s">
        <v>235</v>
      </c>
      <c r="F239" s="122" t="s">
        <v>972</v>
      </c>
      <c r="G239" s="123" t="s">
        <v>973</v>
      </c>
      <c r="H239" s="124" t="s">
        <v>291</v>
      </c>
      <c r="I239" s="125">
        <v>75.900000000000006</v>
      </c>
      <c r="J239" s="125">
        <v>75.900000000000006</v>
      </c>
      <c r="K239" s="128"/>
      <c r="L239" s="126" t="str">
        <f t="shared" si="27"/>
        <v/>
      </c>
      <c r="M239" s="123" t="s">
        <v>974</v>
      </c>
      <c r="N239" s="127">
        <v>21</v>
      </c>
      <c r="O239" s="127" t="e">
        <f t="shared" si="28"/>
        <v>#VALUE!</v>
      </c>
      <c r="P239" s="127" t="e">
        <f t="shared" si="29"/>
        <v>#VALUE!</v>
      </c>
      <c r="Q239" s="129"/>
      <c r="R239" s="127" t="s">
        <v>240</v>
      </c>
      <c r="S239" s="125"/>
      <c r="T239" s="125"/>
      <c r="U239" s="122"/>
      <c r="V239" s="8"/>
      <c r="W239" s="8"/>
      <c r="X239" s="8"/>
    </row>
    <row r="240" spans="1:24" ht="33.75" outlineLevel="4" x14ac:dyDescent="0.2">
      <c r="A240" s="38"/>
      <c r="B240" s="119" t="s">
        <v>975</v>
      </c>
      <c r="C240" s="120" t="s">
        <v>50</v>
      </c>
      <c r="D240" s="121">
        <v>199</v>
      </c>
      <c r="E240" s="122" t="s">
        <v>235</v>
      </c>
      <c r="F240" s="122" t="s">
        <v>976</v>
      </c>
      <c r="G240" s="123" t="s">
        <v>977</v>
      </c>
      <c r="H240" s="124" t="s">
        <v>238</v>
      </c>
      <c r="I240" s="125">
        <v>31</v>
      </c>
      <c r="J240" s="125">
        <v>31</v>
      </c>
      <c r="K240" s="128"/>
      <c r="L240" s="126" t="str">
        <f t="shared" si="27"/>
        <v/>
      </c>
      <c r="M240" s="123" t="s">
        <v>978</v>
      </c>
      <c r="N240" s="127">
        <v>21</v>
      </c>
      <c r="O240" s="127" t="e">
        <f t="shared" si="28"/>
        <v>#VALUE!</v>
      </c>
      <c r="P240" s="127" t="e">
        <f t="shared" si="29"/>
        <v>#VALUE!</v>
      </c>
      <c r="Q240" s="129"/>
      <c r="R240" s="127" t="s">
        <v>240</v>
      </c>
      <c r="S240" s="125"/>
      <c r="T240" s="125"/>
      <c r="U240" s="122"/>
      <c r="V240" s="8"/>
      <c r="W240" s="8"/>
      <c r="X240" s="8"/>
    </row>
    <row r="241" spans="1:24" ht="11.25" outlineLevel="4" x14ac:dyDescent="0.2">
      <c r="A241" s="38"/>
      <c r="B241" s="119" t="s">
        <v>979</v>
      </c>
      <c r="C241" s="120" t="s">
        <v>50</v>
      </c>
      <c r="D241" s="121">
        <v>200</v>
      </c>
      <c r="E241" s="122" t="s">
        <v>235</v>
      </c>
      <c r="F241" s="122" t="s">
        <v>980</v>
      </c>
      <c r="G241" s="123" t="s">
        <v>981</v>
      </c>
      <c r="H241" s="124" t="s">
        <v>238</v>
      </c>
      <c r="I241" s="125">
        <v>31</v>
      </c>
      <c r="J241" s="125">
        <v>31</v>
      </c>
      <c r="K241" s="128"/>
      <c r="L241" s="126" t="str">
        <f t="shared" si="27"/>
        <v/>
      </c>
      <c r="M241" s="123"/>
      <c r="N241" s="127">
        <v>21</v>
      </c>
      <c r="O241" s="127" t="e">
        <f t="shared" si="28"/>
        <v>#VALUE!</v>
      </c>
      <c r="P241" s="127" t="e">
        <f t="shared" si="29"/>
        <v>#VALUE!</v>
      </c>
      <c r="Q241" s="129"/>
      <c r="R241" s="127" t="s">
        <v>240</v>
      </c>
      <c r="S241" s="125"/>
      <c r="T241" s="125"/>
      <c r="U241" s="122"/>
      <c r="V241" s="8"/>
      <c r="W241" s="8"/>
      <c r="X241" s="8"/>
    </row>
    <row r="242" spans="1:24" ht="22.5" outlineLevel="4" x14ac:dyDescent="0.2">
      <c r="A242" s="38"/>
      <c r="B242" s="119" t="s">
        <v>982</v>
      </c>
      <c r="C242" s="120" t="s">
        <v>50</v>
      </c>
      <c r="D242" s="121">
        <v>201</v>
      </c>
      <c r="E242" s="122" t="s">
        <v>235</v>
      </c>
      <c r="F242" s="122" t="s">
        <v>983</v>
      </c>
      <c r="G242" s="123" t="s">
        <v>984</v>
      </c>
      <c r="H242" s="124" t="s">
        <v>238</v>
      </c>
      <c r="I242" s="125">
        <v>31</v>
      </c>
      <c r="J242" s="125">
        <v>31</v>
      </c>
      <c r="K242" s="128"/>
      <c r="L242" s="126" t="str">
        <f t="shared" si="27"/>
        <v/>
      </c>
      <c r="M242" s="123"/>
      <c r="N242" s="127">
        <v>21</v>
      </c>
      <c r="O242" s="127" t="e">
        <f t="shared" si="28"/>
        <v>#VALUE!</v>
      </c>
      <c r="P242" s="127" t="e">
        <f t="shared" si="29"/>
        <v>#VALUE!</v>
      </c>
      <c r="Q242" s="129"/>
      <c r="R242" s="127" t="s">
        <v>240</v>
      </c>
      <c r="S242" s="125"/>
      <c r="T242" s="125"/>
      <c r="U242" s="122"/>
      <c r="V242" s="8"/>
      <c r="W242" s="8"/>
      <c r="X242" s="8"/>
    </row>
    <row r="243" spans="1:24" outlineLevel="4" x14ac:dyDescent="0.15">
      <c r="B243" s="10"/>
      <c r="C243" s="10" t="s">
        <v>49</v>
      </c>
      <c r="D243" s="10"/>
      <c r="E243" s="10"/>
      <c r="F243" s="10"/>
      <c r="G243" s="10"/>
      <c r="H243" s="10"/>
      <c r="I243" s="10"/>
      <c r="J243" s="10"/>
      <c r="K243" s="11"/>
      <c r="L243" s="35"/>
      <c r="M243" s="10"/>
      <c r="N243" s="37"/>
      <c r="O243" s="10"/>
      <c r="P243" s="10"/>
      <c r="Q243" s="10"/>
      <c r="R243" s="10"/>
      <c r="S243" s="10"/>
      <c r="T243" s="10"/>
      <c r="U243" s="10"/>
    </row>
    <row r="244" spans="1:24" ht="11.25" outlineLevel="3" x14ac:dyDescent="0.2">
      <c r="A244" s="84" t="s">
        <v>114</v>
      </c>
      <c r="B244" s="111"/>
      <c r="C244" s="112">
        <v>4</v>
      </c>
      <c r="D244" s="112"/>
      <c r="E244" s="111" t="s">
        <v>233</v>
      </c>
      <c r="F244" s="111"/>
      <c r="G244" s="113" t="s">
        <v>115</v>
      </c>
      <c r="H244" s="111"/>
      <c r="I244" s="114"/>
      <c r="J244" s="114"/>
      <c r="K244" s="115"/>
      <c r="L244" s="86">
        <f>SUBTOTAL(9,L245:L255)</f>
        <v>0</v>
      </c>
      <c r="M244" s="116"/>
      <c r="N244" s="84"/>
      <c r="O244" s="117" t="e">
        <f>SUBTOTAL(9,O245:O778)</f>
        <v>#VALUE!</v>
      </c>
      <c r="P244" s="117" t="e">
        <f>SUBTOTAL(9,P245:P778)</f>
        <v>#VALUE!</v>
      </c>
      <c r="Q244" s="116"/>
      <c r="R244" s="84"/>
      <c r="S244" s="118"/>
      <c r="T244" s="118"/>
      <c r="U244" s="116"/>
      <c r="V244" s="4"/>
      <c r="W244" s="8"/>
      <c r="X244" s="8"/>
    </row>
    <row r="245" spans="1:24" ht="11.25" outlineLevel="4" x14ac:dyDescent="0.2">
      <c r="A245" s="38"/>
      <c r="B245" s="119" t="s">
        <v>985</v>
      </c>
      <c r="C245" s="120" t="s">
        <v>50</v>
      </c>
      <c r="D245" s="121">
        <v>202</v>
      </c>
      <c r="E245" s="122" t="s">
        <v>235</v>
      </c>
      <c r="F245" s="122" t="s">
        <v>986</v>
      </c>
      <c r="G245" s="123" t="s">
        <v>987</v>
      </c>
      <c r="H245" s="124" t="s">
        <v>238</v>
      </c>
      <c r="I245" s="125">
        <v>300</v>
      </c>
      <c r="J245" s="125">
        <v>300</v>
      </c>
      <c r="K245" s="128"/>
      <c r="L245" s="126" t="str">
        <f t="shared" ref="L245:L254" si="30">IF(K245&lt;&gt;"",J245*K245,"")</f>
        <v/>
      </c>
      <c r="M245" s="123" t="s">
        <v>988</v>
      </c>
      <c r="N245" s="127">
        <v>21</v>
      </c>
      <c r="O245" s="127" t="e">
        <f t="shared" ref="O245:O254" si="31">L245*(N245/100)</f>
        <v>#VALUE!</v>
      </c>
      <c r="P245" s="127" t="e">
        <f t="shared" ref="P245:P254" si="32">L245+O245</f>
        <v>#VALUE!</v>
      </c>
      <c r="Q245" s="129"/>
      <c r="R245" s="127" t="s">
        <v>240</v>
      </c>
      <c r="S245" s="125"/>
      <c r="T245" s="125"/>
      <c r="U245" s="122"/>
      <c r="V245" s="8"/>
      <c r="W245" s="8"/>
      <c r="X245" s="8"/>
    </row>
    <row r="246" spans="1:24" ht="22.5" outlineLevel="4" x14ac:dyDescent="0.2">
      <c r="A246" s="38"/>
      <c r="B246" s="119" t="s">
        <v>989</v>
      </c>
      <c r="C246" s="120" t="s">
        <v>50</v>
      </c>
      <c r="D246" s="121">
        <v>203</v>
      </c>
      <c r="E246" s="122" t="s">
        <v>235</v>
      </c>
      <c r="F246" s="122" t="s">
        <v>990</v>
      </c>
      <c r="G246" s="123" t="s">
        <v>991</v>
      </c>
      <c r="H246" s="124" t="s">
        <v>238</v>
      </c>
      <c r="I246" s="125">
        <v>315</v>
      </c>
      <c r="J246" s="125">
        <v>315</v>
      </c>
      <c r="K246" s="128"/>
      <c r="L246" s="126" t="str">
        <f t="shared" si="30"/>
        <v/>
      </c>
      <c r="M246" s="123" t="s">
        <v>992</v>
      </c>
      <c r="N246" s="127">
        <v>21</v>
      </c>
      <c r="O246" s="127" t="e">
        <f t="shared" si="31"/>
        <v>#VALUE!</v>
      </c>
      <c r="P246" s="127" t="e">
        <f t="shared" si="32"/>
        <v>#VALUE!</v>
      </c>
      <c r="Q246" s="129"/>
      <c r="R246" s="127" t="s">
        <v>240</v>
      </c>
      <c r="S246" s="125"/>
      <c r="T246" s="125"/>
      <c r="U246" s="122"/>
      <c r="V246" s="8"/>
      <c r="W246" s="8"/>
      <c r="X246" s="8"/>
    </row>
    <row r="247" spans="1:24" ht="22.5" outlineLevel="4" x14ac:dyDescent="0.2">
      <c r="A247" s="38"/>
      <c r="B247" s="119" t="s">
        <v>993</v>
      </c>
      <c r="C247" s="120" t="s">
        <v>50</v>
      </c>
      <c r="D247" s="121">
        <v>204</v>
      </c>
      <c r="E247" s="122" t="s">
        <v>235</v>
      </c>
      <c r="F247" s="122" t="s">
        <v>994</v>
      </c>
      <c r="G247" s="123" t="s">
        <v>995</v>
      </c>
      <c r="H247" s="124" t="s">
        <v>238</v>
      </c>
      <c r="I247" s="125">
        <v>81</v>
      </c>
      <c r="J247" s="125">
        <v>81</v>
      </c>
      <c r="K247" s="128"/>
      <c r="L247" s="126" t="str">
        <f t="shared" si="30"/>
        <v/>
      </c>
      <c r="M247" s="123" t="s">
        <v>996</v>
      </c>
      <c r="N247" s="127">
        <v>21</v>
      </c>
      <c r="O247" s="127" t="e">
        <f t="shared" si="31"/>
        <v>#VALUE!</v>
      </c>
      <c r="P247" s="127" t="e">
        <f t="shared" si="32"/>
        <v>#VALUE!</v>
      </c>
      <c r="Q247" s="129"/>
      <c r="R247" s="127" t="s">
        <v>240</v>
      </c>
      <c r="S247" s="125"/>
      <c r="T247" s="125"/>
      <c r="U247" s="122"/>
      <c r="V247" s="8"/>
      <c r="W247" s="8"/>
      <c r="X247" s="8"/>
    </row>
    <row r="248" spans="1:24" ht="22.5" outlineLevel="4" x14ac:dyDescent="0.2">
      <c r="A248" s="38"/>
      <c r="B248" s="119" t="s">
        <v>997</v>
      </c>
      <c r="C248" s="120" t="s">
        <v>50</v>
      </c>
      <c r="D248" s="121">
        <v>205</v>
      </c>
      <c r="E248" s="122" t="s">
        <v>235</v>
      </c>
      <c r="F248" s="122" t="s">
        <v>998</v>
      </c>
      <c r="G248" s="123" t="s">
        <v>999</v>
      </c>
      <c r="H248" s="124" t="s">
        <v>238</v>
      </c>
      <c r="I248" s="125">
        <v>85.05</v>
      </c>
      <c r="J248" s="125">
        <v>85.05</v>
      </c>
      <c r="K248" s="128"/>
      <c r="L248" s="126" t="str">
        <f t="shared" si="30"/>
        <v/>
      </c>
      <c r="M248" s="123" t="s">
        <v>1000</v>
      </c>
      <c r="N248" s="127">
        <v>21</v>
      </c>
      <c r="O248" s="127" t="e">
        <f t="shared" si="31"/>
        <v>#VALUE!</v>
      </c>
      <c r="P248" s="127" t="e">
        <f t="shared" si="32"/>
        <v>#VALUE!</v>
      </c>
      <c r="Q248" s="129"/>
      <c r="R248" s="127" t="s">
        <v>240</v>
      </c>
      <c r="S248" s="125"/>
      <c r="T248" s="125"/>
      <c r="U248" s="122"/>
      <c r="V248" s="8"/>
      <c r="W248" s="8"/>
      <c r="X248" s="8"/>
    </row>
    <row r="249" spans="1:24" ht="11.25" outlineLevel="4" x14ac:dyDescent="0.2">
      <c r="A249" s="38"/>
      <c r="B249" s="119" t="s">
        <v>1001</v>
      </c>
      <c r="C249" s="120" t="s">
        <v>50</v>
      </c>
      <c r="D249" s="121">
        <v>206</v>
      </c>
      <c r="E249" s="122" t="s">
        <v>235</v>
      </c>
      <c r="F249" s="122" t="s">
        <v>1002</v>
      </c>
      <c r="G249" s="123" t="s">
        <v>1003</v>
      </c>
      <c r="H249" s="124" t="s">
        <v>238</v>
      </c>
      <c r="I249" s="125">
        <v>80</v>
      </c>
      <c r="J249" s="125">
        <v>80</v>
      </c>
      <c r="K249" s="128"/>
      <c r="L249" s="126" t="str">
        <f t="shared" si="30"/>
        <v/>
      </c>
      <c r="M249" s="123"/>
      <c r="N249" s="127">
        <v>21</v>
      </c>
      <c r="O249" s="127" t="e">
        <f t="shared" si="31"/>
        <v>#VALUE!</v>
      </c>
      <c r="P249" s="127" t="e">
        <f t="shared" si="32"/>
        <v>#VALUE!</v>
      </c>
      <c r="Q249" s="129"/>
      <c r="R249" s="127" t="s">
        <v>240</v>
      </c>
      <c r="S249" s="125"/>
      <c r="T249" s="125"/>
      <c r="U249" s="122"/>
      <c r="V249" s="8"/>
      <c r="W249" s="8"/>
      <c r="X249" s="8"/>
    </row>
    <row r="250" spans="1:24" ht="11.25" outlineLevel="4" x14ac:dyDescent="0.2">
      <c r="A250" s="38"/>
      <c r="B250" s="119" t="s">
        <v>1004</v>
      </c>
      <c r="C250" s="120" t="s">
        <v>50</v>
      </c>
      <c r="D250" s="121">
        <v>207</v>
      </c>
      <c r="E250" s="122" t="s">
        <v>235</v>
      </c>
      <c r="F250" s="122" t="s">
        <v>1005</v>
      </c>
      <c r="G250" s="123" t="s">
        <v>1006</v>
      </c>
      <c r="H250" s="124" t="s">
        <v>238</v>
      </c>
      <c r="I250" s="125">
        <v>220</v>
      </c>
      <c r="J250" s="125">
        <v>220</v>
      </c>
      <c r="K250" s="128"/>
      <c r="L250" s="126" t="str">
        <f t="shared" si="30"/>
        <v/>
      </c>
      <c r="M250" s="123"/>
      <c r="N250" s="127">
        <v>21</v>
      </c>
      <c r="O250" s="127" t="e">
        <f t="shared" si="31"/>
        <v>#VALUE!</v>
      </c>
      <c r="P250" s="127" t="e">
        <f t="shared" si="32"/>
        <v>#VALUE!</v>
      </c>
      <c r="Q250" s="129"/>
      <c r="R250" s="127" t="s">
        <v>240</v>
      </c>
      <c r="S250" s="125"/>
      <c r="T250" s="125"/>
      <c r="U250" s="122"/>
      <c r="V250" s="8"/>
      <c r="W250" s="8"/>
      <c r="X250" s="8"/>
    </row>
    <row r="251" spans="1:24" ht="22.5" outlineLevel="4" x14ac:dyDescent="0.2">
      <c r="A251" s="38"/>
      <c r="B251" s="119" t="s">
        <v>1007</v>
      </c>
      <c r="C251" s="120" t="s">
        <v>50</v>
      </c>
      <c r="D251" s="121">
        <v>208</v>
      </c>
      <c r="E251" s="122" t="s">
        <v>235</v>
      </c>
      <c r="F251" s="122" t="s">
        <v>1008</v>
      </c>
      <c r="G251" s="123" t="s">
        <v>1009</v>
      </c>
      <c r="H251" s="124" t="s">
        <v>238</v>
      </c>
      <c r="I251" s="125">
        <v>80</v>
      </c>
      <c r="J251" s="125">
        <v>80</v>
      </c>
      <c r="K251" s="128"/>
      <c r="L251" s="126" t="str">
        <f t="shared" si="30"/>
        <v/>
      </c>
      <c r="M251" s="123"/>
      <c r="N251" s="127">
        <v>21</v>
      </c>
      <c r="O251" s="127" t="e">
        <f t="shared" si="31"/>
        <v>#VALUE!</v>
      </c>
      <c r="P251" s="127" t="e">
        <f t="shared" si="32"/>
        <v>#VALUE!</v>
      </c>
      <c r="Q251" s="129"/>
      <c r="R251" s="127" t="s">
        <v>240</v>
      </c>
      <c r="S251" s="125"/>
      <c r="T251" s="125"/>
      <c r="U251" s="122"/>
      <c r="V251" s="8"/>
      <c r="W251" s="8"/>
      <c r="X251" s="8"/>
    </row>
    <row r="252" spans="1:24" ht="22.5" outlineLevel="4" x14ac:dyDescent="0.2">
      <c r="A252" s="38"/>
      <c r="B252" s="119" t="s">
        <v>1010</v>
      </c>
      <c r="C252" s="120" t="s">
        <v>50</v>
      </c>
      <c r="D252" s="121">
        <v>209</v>
      </c>
      <c r="E252" s="122" t="s">
        <v>235</v>
      </c>
      <c r="F252" s="122" t="s">
        <v>1011</v>
      </c>
      <c r="G252" s="123" t="s">
        <v>1012</v>
      </c>
      <c r="H252" s="124" t="s">
        <v>238</v>
      </c>
      <c r="I252" s="125">
        <v>220</v>
      </c>
      <c r="J252" s="125">
        <v>220</v>
      </c>
      <c r="K252" s="128"/>
      <c r="L252" s="126" t="str">
        <f t="shared" si="30"/>
        <v/>
      </c>
      <c r="M252" s="123"/>
      <c r="N252" s="127">
        <v>21</v>
      </c>
      <c r="O252" s="127" t="e">
        <f t="shared" si="31"/>
        <v>#VALUE!</v>
      </c>
      <c r="P252" s="127" t="e">
        <f t="shared" si="32"/>
        <v>#VALUE!</v>
      </c>
      <c r="Q252" s="129"/>
      <c r="R252" s="127" t="s">
        <v>240</v>
      </c>
      <c r="S252" s="125"/>
      <c r="T252" s="125"/>
      <c r="U252" s="122"/>
      <c r="V252" s="8"/>
      <c r="W252" s="8"/>
      <c r="X252" s="8"/>
    </row>
    <row r="253" spans="1:24" ht="22.5" outlineLevel="4" x14ac:dyDescent="0.2">
      <c r="A253" s="38"/>
      <c r="B253" s="119" t="s">
        <v>1013</v>
      </c>
      <c r="C253" s="120" t="s">
        <v>50</v>
      </c>
      <c r="D253" s="121">
        <v>210</v>
      </c>
      <c r="E253" s="122" t="s">
        <v>235</v>
      </c>
      <c r="F253" s="122" t="s">
        <v>1014</v>
      </c>
      <c r="G253" s="123" t="s">
        <v>1015</v>
      </c>
      <c r="H253" s="124" t="s">
        <v>238</v>
      </c>
      <c r="I253" s="125">
        <v>80</v>
      </c>
      <c r="J253" s="125">
        <v>80</v>
      </c>
      <c r="K253" s="128"/>
      <c r="L253" s="126" t="str">
        <f t="shared" si="30"/>
        <v/>
      </c>
      <c r="M253" s="123"/>
      <c r="N253" s="127">
        <v>21</v>
      </c>
      <c r="O253" s="127" t="e">
        <f t="shared" si="31"/>
        <v>#VALUE!</v>
      </c>
      <c r="P253" s="127" t="e">
        <f t="shared" si="32"/>
        <v>#VALUE!</v>
      </c>
      <c r="Q253" s="129"/>
      <c r="R253" s="127" t="s">
        <v>240</v>
      </c>
      <c r="S253" s="125"/>
      <c r="T253" s="125"/>
      <c r="U253" s="122"/>
      <c r="V253" s="8"/>
      <c r="W253" s="8"/>
      <c r="X253" s="8"/>
    </row>
    <row r="254" spans="1:24" ht="22.5" outlineLevel="4" x14ac:dyDescent="0.2">
      <c r="A254" s="38"/>
      <c r="B254" s="119" t="s">
        <v>1016</v>
      </c>
      <c r="C254" s="120" t="s">
        <v>50</v>
      </c>
      <c r="D254" s="121">
        <v>211</v>
      </c>
      <c r="E254" s="122" t="s">
        <v>235</v>
      </c>
      <c r="F254" s="122" t="s">
        <v>1017</v>
      </c>
      <c r="G254" s="123" t="s">
        <v>1018</v>
      </c>
      <c r="H254" s="124" t="s">
        <v>238</v>
      </c>
      <c r="I254" s="125">
        <v>220</v>
      </c>
      <c r="J254" s="125">
        <v>220</v>
      </c>
      <c r="K254" s="128"/>
      <c r="L254" s="126" t="str">
        <f t="shared" si="30"/>
        <v/>
      </c>
      <c r="M254" s="123"/>
      <c r="N254" s="127">
        <v>21</v>
      </c>
      <c r="O254" s="127" t="e">
        <f t="shared" si="31"/>
        <v>#VALUE!</v>
      </c>
      <c r="P254" s="127" t="e">
        <f t="shared" si="32"/>
        <v>#VALUE!</v>
      </c>
      <c r="Q254" s="129"/>
      <c r="R254" s="127" t="s">
        <v>240</v>
      </c>
      <c r="S254" s="125"/>
      <c r="T254" s="125"/>
      <c r="U254" s="122"/>
      <c r="V254" s="8"/>
      <c r="W254" s="8"/>
      <c r="X254" s="8"/>
    </row>
    <row r="255" spans="1:24" outlineLevel="4" x14ac:dyDescent="0.15">
      <c r="B255" s="10"/>
      <c r="C255" s="10" t="s">
        <v>49</v>
      </c>
      <c r="D255" s="10"/>
      <c r="E255" s="10"/>
      <c r="F255" s="10"/>
      <c r="G255" s="10"/>
      <c r="H255" s="10"/>
      <c r="I255" s="10"/>
      <c r="J255" s="10"/>
      <c r="K255" s="11"/>
      <c r="L255" s="35"/>
      <c r="M255" s="10"/>
      <c r="N255" s="37"/>
      <c r="O255" s="10"/>
      <c r="P255" s="10"/>
      <c r="Q255" s="10"/>
      <c r="R255" s="10"/>
      <c r="S255" s="10"/>
      <c r="T255" s="10"/>
      <c r="U255" s="10"/>
    </row>
    <row r="256" spans="1:24" ht="11.25" outlineLevel="2" x14ac:dyDescent="0.2">
      <c r="A256" s="84" t="s">
        <v>116</v>
      </c>
      <c r="B256" s="111"/>
      <c r="C256" s="112">
        <v>3</v>
      </c>
      <c r="D256" s="112"/>
      <c r="E256" s="111" t="s">
        <v>232</v>
      </c>
      <c r="F256" s="111"/>
      <c r="G256" s="113" t="s">
        <v>117</v>
      </c>
      <c r="H256" s="111"/>
      <c r="I256" s="114"/>
      <c r="J256" s="114"/>
      <c r="K256" s="115"/>
      <c r="L256" s="86">
        <f>SUBTOTAL(9,L257:L260)</f>
        <v>0</v>
      </c>
      <c r="M256" s="116"/>
      <c r="N256" s="84"/>
      <c r="O256" s="117" t="e">
        <f>SUBTOTAL(9,O257:O856)</f>
        <v>#VALUE!</v>
      </c>
      <c r="P256" s="117" t="e">
        <f>SUBTOTAL(9,P257:P856)</f>
        <v>#VALUE!</v>
      </c>
      <c r="Q256" s="116"/>
      <c r="R256" s="84"/>
      <c r="S256" s="118"/>
      <c r="T256" s="118"/>
      <c r="U256" s="116"/>
      <c r="V256" s="4"/>
      <c r="W256" s="8"/>
      <c r="X256" s="8"/>
    </row>
    <row r="257" spans="1:24" ht="11.25" outlineLevel="3" x14ac:dyDescent="0.2">
      <c r="A257" s="84" t="s">
        <v>118</v>
      </c>
      <c r="B257" s="111"/>
      <c r="C257" s="112">
        <v>4</v>
      </c>
      <c r="D257" s="112"/>
      <c r="E257" s="111" t="s">
        <v>233</v>
      </c>
      <c r="F257" s="111"/>
      <c r="G257" s="113" t="s">
        <v>119</v>
      </c>
      <c r="H257" s="111"/>
      <c r="I257" s="114"/>
      <c r="J257" s="114"/>
      <c r="K257" s="115"/>
      <c r="L257" s="86">
        <f>SUBTOTAL(9,L258:L260)</f>
        <v>0</v>
      </c>
      <c r="M257" s="116"/>
      <c r="N257" s="84"/>
      <c r="O257" s="117" t="e">
        <f>SUBTOTAL(9,O258:O388)</f>
        <v>#VALUE!</v>
      </c>
      <c r="P257" s="117" t="e">
        <f>SUBTOTAL(9,P258:P388)</f>
        <v>#VALUE!</v>
      </c>
      <c r="Q257" s="116"/>
      <c r="R257" s="84"/>
      <c r="S257" s="118"/>
      <c r="T257" s="118"/>
      <c r="U257" s="116"/>
      <c r="V257" s="4"/>
      <c r="W257" s="8"/>
      <c r="X257" s="8"/>
    </row>
    <row r="258" spans="1:24" ht="11.25" outlineLevel="4" x14ac:dyDescent="0.2">
      <c r="A258" s="38"/>
      <c r="B258" s="119" t="s">
        <v>1019</v>
      </c>
      <c r="C258" s="120" t="s">
        <v>50</v>
      </c>
      <c r="D258" s="121">
        <v>212</v>
      </c>
      <c r="E258" s="122" t="s">
        <v>235</v>
      </c>
      <c r="F258" s="122" t="s">
        <v>1020</v>
      </c>
      <c r="G258" s="123" t="s">
        <v>1021</v>
      </c>
      <c r="H258" s="124" t="s">
        <v>261</v>
      </c>
      <c r="I258" s="125">
        <v>1</v>
      </c>
      <c r="J258" s="125">
        <v>1</v>
      </c>
      <c r="K258" s="128"/>
      <c r="L258" s="126" t="str">
        <f>IF(K258&lt;&gt;"",J258*K258,"")</f>
        <v/>
      </c>
      <c r="M258" s="123"/>
      <c r="N258" s="127">
        <v>21</v>
      </c>
      <c r="O258" s="127" t="e">
        <f>L258*(N258/100)</f>
        <v>#VALUE!</v>
      </c>
      <c r="P258" s="127" t="e">
        <f>L258+O258</f>
        <v>#VALUE!</v>
      </c>
      <c r="Q258" s="129"/>
      <c r="R258" s="127" t="s">
        <v>262</v>
      </c>
      <c r="S258" s="125"/>
      <c r="T258" s="125"/>
      <c r="U258" s="122"/>
      <c r="V258" s="8"/>
      <c r="W258" s="8"/>
      <c r="X258" s="8"/>
    </row>
    <row r="259" spans="1:24" ht="11.25" outlineLevel="4" x14ac:dyDescent="0.2">
      <c r="A259" s="38"/>
      <c r="B259" s="119" t="s">
        <v>1022</v>
      </c>
      <c r="C259" s="120" t="s">
        <v>50</v>
      </c>
      <c r="D259" s="121">
        <v>213</v>
      </c>
      <c r="E259" s="122" t="s">
        <v>235</v>
      </c>
      <c r="F259" s="122" t="s">
        <v>1023</v>
      </c>
      <c r="G259" s="123" t="s">
        <v>1024</v>
      </c>
      <c r="H259" s="124" t="s">
        <v>261</v>
      </c>
      <c r="I259" s="125">
        <v>1</v>
      </c>
      <c r="J259" s="125">
        <v>1</v>
      </c>
      <c r="K259" s="128"/>
      <c r="L259" s="126" t="str">
        <f>IF(K259&lt;&gt;"",J259*K259,"")</f>
        <v/>
      </c>
      <c r="M259" s="123"/>
      <c r="N259" s="127">
        <v>21</v>
      </c>
      <c r="O259" s="127" t="e">
        <f>L259*(N259/100)</f>
        <v>#VALUE!</v>
      </c>
      <c r="P259" s="127" t="e">
        <f>L259+O259</f>
        <v>#VALUE!</v>
      </c>
      <c r="Q259" s="129"/>
      <c r="R259" s="127" t="s">
        <v>262</v>
      </c>
      <c r="S259" s="125"/>
      <c r="T259" s="125"/>
      <c r="U259" s="122"/>
      <c r="V259" s="8"/>
      <c r="W259" s="8"/>
      <c r="X259" s="8"/>
    </row>
    <row r="260" spans="1:24" outlineLevel="4" x14ac:dyDescent="0.15">
      <c r="B260" s="10"/>
      <c r="C260" s="10" t="s">
        <v>49</v>
      </c>
      <c r="D260" s="10"/>
      <c r="E260" s="10"/>
      <c r="F260" s="10"/>
      <c r="G260" s="10"/>
      <c r="H260" s="10"/>
      <c r="I260" s="10"/>
      <c r="J260" s="10"/>
      <c r="K260" s="11"/>
      <c r="L260" s="35"/>
      <c r="M260" s="10"/>
      <c r="N260" s="37"/>
      <c r="O260" s="10"/>
      <c r="P260" s="10"/>
      <c r="Q260" s="10"/>
      <c r="R260" s="10"/>
      <c r="S260" s="10"/>
      <c r="T260" s="10"/>
      <c r="U260" s="10"/>
    </row>
    <row r="261" spans="1:24" ht="12" outlineLevel="1" x14ac:dyDescent="0.2">
      <c r="A261" s="79" t="s">
        <v>120</v>
      </c>
      <c r="B261" s="104"/>
      <c r="C261" s="105">
        <v>2</v>
      </c>
      <c r="D261" s="105"/>
      <c r="E261" s="104" t="s">
        <v>231</v>
      </c>
      <c r="F261" s="104"/>
      <c r="G261" s="80" t="s">
        <v>121</v>
      </c>
      <c r="H261" s="104"/>
      <c r="I261" s="106"/>
      <c r="J261" s="106"/>
      <c r="K261" s="107"/>
      <c r="L261" s="81">
        <f>SUBTOTAL(9,L262:L384)</f>
        <v>0</v>
      </c>
      <c r="M261" s="108"/>
      <c r="N261" s="79"/>
      <c r="O261" s="109" t="e">
        <f>SUBTOTAL(9,O262:O852)</f>
        <v>#VALUE!</v>
      </c>
      <c r="P261" s="109" t="e">
        <f>SUBTOTAL(9,P262:P852)</f>
        <v>#VALUE!</v>
      </c>
      <c r="Q261" s="108"/>
      <c r="R261" s="79"/>
      <c r="S261" s="110"/>
      <c r="T261" s="110"/>
      <c r="U261" s="108"/>
      <c r="V261" s="4"/>
      <c r="W261" s="8"/>
      <c r="X261" s="8"/>
    </row>
    <row r="262" spans="1:24" ht="11.25" outlineLevel="2" x14ac:dyDescent="0.2">
      <c r="A262" s="84" t="s">
        <v>122</v>
      </c>
      <c r="B262" s="111"/>
      <c r="C262" s="112">
        <v>3</v>
      </c>
      <c r="D262" s="112"/>
      <c r="E262" s="111" t="s">
        <v>232</v>
      </c>
      <c r="F262" s="111"/>
      <c r="G262" s="113" t="s">
        <v>79</v>
      </c>
      <c r="H262" s="111"/>
      <c r="I262" s="114"/>
      <c r="J262" s="114"/>
      <c r="K262" s="115"/>
      <c r="L262" s="86">
        <f>SUBTOTAL(9,L263:L292)</f>
        <v>0</v>
      </c>
      <c r="M262" s="116"/>
      <c r="N262" s="84"/>
      <c r="O262" s="117" t="e">
        <f>SUBTOTAL(9,O263:O851)</f>
        <v>#VALUE!</v>
      </c>
      <c r="P262" s="117" t="e">
        <f>SUBTOTAL(9,P263:P851)</f>
        <v>#VALUE!</v>
      </c>
      <c r="Q262" s="116"/>
      <c r="R262" s="84"/>
      <c r="S262" s="118"/>
      <c r="T262" s="118"/>
      <c r="U262" s="116"/>
      <c r="V262" s="4"/>
      <c r="W262" s="8"/>
      <c r="X262" s="8"/>
    </row>
    <row r="263" spans="1:24" ht="11.25" outlineLevel="3" x14ac:dyDescent="0.2">
      <c r="A263" s="84" t="s">
        <v>123</v>
      </c>
      <c r="B263" s="111"/>
      <c r="C263" s="112">
        <v>4</v>
      </c>
      <c r="D263" s="112"/>
      <c r="E263" s="111" t="s">
        <v>233</v>
      </c>
      <c r="F263" s="111"/>
      <c r="G263" s="113" t="s">
        <v>89</v>
      </c>
      <c r="H263" s="111"/>
      <c r="I263" s="114"/>
      <c r="J263" s="114"/>
      <c r="K263" s="115"/>
      <c r="L263" s="86">
        <f>SUBTOTAL(9,L264:L269)</f>
        <v>0</v>
      </c>
      <c r="M263" s="116"/>
      <c r="N263" s="84"/>
      <c r="O263" s="117" t="e">
        <f>SUBTOTAL(9,O264:O384)</f>
        <v>#VALUE!</v>
      </c>
      <c r="P263" s="117" t="e">
        <f>SUBTOTAL(9,P264:P384)</f>
        <v>#VALUE!</v>
      </c>
      <c r="Q263" s="116"/>
      <c r="R263" s="84"/>
      <c r="S263" s="118"/>
      <c r="T263" s="118"/>
      <c r="U263" s="116"/>
      <c r="V263" s="4"/>
      <c r="W263" s="8"/>
      <c r="X263" s="8"/>
    </row>
    <row r="264" spans="1:24" ht="22.5" outlineLevel="4" x14ac:dyDescent="0.2">
      <c r="A264" s="38"/>
      <c r="B264" s="119" t="s">
        <v>1025</v>
      </c>
      <c r="C264" s="120" t="s">
        <v>50</v>
      </c>
      <c r="D264" s="121">
        <v>1</v>
      </c>
      <c r="E264" s="122" t="s">
        <v>235</v>
      </c>
      <c r="F264" s="122" t="s">
        <v>272</v>
      </c>
      <c r="G264" s="123" t="s">
        <v>273</v>
      </c>
      <c r="H264" s="124" t="s">
        <v>238</v>
      </c>
      <c r="I264" s="125">
        <v>6.4180000000000001</v>
      </c>
      <c r="J264" s="125">
        <v>6.4180000000000001</v>
      </c>
      <c r="K264" s="128"/>
      <c r="L264" s="126" t="str">
        <f>IF(K264&lt;&gt;"",J264*K264,"")</f>
        <v/>
      </c>
      <c r="M264" s="123" t="s">
        <v>1026</v>
      </c>
      <c r="N264" s="127">
        <v>21</v>
      </c>
      <c r="O264" s="127" t="e">
        <f>L264*(N264/100)</f>
        <v>#VALUE!</v>
      </c>
      <c r="P264" s="127" t="e">
        <f>L264+O264</f>
        <v>#VALUE!</v>
      </c>
      <c r="Q264" s="129"/>
      <c r="R264" s="127" t="s">
        <v>240</v>
      </c>
      <c r="S264" s="125"/>
      <c r="T264" s="125"/>
      <c r="U264" s="122"/>
      <c r="V264" s="8"/>
      <c r="W264" s="8"/>
      <c r="X264" s="8"/>
    </row>
    <row r="265" spans="1:24" ht="33.75" outlineLevel="4" x14ac:dyDescent="0.2">
      <c r="A265" s="38"/>
      <c r="B265" s="119" t="s">
        <v>1027</v>
      </c>
      <c r="C265" s="120" t="s">
        <v>50</v>
      </c>
      <c r="D265" s="121">
        <v>2</v>
      </c>
      <c r="E265" s="122" t="s">
        <v>235</v>
      </c>
      <c r="F265" s="122" t="s">
        <v>276</v>
      </c>
      <c r="G265" s="123" t="s">
        <v>277</v>
      </c>
      <c r="H265" s="124" t="s">
        <v>238</v>
      </c>
      <c r="I265" s="125">
        <v>6.7389999999999999</v>
      </c>
      <c r="J265" s="125">
        <v>6.7389999999999999</v>
      </c>
      <c r="K265" s="128"/>
      <c r="L265" s="126" t="str">
        <f>IF(K265&lt;&gt;"",J265*K265,"")</f>
        <v/>
      </c>
      <c r="M265" s="123" t="s">
        <v>1028</v>
      </c>
      <c r="N265" s="127">
        <v>21</v>
      </c>
      <c r="O265" s="127" t="e">
        <f>L265*(N265/100)</f>
        <v>#VALUE!</v>
      </c>
      <c r="P265" s="127" t="e">
        <f>L265+O265</f>
        <v>#VALUE!</v>
      </c>
      <c r="Q265" s="129"/>
      <c r="R265" s="127" t="s">
        <v>262</v>
      </c>
      <c r="S265" s="125"/>
      <c r="T265" s="125"/>
      <c r="U265" s="122"/>
      <c r="V265" s="8"/>
      <c r="W265" s="8"/>
      <c r="X265" s="8"/>
    </row>
    <row r="266" spans="1:24" ht="22.5" outlineLevel="4" x14ac:dyDescent="0.2">
      <c r="A266" s="38"/>
      <c r="B266" s="119" t="s">
        <v>1029</v>
      </c>
      <c r="C266" s="120" t="s">
        <v>50</v>
      </c>
      <c r="D266" s="121">
        <v>3</v>
      </c>
      <c r="E266" s="122" t="s">
        <v>235</v>
      </c>
      <c r="F266" s="122" t="s">
        <v>286</v>
      </c>
      <c r="G266" s="123" t="s">
        <v>287</v>
      </c>
      <c r="H266" s="124" t="s">
        <v>238</v>
      </c>
      <c r="I266" s="125">
        <v>6.4180000000000001</v>
      </c>
      <c r="J266" s="125">
        <v>6.4180000000000001</v>
      </c>
      <c r="K266" s="128"/>
      <c r="L266" s="126" t="str">
        <f>IF(K266&lt;&gt;"",J266*K266,"")</f>
        <v/>
      </c>
      <c r="M266" s="123"/>
      <c r="N266" s="127">
        <v>21</v>
      </c>
      <c r="O266" s="127" t="e">
        <f>L266*(N266/100)</f>
        <v>#VALUE!</v>
      </c>
      <c r="P266" s="127" t="e">
        <f>L266+O266</f>
        <v>#VALUE!</v>
      </c>
      <c r="Q266" s="129"/>
      <c r="R266" s="127" t="s">
        <v>240</v>
      </c>
      <c r="S266" s="125"/>
      <c r="T266" s="125"/>
      <c r="U266" s="122"/>
      <c r="V266" s="8"/>
      <c r="W266" s="8"/>
      <c r="X266" s="8"/>
    </row>
    <row r="267" spans="1:24" ht="56.25" outlineLevel="4" x14ac:dyDescent="0.2">
      <c r="A267" s="38"/>
      <c r="B267" s="119" t="s">
        <v>1030</v>
      </c>
      <c r="C267" s="120" t="s">
        <v>50</v>
      </c>
      <c r="D267" s="121">
        <v>4</v>
      </c>
      <c r="E267" s="122" t="s">
        <v>235</v>
      </c>
      <c r="F267" s="122" t="s">
        <v>302</v>
      </c>
      <c r="G267" s="123" t="s">
        <v>303</v>
      </c>
      <c r="H267" s="124" t="s">
        <v>238</v>
      </c>
      <c r="I267" s="125">
        <v>3.41</v>
      </c>
      <c r="J267" s="125">
        <v>3.41</v>
      </c>
      <c r="K267" s="128"/>
      <c r="L267" s="126" t="str">
        <f>IF(K267&lt;&gt;"",J267*K267,"")</f>
        <v/>
      </c>
      <c r="M267" s="123" t="s">
        <v>1031</v>
      </c>
      <c r="N267" s="127">
        <v>21</v>
      </c>
      <c r="O267" s="127" t="e">
        <f>L267*(N267/100)</f>
        <v>#VALUE!</v>
      </c>
      <c r="P267" s="127" t="e">
        <f>L267+O267</f>
        <v>#VALUE!</v>
      </c>
      <c r="Q267" s="129"/>
      <c r="R267" s="127" t="s">
        <v>240</v>
      </c>
      <c r="S267" s="125"/>
      <c r="T267" s="125"/>
      <c r="U267" s="122"/>
      <c r="V267" s="8"/>
      <c r="W267" s="8"/>
      <c r="X267" s="8"/>
    </row>
    <row r="268" spans="1:24" ht="11.25" outlineLevel="4" x14ac:dyDescent="0.2">
      <c r="A268" s="38"/>
      <c r="B268" s="119" t="s">
        <v>1032</v>
      </c>
      <c r="C268" s="120" t="s">
        <v>50</v>
      </c>
      <c r="D268" s="121">
        <v>5</v>
      </c>
      <c r="E268" s="122" t="s">
        <v>235</v>
      </c>
      <c r="F268" s="122" t="s">
        <v>309</v>
      </c>
      <c r="G268" s="123" t="s">
        <v>310</v>
      </c>
      <c r="H268" s="124" t="s">
        <v>291</v>
      </c>
      <c r="I268" s="125">
        <v>1</v>
      </c>
      <c r="J268" s="125">
        <v>1</v>
      </c>
      <c r="K268" s="128"/>
      <c r="L268" s="126" t="str">
        <f>IF(K268&lt;&gt;"",J268*K268,"")</f>
        <v/>
      </c>
      <c r="M268" s="123" t="s">
        <v>1033</v>
      </c>
      <c r="N268" s="127">
        <v>21</v>
      </c>
      <c r="O268" s="127" t="e">
        <f>L268*(N268/100)</f>
        <v>#VALUE!</v>
      </c>
      <c r="P268" s="127" t="e">
        <f>L268+O268</f>
        <v>#VALUE!</v>
      </c>
      <c r="Q268" s="129"/>
      <c r="R268" s="127" t="s">
        <v>240</v>
      </c>
      <c r="S268" s="125"/>
      <c r="T268" s="125"/>
      <c r="U268" s="122"/>
      <c r="V268" s="8"/>
      <c r="W268" s="8"/>
      <c r="X268" s="8"/>
    </row>
    <row r="269" spans="1:24" outlineLevel="4" x14ac:dyDescent="0.15">
      <c r="B269" s="10"/>
      <c r="C269" s="10" t="s">
        <v>49</v>
      </c>
      <c r="D269" s="10"/>
      <c r="E269" s="10"/>
      <c r="F269" s="10"/>
      <c r="G269" s="10"/>
      <c r="H269" s="10"/>
      <c r="I269" s="10"/>
      <c r="J269" s="10"/>
      <c r="K269" s="11"/>
      <c r="L269" s="35"/>
      <c r="M269" s="10"/>
      <c r="N269" s="37"/>
      <c r="O269" s="10"/>
      <c r="P269" s="10"/>
      <c r="Q269" s="10"/>
      <c r="R269" s="10"/>
      <c r="S269" s="10"/>
      <c r="T269" s="10"/>
      <c r="U269" s="10"/>
    </row>
    <row r="270" spans="1:24" ht="11.25" outlineLevel="3" x14ac:dyDescent="0.2">
      <c r="A270" s="84" t="s">
        <v>124</v>
      </c>
      <c r="B270" s="111"/>
      <c r="C270" s="112">
        <v>4</v>
      </c>
      <c r="D270" s="112"/>
      <c r="E270" s="111" t="s">
        <v>233</v>
      </c>
      <c r="F270" s="111"/>
      <c r="G270" s="113" t="s">
        <v>91</v>
      </c>
      <c r="H270" s="111"/>
      <c r="I270" s="114"/>
      <c r="J270" s="114"/>
      <c r="K270" s="115"/>
      <c r="L270" s="86">
        <f>SUBTOTAL(9,L271:L277)</f>
        <v>0</v>
      </c>
      <c r="M270" s="116"/>
      <c r="N270" s="84"/>
      <c r="O270" s="117" t="e">
        <f>SUBTOTAL(9,O271:O388)</f>
        <v>#VALUE!</v>
      </c>
      <c r="P270" s="117" t="e">
        <f>SUBTOTAL(9,P271:P388)</f>
        <v>#VALUE!</v>
      </c>
      <c r="Q270" s="116"/>
      <c r="R270" s="84"/>
      <c r="S270" s="118"/>
      <c r="T270" s="118"/>
      <c r="U270" s="116"/>
      <c r="V270" s="4"/>
      <c r="W270" s="8"/>
      <c r="X270" s="8"/>
    </row>
    <row r="271" spans="1:24" ht="33.75" outlineLevel="4" x14ac:dyDescent="0.2">
      <c r="A271" s="38"/>
      <c r="B271" s="119" t="s">
        <v>1034</v>
      </c>
      <c r="C271" s="120" t="s">
        <v>50</v>
      </c>
      <c r="D271" s="121">
        <v>6</v>
      </c>
      <c r="E271" s="122" t="s">
        <v>235</v>
      </c>
      <c r="F271" s="122" t="s">
        <v>1035</v>
      </c>
      <c r="G271" s="123" t="s">
        <v>1036</v>
      </c>
      <c r="H271" s="124" t="s">
        <v>238</v>
      </c>
      <c r="I271" s="125">
        <v>41</v>
      </c>
      <c r="J271" s="125">
        <v>41</v>
      </c>
      <c r="K271" s="128"/>
      <c r="L271" s="126" t="str">
        <f t="shared" ref="L271:L276" si="33">IF(K271&lt;&gt;"",J271*K271,"")</f>
        <v/>
      </c>
      <c r="M271" s="123" t="s">
        <v>1037</v>
      </c>
      <c r="N271" s="127">
        <v>21</v>
      </c>
      <c r="O271" s="127" t="e">
        <f t="shared" ref="O271:O276" si="34">L271*(N271/100)</f>
        <v>#VALUE!</v>
      </c>
      <c r="P271" s="127" t="e">
        <f t="shared" ref="P271:P276" si="35">L271+O271</f>
        <v>#VALUE!</v>
      </c>
      <c r="Q271" s="129"/>
      <c r="R271" s="127" t="s">
        <v>240</v>
      </c>
      <c r="S271" s="125"/>
      <c r="T271" s="125"/>
      <c r="U271" s="122"/>
      <c r="V271" s="8"/>
      <c r="W271" s="8"/>
      <c r="X271" s="8"/>
    </row>
    <row r="272" spans="1:24" ht="22.5" outlineLevel="4" x14ac:dyDescent="0.2">
      <c r="A272" s="38"/>
      <c r="B272" s="119" t="s">
        <v>1038</v>
      </c>
      <c r="C272" s="120" t="s">
        <v>50</v>
      </c>
      <c r="D272" s="121">
        <v>7</v>
      </c>
      <c r="E272" s="122" t="s">
        <v>235</v>
      </c>
      <c r="F272" s="122" t="s">
        <v>1039</v>
      </c>
      <c r="G272" s="123" t="s">
        <v>1040</v>
      </c>
      <c r="H272" s="124" t="s">
        <v>238</v>
      </c>
      <c r="I272" s="125">
        <v>1230</v>
      </c>
      <c r="J272" s="125">
        <v>1230</v>
      </c>
      <c r="K272" s="128"/>
      <c r="L272" s="126" t="str">
        <f t="shared" si="33"/>
        <v/>
      </c>
      <c r="M272" s="123" t="s">
        <v>1041</v>
      </c>
      <c r="N272" s="127">
        <v>21</v>
      </c>
      <c r="O272" s="127" t="e">
        <f t="shared" si="34"/>
        <v>#VALUE!</v>
      </c>
      <c r="P272" s="127" t="e">
        <f t="shared" si="35"/>
        <v>#VALUE!</v>
      </c>
      <c r="Q272" s="129"/>
      <c r="R272" s="127" t="s">
        <v>240</v>
      </c>
      <c r="S272" s="125"/>
      <c r="T272" s="125"/>
      <c r="U272" s="122"/>
      <c r="V272" s="8"/>
      <c r="W272" s="8"/>
      <c r="X272" s="8"/>
    </row>
    <row r="273" spans="1:24" ht="22.5" outlineLevel="4" x14ac:dyDescent="0.2">
      <c r="A273" s="38"/>
      <c r="B273" s="119" t="s">
        <v>1042</v>
      </c>
      <c r="C273" s="120" t="s">
        <v>50</v>
      </c>
      <c r="D273" s="121">
        <v>8</v>
      </c>
      <c r="E273" s="122" t="s">
        <v>235</v>
      </c>
      <c r="F273" s="122" t="s">
        <v>1043</v>
      </c>
      <c r="G273" s="123" t="s">
        <v>1044</v>
      </c>
      <c r="H273" s="124" t="s">
        <v>238</v>
      </c>
      <c r="I273" s="125">
        <v>41</v>
      </c>
      <c r="J273" s="125">
        <v>41</v>
      </c>
      <c r="K273" s="128"/>
      <c r="L273" s="126" t="str">
        <f t="shared" si="33"/>
        <v/>
      </c>
      <c r="M273" s="123"/>
      <c r="N273" s="127">
        <v>21</v>
      </c>
      <c r="O273" s="127" t="e">
        <f t="shared" si="34"/>
        <v>#VALUE!</v>
      </c>
      <c r="P273" s="127" t="e">
        <f t="shared" si="35"/>
        <v>#VALUE!</v>
      </c>
      <c r="Q273" s="129"/>
      <c r="R273" s="127" t="s">
        <v>240</v>
      </c>
      <c r="S273" s="125"/>
      <c r="T273" s="125"/>
      <c r="U273" s="122"/>
      <c r="V273" s="8"/>
      <c r="W273" s="8"/>
      <c r="X273" s="8"/>
    </row>
    <row r="274" spans="1:24" ht="11.25" outlineLevel="4" x14ac:dyDescent="0.2">
      <c r="A274" s="38"/>
      <c r="B274" s="119" t="s">
        <v>1045</v>
      </c>
      <c r="C274" s="120" t="s">
        <v>50</v>
      </c>
      <c r="D274" s="121">
        <v>9</v>
      </c>
      <c r="E274" s="122" t="s">
        <v>235</v>
      </c>
      <c r="F274" s="122" t="s">
        <v>346</v>
      </c>
      <c r="G274" s="123" t="s">
        <v>347</v>
      </c>
      <c r="H274" s="124" t="s">
        <v>238</v>
      </c>
      <c r="I274" s="125">
        <v>41</v>
      </c>
      <c r="J274" s="125">
        <v>41</v>
      </c>
      <c r="K274" s="128"/>
      <c r="L274" s="126" t="str">
        <f t="shared" si="33"/>
        <v/>
      </c>
      <c r="M274" s="123"/>
      <c r="N274" s="127">
        <v>21</v>
      </c>
      <c r="O274" s="127" t="e">
        <f t="shared" si="34"/>
        <v>#VALUE!</v>
      </c>
      <c r="P274" s="127" t="e">
        <f t="shared" si="35"/>
        <v>#VALUE!</v>
      </c>
      <c r="Q274" s="129"/>
      <c r="R274" s="127" t="s">
        <v>240</v>
      </c>
      <c r="S274" s="125"/>
      <c r="T274" s="125"/>
      <c r="U274" s="122"/>
      <c r="V274" s="8"/>
      <c r="W274" s="8"/>
      <c r="X274" s="8"/>
    </row>
    <row r="275" spans="1:24" ht="22.5" outlineLevel="4" x14ac:dyDescent="0.2">
      <c r="A275" s="38"/>
      <c r="B275" s="119" t="s">
        <v>1046</v>
      </c>
      <c r="C275" s="120" t="s">
        <v>50</v>
      </c>
      <c r="D275" s="121">
        <v>10</v>
      </c>
      <c r="E275" s="122" t="s">
        <v>235</v>
      </c>
      <c r="F275" s="122" t="s">
        <v>350</v>
      </c>
      <c r="G275" s="123" t="s">
        <v>351</v>
      </c>
      <c r="H275" s="124" t="s">
        <v>238</v>
      </c>
      <c r="I275" s="125">
        <v>1230</v>
      </c>
      <c r="J275" s="125">
        <v>1230</v>
      </c>
      <c r="K275" s="128"/>
      <c r="L275" s="126" t="str">
        <f t="shared" si="33"/>
        <v/>
      </c>
      <c r="M275" s="123" t="s">
        <v>1047</v>
      </c>
      <c r="N275" s="127">
        <v>21</v>
      </c>
      <c r="O275" s="127" t="e">
        <f t="shared" si="34"/>
        <v>#VALUE!</v>
      </c>
      <c r="P275" s="127" t="e">
        <f t="shared" si="35"/>
        <v>#VALUE!</v>
      </c>
      <c r="Q275" s="129"/>
      <c r="R275" s="127" t="s">
        <v>240</v>
      </c>
      <c r="S275" s="125"/>
      <c r="T275" s="125"/>
      <c r="U275" s="122"/>
      <c r="V275" s="8"/>
      <c r="W275" s="8"/>
      <c r="X275" s="8"/>
    </row>
    <row r="276" spans="1:24" ht="11.25" outlineLevel="4" x14ac:dyDescent="0.2">
      <c r="A276" s="38"/>
      <c r="B276" s="119" t="s">
        <v>1048</v>
      </c>
      <c r="C276" s="120" t="s">
        <v>50</v>
      </c>
      <c r="D276" s="121">
        <v>11</v>
      </c>
      <c r="E276" s="122" t="s">
        <v>235</v>
      </c>
      <c r="F276" s="122" t="s">
        <v>354</v>
      </c>
      <c r="G276" s="123" t="s">
        <v>355</v>
      </c>
      <c r="H276" s="124" t="s">
        <v>238</v>
      </c>
      <c r="I276" s="125">
        <v>41</v>
      </c>
      <c r="J276" s="125">
        <v>41</v>
      </c>
      <c r="K276" s="128"/>
      <c r="L276" s="126" t="str">
        <f t="shared" si="33"/>
        <v/>
      </c>
      <c r="M276" s="123"/>
      <c r="N276" s="127">
        <v>21</v>
      </c>
      <c r="O276" s="127" t="e">
        <f t="shared" si="34"/>
        <v>#VALUE!</v>
      </c>
      <c r="P276" s="127" t="e">
        <f t="shared" si="35"/>
        <v>#VALUE!</v>
      </c>
      <c r="Q276" s="129"/>
      <c r="R276" s="127" t="s">
        <v>240</v>
      </c>
      <c r="S276" s="125"/>
      <c r="T276" s="125"/>
      <c r="U276" s="122"/>
      <c r="V276" s="8"/>
      <c r="W276" s="8"/>
      <c r="X276" s="8"/>
    </row>
    <row r="277" spans="1:24" outlineLevel="4" x14ac:dyDescent="0.15">
      <c r="B277" s="10"/>
      <c r="C277" s="10" t="s">
        <v>49</v>
      </c>
      <c r="D277" s="10"/>
      <c r="E277" s="10"/>
      <c r="F277" s="10"/>
      <c r="G277" s="10"/>
      <c r="H277" s="10"/>
      <c r="I277" s="10"/>
      <c r="J277" s="10"/>
      <c r="K277" s="11"/>
      <c r="L277" s="35"/>
      <c r="M277" s="10"/>
      <c r="N277" s="37"/>
      <c r="O277" s="10"/>
      <c r="P277" s="10"/>
      <c r="Q277" s="10"/>
      <c r="R277" s="10"/>
      <c r="S277" s="10"/>
      <c r="T277" s="10"/>
      <c r="U277" s="10"/>
    </row>
    <row r="278" spans="1:24" ht="11.25" outlineLevel="3" x14ac:dyDescent="0.2">
      <c r="A278" s="84" t="s">
        <v>125</v>
      </c>
      <c r="B278" s="111"/>
      <c r="C278" s="112">
        <v>4</v>
      </c>
      <c r="D278" s="112"/>
      <c r="E278" s="111" t="s">
        <v>233</v>
      </c>
      <c r="F278" s="111"/>
      <c r="G278" s="113" t="s">
        <v>93</v>
      </c>
      <c r="H278" s="111"/>
      <c r="I278" s="114"/>
      <c r="J278" s="114"/>
      <c r="K278" s="115"/>
      <c r="L278" s="86">
        <f>SUBTOTAL(9,L279:L289)</f>
        <v>0</v>
      </c>
      <c r="M278" s="116"/>
      <c r="N278" s="84"/>
      <c r="O278" s="117" t="e">
        <f>SUBTOTAL(9,O279:O506)</f>
        <v>#VALUE!</v>
      </c>
      <c r="P278" s="117" t="e">
        <f>SUBTOTAL(9,P279:P506)</f>
        <v>#VALUE!</v>
      </c>
      <c r="Q278" s="116"/>
      <c r="R278" s="84"/>
      <c r="S278" s="118"/>
      <c r="T278" s="118"/>
      <c r="U278" s="116"/>
      <c r="V278" s="4"/>
      <c r="W278" s="8"/>
      <c r="X278" s="8"/>
    </row>
    <row r="279" spans="1:24" ht="22.5" outlineLevel="4" x14ac:dyDescent="0.2">
      <c r="A279" s="38"/>
      <c r="B279" s="119" t="s">
        <v>1049</v>
      </c>
      <c r="C279" s="120" t="s">
        <v>50</v>
      </c>
      <c r="D279" s="121">
        <v>12</v>
      </c>
      <c r="E279" s="122" t="s">
        <v>235</v>
      </c>
      <c r="F279" s="122" t="s">
        <v>411</v>
      </c>
      <c r="G279" s="123" t="s">
        <v>412</v>
      </c>
      <c r="H279" s="124" t="s">
        <v>256</v>
      </c>
      <c r="I279" s="125">
        <v>0.71399999999999997</v>
      </c>
      <c r="J279" s="125">
        <v>0.71399999999999997</v>
      </c>
      <c r="K279" s="128"/>
      <c r="L279" s="126" t="str">
        <f t="shared" ref="L279:L288" si="36">IF(K279&lt;&gt;"",J279*K279,"")</f>
        <v/>
      </c>
      <c r="M279" s="123" t="s">
        <v>1050</v>
      </c>
      <c r="N279" s="127">
        <v>21</v>
      </c>
      <c r="O279" s="127" t="e">
        <f t="shared" ref="O279:O288" si="37">L279*(N279/100)</f>
        <v>#VALUE!</v>
      </c>
      <c r="P279" s="127" t="e">
        <f t="shared" ref="P279:P288" si="38">L279+O279</f>
        <v>#VALUE!</v>
      </c>
      <c r="Q279" s="129"/>
      <c r="R279" s="127" t="s">
        <v>240</v>
      </c>
      <c r="S279" s="125"/>
      <c r="T279" s="125"/>
      <c r="U279" s="122"/>
      <c r="V279" s="8"/>
      <c r="W279" s="8"/>
      <c r="X279" s="8"/>
    </row>
    <row r="280" spans="1:24" ht="22.5" outlineLevel="4" x14ac:dyDescent="0.2">
      <c r="A280" s="38"/>
      <c r="B280" s="119" t="s">
        <v>1051</v>
      </c>
      <c r="C280" s="120" t="s">
        <v>50</v>
      </c>
      <c r="D280" s="121">
        <v>13</v>
      </c>
      <c r="E280" s="122" t="s">
        <v>235</v>
      </c>
      <c r="F280" s="122" t="s">
        <v>415</v>
      </c>
      <c r="G280" s="123" t="s">
        <v>416</v>
      </c>
      <c r="H280" s="124" t="s">
        <v>417</v>
      </c>
      <c r="I280" s="125">
        <v>1.3620000000000001</v>
      </c>
      <c r="J280" s="125">
        <v>1.3620000000000001</v>
      </c>
      <c r="K280" s="128"/>
      <c r="L280" s="126" t="str">
        <f t="shared" si="36"/>
        <v/>
      </c>
      <c r="M280" s="123"/>
      <c r="N280" s="127">
        <v>21</v>
      </c>
      <c r="O280" s="127" t="e">
        <f t="shared" si="37"/>
        <v>#VALUE!</v>
      </c>
      <c r="P280" s="127" t="e">
        <f t="shared" si="38"/>
        <v>#VALUE!</v>
      </c>
      <c r="Q280" s="129"/>
      <c r="R280" s="127" t="s">
        <v>240</v>
      </c>
      <c r="S280" s="125"/>
      <c r="T280" s="125"/>
      <c r="U280" s="122"/>
      <c r="V280" s="8"/>
      <c r="W280" s="8"/>
      <c r="X280" s="8"/>
    </row>
    <row r="281" spans="1:24" ht="11.25" outlineLevel="4" x14ac:dyDescent="0.2">
      <c r="A281" s="38"/>
      <c r="B281" s="119" t="s">
        <v>1052</v>
      </c>
      <c r="C281" s="120" t="s">
        <v>50</v>
      </c>
      <c r="D281" s="121">
        <v>14</v>
      </c>
      <c r="E281" s="122" t="s">
        <v>235</v>
      </c>
      <c r="F281" s="122" t="s">
        <v>1053</v>
      </c>
      <c r="G281" s="123" t="s">
        <v>1054</v>
      </c>
      <c r="H281" s="124" t="s">
        <v>291</v>
      </c>
      <c r="I281" s="125">
        <v>3</v>
      </c>
      <c r="J281" s="125">
        <v>3</v>
      </c>
      <c r="K281" s="128"/>
      <c r="L281" s="126" t="str">
        <f t="shared" si="36"/>
        <v/>
      </c>
      <c r="M281" s="123"/>
      <c r="N281" s="127">
        <v>21</v>
      </c>
      <c r="O281" s="127" t="e">
        <f t="shared" si="37"/>
        <v>#VALUE!</v>
      </c>
      <c r="P281" s="127" t="e">
        <f t="shared" si="38"/>
        <v>#VALUE!</v>
      </c>
      <c r="Q281" s="129"/>
      <c r="R281" s="127" t="s">
        <v>240</v>
      </c>
      <c r="S281" s="125"/>
      <c r="T281" s="125"/>
      <c r="U281" s="122"/>
      <c r="V281" s="8"/>
      <c r="W281" s="8"/>
      <c r="X281" s="8"/>
    </row>
    <row r="282" spans="1:24" ht="22.5" outlineLevel="4" x14ac:dyDescent="0.2">
      <c r="A282" s="38"/>
      <c r="B282" s="119" t="s">
        <v>1055</v>
      </c>
      <c r="C282" s="120" t="s">
        <v>50</v>
      </c>
      <c r="D282" s="121">
        <v>15</v>
      </c>
      <c r="E282" s="122" t="s">
        <v>235</v>
      </c>
      <c r="F282" s="122" t="s">
        <v>422</v>
      </c>
      <c r="G282" s="123" t="s">
        <v>423</v>
      </c>
      <c r="H282" s="124" t="s">
        <v>291</v>
      </c>
      <c r="I282" s="125">
        <v>90</v>
      </c>
      <c r="J282" s="125">
        <v>90</v>
      </c>
      <c r="K282" s="128"/>
      <c r="L282" s="126" t="str">
        <f t="shared" si="36"/>
        <v/>
      </c>
      <c r="M282" s="123" t="s">
        <v>1056</v>
      </c>
      <c r="N282" s="127">
        <v>21</v>
      </c>
      <c r="O282" s="127" t="e">
        <f t="shared" si="37"/>
        <v>#VALUE!</v>
      </c>
      <c r="P282" s="127" t="e">
        <f t="shared" si="38"/>
        <v>#VALUE!</v>
      </c>
      <c r="Q282" s="129"/>
      <c r="R282" s="127" t="s">
        <v>240</v>
      </c>
      <c r="S282" s="125"/>
      <c r="T282" s="125"/>
      <c r="U282" s="122"/>
      <c r="V282" s="8"/>
      <c r="W282" s="8"/>
      <c r="X282" s="8"/>
    </row>
    <row r="283" spans="1:24" ht="11.25" outlineLevel="4" x14ac:dyDescent="0.2">
      <c r="A283" s="38"/>
      <c r="B283" s="119" t="s">
        <v>1057</v>
      </c>
      <c r="C283" s="120" t="s">
        <v>50</v>
      </c>
      <c r="D283" s="121">
        <v>16</v>
      </c>
      <c r="E283" s="122" t="s">
        <v>235</v>
      </c>
      <c r="F283" s="122" t="s">
        <v>426</v>
      </c>
      <c r="G283" s="123" t="s">
        <v>427</v>
      </c>
      <c r="H283" s="124" t="s">
        <v>417</v>
      </c>
      <c r="I283" s="125">
        <v>1.3620000000000001</v>
      </c>
      <c r="J283" s="125">
        <v>1.3620000000000001</v>
      </c>
      <c r="K283" s="128"/>
      <c r="L283" s="126" t="str">
        <f t="shared" si="36"/>
        <v/>
      </c>
      <c r="M283" s="123"/>
      <c r="N283" s="127">
        <v>21</v>
      </c>
      <c r="O283" s="127" t="e">
        <f t="shared" si="37"/>
        <v>#VALUE!</v>
      </c>
      <c r="P283" s="127" t="e">
        <f t="shared" si="38"/>
        <v>#VALUE!</v>
      </c>
      <c r="Q283" s="129"/>
      <c r="R283" s="127" t="s">
        <v>240</v>
      </c>
      <c r="S283" s="125"/>
      <c r="T283" s="125"/>
      <c r="U283" s="122"/>
      <c r="V283" s="8"/>
      <c r="W283" s="8"/>
      <c r="X283" s="8"/>
    </row>
    <row r="284" spans="1:24" ht="22.5" outlineLevel="4" x14ac:dyDescent="0.2">
      <c r="A284" s="38"/>
      <c r="B284" s="119" t="s">
        <v>1058</v>
      </c>
      <c r="C284" s="120" t="s">
        <v>50</v>
      </c>
      <c r="D284" s="121">
        <v>17</v>
      </c>
      <c r="E284" s="122" t="s">
        <v>235</v>
      </c>
      <c r="F284" s="122" t="s">
        <v>429</v>
      </c>
      <c r="G284" s="123" t="s">
        <v>430</v>
      </c>
      <c r="H284" s="124" t="s">
        <v>417</v>
      </c>
      <c r="I284" s="125">
        <v>27.24</v>
      </c>
      <c r="J284" s="125">
        <v>27.24</v>
      </c>
      <c r="K284" s="128"/>
      <c r="L284" s="126" t="str">
        <f t="shared" si="36"/>
        <v/>
      </c>
      <c r="M284" s="123" t="s">
        <v>1059</v>
      </c>
      <c r="N284" s="127">
        <v>21</v>
      </c>
      <c r="O284" s="127" t="e">
        <f t="shared" si="37"/>
        <v>#VALUE!</v>
      </c>
      <c r="P284" s="127" t="e">
        <f t="shared" si="38"/>
        <v>#VALUE!</v>
      </c>
      <c r="Q284" s="129"/>
      <c r="R284" s="127" t="s">
        <v>240</v>
      </c>
      <c r="S284" s="125"/>
      <c r="T284" s="125"/>
      <c r="U284" s="122"/>
      <c r="V284" s="8"/>
      <c r="W284" s="8"/>
      <c r="X284" s="8"/>
    </row>
    <row r="285" spans="1:24" ht="22.5" outlineLevel="4" x14ac:dyDescent="0.2">
      <c r="A285" s="38"/>
      <c r="B285" s="119" t="s">
        <v>1060</v>
      </c>
      <c r="C285" s="120" t="s">
        <v>50</v>
      </c>
      <c r="D285" s="121">
        <v>18</v>
      </c>
      <c r="E285" s="122" t="s">
        <v>235</v>
      </c>
      <c r="F285" s="122" t="s">
        <v>433</v>
      </c>
      <c r="G285" s="123" t="s">
        <v>434</v>
      </c>
      <c r="H285" s="124" t="s">
        <v>417</v>
      </c>
      <c r="I285" s="125">
        <v>1.071</v>
      </c>
      <c r="J285" s="125">
        <v>1.071</v>
      </c>
      <c r="K285" s="128"/>
      <c r="L285" s="126" t="str">
        <f t="shared" si="36"/>
        <v/>
      </c>
      <c r="M285" s="123" t="s">
        <v>1061</v>
      </c>
      <c r="N285" s="127">
        <v>21</v>
      </c>
      <c r="O285" s="127" t="e">
        <f t="shared" si="37"/>
        <v>#VALUE!</v>
      </c>
      <c r="P285" s="127" t="e">
        <f t="shared" si="38"/>
        <v>#VALUE!</v>
      </c>
      <c r="Q285" s="129"/>
      <c r="R285" s="127" t="s">
        <v>240</v>
      </c>
      <c r="S285" s="125"/>
      <c r="T285" s="125"/>
      <c r="U285" s="122"/>
      <c r="V285" s="8"/>
      <c r="W285" s="8"/>
      <c r="X285" s="8"/>
    </row>
    <row r="286" spans="1:24" ht="22.5" outlineLevel="4" x14ac:dyDescent="0.2">
      <c r="A286" s="38"/>
      <c r="B286" s="119" t="s">
        <v>1062</v>
      </c>
      <c r="C286" s="120" t="s">
        <v>50</v>
      </c>
      <c r="D286" s="121">
        <v>19</v>
      </c>
      <c r="E286" s="122" t="s">
        <v>235</v>
      </c>
      <c r="F286" s="122" t="s">
        <v>437</v>
      </c>
      <c r="G286" s="123" t="s">
        <v>438</v>
      </c>
      <c r="H286" s="124" t="s">
        <v>417</v>
      </c>
      <c r="I286" s="125">
        <v>1E-3</v>
      </c>
      <c r="J286" s="125">
        <v>1E-3</v>
      </c>
      <c r="K286" s="128"/>
      <c r="L286" s="126" t="str">
        <f t="shared" si="36"/>
        <v/>
      </c>
      <c r="M286" s="123"/>
      <c r="N286" s="127">
        <v>21</v>
      </c>
      <c r="O286" s="127" t="e">
        <f t="shared" si="37"/>
        <v>#VALUE!</v>
      </c>
      <c r="P286" s="127" t="e">
        <f t="shared" si="38"/>
        <v>#VALUE!</v>
      </c>
      <c r="Q286" s="129"/>
      <c r="R286" s="127" t="s">
        <v>240</v>
      </c>
      <c r="S286" s="125"/>
      <c r="T286" s="125"/>
      <c r="U286" s="122"/>
      <c r="V286" s="8"/>
      <c r="W286" s="8"/>
      <c r="X286" s="8"/>
    </row>
    <row r="287" spans="1:24" ht="22.5" outlineLevel="4" x14ac:dyDescent="0.2">
      <c r="A287" s="38"/>
      <c r="B287" s="119" t="s">
        <v>1063</v>
      </c>
      <c r="C287" s="120" t="s">
        <v>50</v>
      </c>
      <c r="D287" s="121">
        <v>20</v>
      </c>
      <c r="E287" s="122" t="s">
        <v>235</v>
      </c>
      <c r="F287" s="122" t="s">
        <v>440</v>
      </c>
      <c r="G287" s="123" t="s">
        <v>441</v>
      </c>
      <c r="H287" s="124" t="s">
        <v>417</v>
      </c>
      <c r="I287" s="125">
        <v>0.128</v>
      </c>
      <c r="J287" s="125">
        <v>0.128</v>
      </c>
      <c r="K287" s="128"/>
      <c r="L287" s="126" t="str">
        <f t="shared" si="36"/>
        <v/>
      </c>
      <c r="M287" s="123"/>
      <c r="N287" s="127">
        <v>21</v>
      </c>
      <c r="O287" s="127" t="e">
        <f t="shared" si="37"/>
        <v>#VALUE!</v>
      </c>
      <c r="P287" s="127" t="e">
        <f t="shared" si="38"/>
        <v>#VALUE!</v>
      </c>
      <c r="Q287" s="129"/>
      <c r="R287" s="127" t="s">
        <v>240</v>
      </c>
      <c r="S287" s="125"/>
      <c r="T287" s="125"/>
      <c r="U287" s="122"/>
      <c r="V287" s="8"/>
      <c r="W287" s="8"/>
      <c r="X287" s="8"/>
    </row>
    <row r="288" spans="1:24" ht="11.25" outlineLevel="4" x14ac:dyDescent="0.2">
      <c r="A288" s="38"/>
      <c r="B288" s="119" t="s">
        <v>1064</v>
      </c>
      <c r="C288" s="120" t="s">
        <v>50</v>
      </c>
      <c r="D288" s="121">
        <v>21</v>
      </c>
      <c r="E288" s="122" t="s">
        <v>235</v>
      </c>
      <c r="F288" s="122" t="s">
        <v>443</v>
      </c>
      <c r="G288" s="123" t="s">
        <v>444</v>
      </c>
      <c r="H288" s="124" t="s">
        <v>445</v>
      </c>
      <c r="I288" s="125">
        <v>-162</v>
      </c>
      <c r="J288" s="125">
        <v>-162</v>
      </c>
      <c r="K288" s="128"/>
      <c r="L288" s="126" t="str">
        <f t="shared" si="36"/>
        <v/>
      </c>
      <c r="M288" s="123" t="s">
        <v>1065</v>
      </c>
      <c r="N288" s="127">
        <v>21</v>
      </c>
      <c r="O288" s="127" t="e">
        <f t="shared" si="37"/>
        <v>#VALUE!</v>
      </c>
      <c r="P288" s="127" t="e">
        <f t="shared" si="38"/>
        <v>#VALUE!</v>
      </c>
      <c r="Q288" s="129"/>
      <c r="R288" s="127" t="s">
        <v>262</v>
      </c>
      <c r="S288" s="125"/>
      <c r="T288" s="125"/>
      <c r="U288" s="122"/>
      <c r="V288" s="8"/>
      <c r="W288" s="8"/>
      <c r="X288" s="8"/>
    </row>
    <row r="289" spans="1:24" outlineLevel="4" x14ac:dyDescent="0.15">
      <c r="B289" s="10"/>
      <c r="C289" s="10" t="s">
        <v>49</v>
      </c>
      <c r="D289" s="10"/>
      <c r="E289" s="10"/>
      <c r="F289" s="10"/>
      <c r="G289" s="10"/>
      <c r="H289" s="10"/>
      <c r="I289" s="10"/>
      <c r="J289" s="10"/>
      <c r="K289" s="11"/>
      <c r="L289" s="35"/>
      <c r="M289" s="10"/>
      <c r="N289" s="37"/>
      <c r="O289" s="10"/>
      <c r="P289" s="10"/>
      <c r="Q289" s="10"/>
      <c r="R289" s="10"/>
      <c r="S289" s="10"/>
      <c r="T289" s="10"/>
      <c r="U289" s="10"/>
    </row>
    <row r="290" spans="1:24" ht="11.25" outlineLevel="3" x14ac:dyDescent="0.2">
      <c r="A290" s="84" t="s">
        <v>126</v>
      </c>
      <c r="B290" s="111"/>
      <c r="C290" s="112">
        <v>4</v>
      </c>
      <c r="D290" s="112"/>
      <c r="E290" s="111" t="s">
        <v>233</v>
      </c>
      <c r="F290" s="111"/>
      <c r="G290" s="113" t="s">
        <v>95</v>
      </c>
      <c r="H290" s="111"/>
      <c r="I290" s="114"/>
      <c r="J290" s="114"/>
      <c r="K290" s="115"/>
      <c r="L290" s="86">
        <f>SUBTOTAL(9,L291:L292)</f>
        <v>0</v>
      </c>
      <c r="M290" s="116"/>
      <c r="N290" s="84"/>
      <c r="O290" s="117" t="e">
        <f>SUBTOTAL(9,O291:O509)</f>
        <v>#VALUE!</v>
      </c>
      <c r="P290" s="117" t="e">
        <f>SUBTOTAL(9,P291:P509)</f>
        <v>#VALUE!</v>
      </c>
      <c r="Q290" s="116"/>
      <c r="R290" s="84"/>
      <c r="S290" s="118"/>
      <c r="T290" s="118"/>
      <c r="U290" s="116"/>
      <c r="V290" s="4"/>
      <c r="W290" s="8"/>
      <c r="X290" s="8"/>
    </row>
    <row r="291" spans="1:24" ht="33.75" outlineLevel="4" x14ac:dyDescent="0.2">
      <c r="A291" s="38"/>
      <c r="B291" s="119" t="s">
        <v>1066</v>
      </c>
      <c r="C291" s="120" t="s">
        <v>50</v>
      </c>
      <c r="D291" s="121">
        <v>22</v>
      </c>
      <c r="E291" s="122" t="s">
        <v>235</v>
      </c>
      <c r="F291" s="122" t="s">
        <v>1067</v>
      </c>
      <c r="G291" s="123" t="s">
        <v>1068</v>
      </c>
      <c r="H291" s="124" t="s">
        <v>417</v>
      </c>
      <c r="I291" s="125">
        <v>0.26900000000000002</v>
      </c>
      <c r="J291" s="125">
        <v>0.26900000000000002</v>
      </c>
      <c r="K291" s="128"/>
      <c r="L291" s="126" t="str">
        <f>IF(K291&lt;&gt;"",J291*K291,"")</f>
        <v/>
      </c>
      <c r="M291" s="123"/>
      <c r="N291" s="127">
        <v>21</v>
      </c>
      <c r="O291" s="127" t="e">
        <f>L291*(N291/100)</f>
        <v>#VALUE!</v>
      </c>
      <c r="P291" s="127" t="e">
        <f>L291+O291</f>
        <v>#VALUE!</v>
      </c>
      <c r="Q291" s="129"/>
      <c r="R291" s="127" t="s">
        <v>240</v>
      </c>
      <c r="S291" s="125"/>
      <c r="T291" s="125"/>
      <c r="U291" s="122"/>
      <c r="V291" s="8"/>
      <c r="W291" s="8"/>
      <c r="X291" s="8"/>
    </row>
    <row r="292" spans="1:24" outlineLevel="4" x14ac:dyDescent="0.15">
      <c r="B292" s="10"/>
      <c r="C292" s="10" t="s">
        <v>49</v>
      </c>
      <c r="D292" s="10"/>
      <c r="E292" s="10"/>
      <c r="F292" s="10"/>
      <c r="G292" s="10"/>
      <c r="H292" s="10"/>
      <c r="I292" s="10"/>
      <c r="J292" s="10"/>
      <c r="K292" s="11"/>
      <c r="L292" s="35"/>
      <c r="M292" s="10"/>
      <c r="N292" s="37"/>
      <c r="O292" s="10"/>
      <c r="P292" s="10"/>
      <c r="Q292" s="10"/>
      <c r="R292" s="10"/>
      <c r="S292" s="10"/>
      <c r="T292" s="10"/>
      <c r="U292" s="10"/>
    </row>
    <row r="293" spans="1:24" ht="11.25" outlineLevel="2" x14ac:dyDescent="0.2">
      <c r="A293" s="84" t="s">
        <v>127</v>
      </c>
      <c r="B293" s="111"/>
      <c r="C293" s="112">
        <v>3</v>
      </c>
      <c r="D293" s="112"/>
      <c r="E293" s="111" t="s">
        <v>232</v>
      </c>
      <c r="F293" s="111"/>
      <c r="G293" s="113" t="s">
        <v>97</v>
      </c>
      <c r="H293" s="111"/>
      <c r="I293" s="114"/>
      <c r="J293" s="114"/>
      <c r="K293" s="115"/>
      <c r="L293" s="86">
        <f>SUBTOTAL(9,L294:L380)</f>
        <v>0</v>
      </c>
      <c r="M293" s="116"/>
      <c r="N293" s="84"/>
      <c r="O293" s="117" t="e">
        <f>SUBTOTAL(9,O294:O858)</f>
        <v>#VALUE!</v>
      </c>
      <c r="P293" s="117" t="e">
        <f>SUBTOTAL(9,P294:P858)</f>
        <v>#VALUE!</v>
      </c>
      <c r="Q293" s="116"/>
      <c r="R293" s="84"/>
      <c r="S293" s="118"/>
      <c r="T293" s="118"/>
      <c r="U293" s="116"/>
      <c r="V293" s="4"/>
      <c r="W293" s="8"/>
      <c r="X293" s="8"/>
    </row>
    <row r="294" spans="1:24" ht="11.25" outlineLevel="3" x14ac:dyDescent="0.2">
      <c r="A294" s="84" t="s">
        <v>128</v>
      </c>
      <c r="B294" s="111"/>
      <c r="C294" s="112">
        <v>4</v>
      </c>
      <c r="D294" s="112"/>
      <c r="E294" s="111" t="s">
        <v>233</v>
      </c>
      <c r="F294" s="111"/>
      <c r="G294" s="113" t="s">
        <v>99</v>
      </c>
      <c r="H294" s="111"/>
      <c r="I294" s="114"/>
      <c r="J294" s="114"/>
      <c r="K294" s="115"/>
      <c r="L294" s="86">
        <f>SUBTOTAL(9,L295:L298)</f>
        <v>0</v>
      </c>
      <c r="M294" s="116"/>
      <c r="N294" s="84"/>
      <c r="O294" s="117" t="e">
        <f>SUBTOTAL(9,O295:O392)</f>
        <v>#VALUE!</v>
      </c>
      <c r="P294" s="117" t="e">
        <f>SUBTOTAL(9,P295:P392)</f>
        <v>#VALUE!</v>
      </c>
      <c r="Q294" s="116"/>
      <c r="R294" s="84"/>
      <c r="S294" s="118"/>
      <c r="T294" s="118"/>
      <c r="U294" s="116"/>
      <c r="V294" s="4"/>
      <c r="W294" s="8"/>
      <c r="X294" s="8"/>
    </row>
    <row r="295" spans="1:24" ht="33.75" outlineLevel="4" x14ac:dyDescent="0.2">
      <c r="A295" s="38"/>
      <c r="B295" s="119" t="s">
        <v>1069</v>
      </c>
      <c r="C295" s="120" t="s">
        <v>50</v>
      </c>
      <c r="D295" s="121">
        <v>23</v>
      </c>
      <c r="E295" s="122" t="s">
        <v>235</v>
      </c>
      <c r="F295" s="122" t="s">
        <v>451</v>
      </c>
      <c r="G295" s="123" t="s">
        <v>452</v>
      </c>
      <c r="H295" s="124" t="s">
        <v>238</v>
      </c>
      <c r="I295" s="125">
        <v>7.2</v>
      </c>
      <c r="J295" s="125">
        <v>7.2</v>
      </c>
      <c r="K295" s="128"/>
      <c r="L295" s="126" t="str">
        <f>IF(K295&lt;&gt;"",J295*K295,"")</f>
        <v/>
      </c>
      <c r="M295" s="123" t="s">
        <v>1070</v>
      </c>
      <c r="N295" s="127">
        <v>21</v>
      </c>
      <c r="O295" s="127" t="e">
        <f>L295*(N295/100)</f>
        <v>#VALUE!</v>
      </c>
      <c r="P295" s="127" t="e">
        <f>L295+O295</f>
        <v>#VALUE!</v>
      </c>
      <c r="Q295" s="129"/>
      <c r="R295" s="127" t="s">
        <v>240</v>
      </c>
      <c r="S295" s="125"/>
      <c r="T295" s="125"/>
      <c r="U295" s="122"/>
      <c r="V295" s="8"/>
      <c r="W295" s="8"/>
      <c r="X295" s="8"/>
    </row>
    <row r="296" spans="1:24" ht="22.5" outlineLevel="4" x14ac:dyDescent="0.2">
      <c r="A296" s="38"/>
      <c r="B296" s="119" t="s">
        <v>1071</v>
      </c>
      <c r="C296" s="120" t="s">
        <v>50</v>
      </c>
      <c r="D296" s="121">
        <v>24</v>
      </c>
      <c r="E296" s="122" t="s">
        <v>235</v>
      </c>
      <c r="F296" s="122" t="s">
        <v>455</v>
      </c>
      <c r="G296" s="123" t="s">
        <v>456</v>
      </c>
      <c r="H296" s="124" t="s">
        <v>238</v>
      </c>
      <c r="I296" s="125">
        <v>8.64</v>
      </c>
      <c r="J296" s="125">
        <v>8.64</v>
      </c>
      <c r="K296" s="128"/>
      <c r="L296" s="126" t="str">
        <f>IF(K296&lt;&gt;"",J296*K296,"")</f>
        <v/>
      </c>
      <c r="M296" s="123" t="s">
        <v>1072</v>
      </c>
      <c r="N296" s="127">
        <v>21</v>
      </c>
      <c r="O296" s="127" t="e">
        <f>L296*(N296/100)</f>
        <v>#VALUE!</v>
      </c>
      <c r="P296" s="127" t="e">
        <f>L296+O296</f>
        <v>#VALUE!</v>
      </c>
      <c r="Q296" s="129"/>
      <c r="R296" s="127" t="s">
        <v>262</v>
      </c>
      <c r="S296" s="125"/>
      <c r="T296" s="125"/>
      <c r="U296" s="122"/>
      <c r="V296" s="8"/>
      <c r="W296" s="8"/>
      <c r="X296" s="8"/>
    </row>
    <row r="297" spans="1:24" ht="22.5" outlineLevel="4" x14ac:dyDescent="0.2">
      <c r="A297" s="38"/>
      <c r="B297" s="119" t="s">
        <v>1073</v>
      </c>
      <c r="C297" s="120" t="s">
        <v>50</v>
      </c>
      <c r="D297" s="121">
        <v>25</v>
      </c>
      <c r="E297" s="122" t="s">
        <v>235</v>
      </c>
      <c r="F297" s="122" t="s">
        <v>1074</v>
      </c>
      <c r="G297" s="123" t="s">
        <v>1075</v>
      </c>
      <c r="H297" s="124" t="s">
        <v>417</v>
      </c>
      <c r="I297" s="125">
        <v>1.4999999999999999E-2</v>
      </c>
      <c r="J297" s="125">
        <v>1.4999999999999999E-2</v>
      </c>
      <c r="K297" s="128"/>
      <c r="L297" s="126" t="str">
        <f>IF(K297&lt;&gt;"",J297*K297,"")</f>
        <v/>
      </c>
      <c r="M297" s="123"/>
      <c r="N297" s="127">
        <v>21</v>
      </c>
      <c r="O297" s="127" t="e">
        <f>L297*(N297/100)</f>
        <v>#VALUE!</v>
      </c>
      <c r="P297" s="127" t="e">
        <f>L297+O297</f>
        <v>#VALUE!</v>
      </c>
      <c r="Q297" s="129"/>
      <c r="R297" s="127" t="s">
        <v>240</v>
      </c>
      <c r="S297" s="125"/>
      <c r="T297" s="125"/>
      <c r="U297" s="122"/>
      <c r="V297" s="8"/>
      <c r="W297" s="8"/>
      <c r="X297" s="8"/>
    </row>
    <row r="298" spans="1:24" outlineLevel="4" x14ac:dyDescent="0.15">
      <c r="B298" s="10"/>
      <c r="C298" s="10" t="s">
        <v>49</v>
      </c>
      <c r="D298" s="10"/>
      <c r="E298" s="10"/>
      <c r="F298" s="10"/>
      <c r="G298" s="10"/>
      <c r="H298" s="10"/>
      <c r="I298" s="10"/>
      <c r="J298" s="10"/>
      <c r="K298" s="11"/>
      <c r="L298" s="35"/>
      <c r="M298" s="10"/>
      <c r="N298" s="37"/>
      <c r="O298" s="10"/>
      <c r="P298" s="10"/>
      <c r="Q298" s="10"/>
      <c r="R298" s="10"/>
      <c r="S298" s="10"/>
      <c r="T298" s="10"/>
      <c r="U298" s="10"/>
    </row>
    <row r="299" spans="1:24" ht="11.25" outlineLevel="3" x14ac:dyDescent="0.2">
      <c r="A299" s="84" t="s">
        <v>129</v>
      </c>
      <c r="B299" s="111"/>
      <c r="C299" s="112">
        <v>4</v>
      </c>
      <c r="D299" s="112"/>
      <c r="E299" s="111" t="s">
        <v>233</v>
      </c>
      <c r="F299" s="111"/>
      <c r="G299" s="113" t="s">
        <v>101</v>
      </c>
      <c r="H299" s="111"/>
      <c r="I299" s="114"/>
      <c r="J299" s="114"/>
      <c r="K299" s="115"/>
      <c r="L299" s="86">
        <f>SUBTOTAL(9,L300:L307)</f>
        <v>0</v>
      </c>
      <c r="M299" s="116"/>
      <c r="N299" s="84"/>
      <c r="O299" s="117" t="e">
        <f>SUBTOTAL(9,O300:O508)</f>
        <v>#VALUE!</v>
      </c>
      <c r="P299" s="117" t="e">
        <f>SUBTOTAL(9,P300:P508)</f>
        <v>#VALUE!</v>
      </c>
      <c r="Q299" s="116"/>
      <c r="R299" s="84"/>
      <c r="S299" s="118"/>
      <c r="T299" s="118"/>
      <c r="U299" s="116"/>
      <c r="V299" s="4"/>
      <c r="W299" s="8"/>
      <c r="X299" s="8"/>
    </row>
    <row r="300" spans="1:24" ht="22.5" outlineLevel="4" x14ac:dyDescent="0.2">
      <c r="A300" s="38"/>
      <c r="B300" s="119" t="s">
        <v>1076</v>
      </c>
      <c r="C300" s="120" t="s">
        <v>50</v>
      </c>
      <c r="D300" s="121">
        <v>26</v>
      </c>
      <c r="E300" s="122" t="s">
        <v>235</v>
      </c>
      <c r="F300" s="122" t="s">
        <v>462</v>
      </c>
      <c r="G300" s="123" t="s">
        <v>463</v>
      </c>
      <c r="H300" s="124" t="s">
        <v>238</v>
      </c>
      <c r="I300" s="125">
        <v>7.14</v>
      </c>
      <c r="J300" s="125">
        <v>7.14</v>
      </c>
      <c r="K300" s="128"/>
      <c r="L300" s="126" t="str">
        <f t="shared" ref="L300:L306" si="39">IF(K300&lt;&gt;"",J300*K300,"")</f>
        <v/>
      </c>
      <c r="M300" s="123" t="s">
        <v>1077</v>
      </c>
      <c r="N300" s="127">
        <v>21</v>
      </c>
      <c r="O300" s="127" t="e">
        <f t="shared" ref="O300:O306" si="40">L300*(N300/100)</f>
        <v>#VALUE!</v>
      </c>
      <c r="P300" s="127" t="e">
        <f t="shared" ref="P300:P306" si="41">L300+O300</f>
        <v>#VALUE!</v>
      </c>
      <c r="Q300" s="129"/>
      <c r="R300" s="127" t="s">
        <v>240</v>
      </c>
      <c r="S300" s="125"/>
      <c r="T300" s="125"/>
      <c r="U300" s="122"/>
      <c r="V300" s="8"/>
      <c r="W300" s="8"/>
      <c r="X300" s="8"/>
    </row>
    <row r="301" spans="1:24" ht="22.5" outlineLevel="4" x14ac:dyDescent="0.2">
      <c r="A301" s="38"/>
      <c r="B301" s="119" t="s">
        <v>1078</v>
      </c>
      <c r="C301" s="120" t="s">
        <v>50</v>
      </c>
      <c r="D301" s="121">
        <v>27</v>
      </c>
      <c r="E301" s="122" t="s">
        <v>235</v>
      </c>
      <c r="F301" s="122" t="s">
        <v>466</v>
      </c>
      <c r="G301" s="123" t="s">
        <v>467</v>
      </c>
      <c r="H301" s="124" t="s">
        <v>238</v>
      </c>
      <c r="I301" s="125">
        <v>14.566000000000001</v>
      </c>
      <c r="J301" s="125">
        <v>14.566000000000001</v>
      </c>
      <c r="K301" s="128"/>
      <c r="L301" s="126" t="str">
        <f t="shared" si="39"/>
        <v/>
      </c>
      <c r="M301" s="123" t="s">
        <v>1079</v>
      </c>
      <c r="N301" s="127">
        <v>21</v>
      </c>
      <c r="O301" s="127" t="e">
        <f t="shared" si="40"/>
        <v>#VALUE!</v>
      </c>
      <c r="P301" s="127" t="e">
        <f t="shared" si="41"/>
        <v>#VALUE!</v>
      </c>
      <c r="Q301" s="129"/>
      <c r="R301" s="127" t="s">
        <v>240</v>
      </c>
      <c r="S301" s="125"/>
      <c r="T301" s="125"/>
      <c r="U301" s="122"/>
      <c r="V301" s="8"/>
      <c r="W301" s="8"/>
      <c r="X301" s="8"/>
    </row>
    <row r="302" spans="1:24" ht="22.5" outlineLevel="4" x14ac:dyDescent="0.2">
      <c r="A302" s="38"/>
      <c r="B302" s="119" t="s">
        <v>1080</v>
      </c>
      <c r="C302" s="120" t="s">
        <v>50</v>
      </c>
      <c r="D302" s="121">
        <v>28</v>
      </c>
      <c r="E302" s="122" t="s">
        <v>235</v>
      </c>
      <c r="F302" s="122" t="s">
        <v>470</v>
      </c>
      <c r="G302" s="123" t="s">
        <v>471</v>
      </c>
      <c r="H302" s="124" t="s">
        <v>238</v>
      </c>
      <c r="I302" s="125">
        <v>7.14</v>
      </c>
      <c r="J302" s="125">
        <v>7.14</v>
      </c>
      <c r="K302" s="128"/>
      <c r="L302" s="126" t="str">
        <f t="shared" si="39"/>
        <v/>
      </c>
      <c r="M302" s="123"/>
      <c r="N302" s="127">
        <v>21</v>
      </c>
      <c r="O302" s="127" t="e">
        <f t="shared" si="40"/>
        <v>#VALUE!</v>
      </c>
      <c r="P302" s="127" t="e">
        <f t="shared" si="41"/>
        <v>#VALUE!</v>
      </c>
      <c r="Q302" s="129"/>
      <c r="R302" s="127" t="s">
        <v>240</v>
      </c>
      <c r="S302" s="125"/>
      <c r="T302" s="125"/>
      <c r="U302" s="122"/>
      <c r="V302" s="8"/>
      <c r="W302" s="8"/>
      <c r="X302" s="8"/>
    </row>
    <row r="303" spans="1:24" ht="33.75" outlineLevel="4" x14ac:dyDescent="0.2">
      <c r="A303" s="38"/>
      <c r="B303" s="119" t="s">
        <v>1081</v>
      </c>
      <c r="C303" s="120" t="s">
        <v>50</v>
      </c>
      <c r="D303" s="121">
        <v>29</v>
      </c>
      <c r="E303" s="122" t="s">
        <v>235</v>
      </c>
      <c r="F303" s="122" t="s">
        <v>473</v>
      </c>
      <c r="G303" s="123" t="s">
        <v>474</v>
      </c>
      <c r="H303" s="124" t="s">
        <v>238</v>
      </c>
      <c r="I303" s="125">
        <v>8.5679999999999996</v>
      </c>
      <c r="J303" s="125">
        <v>8.5679999999999996</v>
      </c>
      <c r="K303" s="128"/>
      <c r="L303" s="126" t="str">
        <f t="shared" si="39"/>
        <v/>
      </c>
      <c r="M303" s="123" t="s">
        <v>1082</v>
      </c>
      <c r="N303" s="127">
        <v>21</v>
      </c>
      <c r="O303" s="127" t="e">
        <f t="shared" si="40"/>
        <v>#VALUE!</v>
      </c>
      <c r="P303" s="127" t="e">
        <f t="shared" si="41"/>
        <v>#VALUE!</v>
      </c>
      <c r="Q303" s="129"/>
      <c r="R303" s="127" t="s">
        <v>240</v>
      </c>
      <c r="S303" s="125"/>
      <c r="T303" s="125"/>
      <c r="U303" s="122"/>
      <c r="V303" s="8"/>
      <c r="W303" s="8"/>
      <c r="X303" s="8"/>
    </row>
    <row r="304" spans="1:24" ht="22.5" outlineLevel="4" x14ac:dyDescent="0.2">
      <c r="A304" s="38"/>
      <c r="B304" s="119" t="s">
        <v>1083</v>
      </c>
      <c r="C304" s="120" t="s">
        <v>50</v>
      </c>
      <c r="D304" s="121">
        <v>30</v>
      </c>
      <c r="E304" s="122" t="s">
        <v>235</v>
      </c>
      <c r="F304" s="122" t="s">
        <v>477</v>
      </c>
      <c r="G304" s="123" t="s">
        <v>478</v>
      </c>
      <c r="H304" s="124" t="s">
        <v>238</v>
      </c>
      <c r="I304" s="125">
        <v>10.353</v>
      </c>
      <c r="J304" s="125">
        <v>10.353</v>
      </c>
      <c r="K304" s="128"/>
      <c r="L304" s="126" t="str">
        <f t="shared" si="39"/>
        <v/>
      </c>
      <c r="M304" s="123" t="s">
        <v>1084</v>
      </c>
      <c r="N304" s="127">
        <v>21</v>
      </c>
      <c r="O304" s="127" t="e">
        <f t="shared" si="40"/>
        <v>#VALUE!</v>
      </c>
      <c r="P304" s="127" t="e">
        <f t="shared" si="41"/>
        <v>#VALUE!</v>
      </c>
      <c r="Q304" s="129"/>
      <c r="R304" s="127" t="s">
        <v>240</v>
      </c>
      <c r="S304" s="125"/>
      <c r="T304" s="125"/>
      <c r="U304" s="122"/>
      <c r="V304" s="8"/>
      <c r="W304" s="8"/>
      <c r="X304" s="8"/>
    </row>
    <row r="305" spans="1:24" ht="33.75" outlineLevel="4" x14ac:dyDescent="0.2">
      <c r="A305" s="38"/>
      <c r="B305" s="119" t="s">
        <v>1085</v>
      </c>
      <c r="C305" s="120" t="s">
        <v>50</v>
      </c>
      <c r="D305" s="121">
        <v>31</v>
      </c>
      <c r="E305" s="122" t="s">
        <v>235</v>
      </c>
      <c r="F305" s="122" t="s">
        <v>481</v>
      </c>
      <c r="G305" s="123" t="s">
        <v>482</v>
      </c>
      <c r="H305" s="124" t="s">
        <v>238</v>
      </c>
      <c r="I305" s="125">
        <v>12.423999999999999</v>
      </c>
      <c r="J305" s="125">
        <v>12.423999999999999</v>
      </c>
      <c r="K305" s="128"/>
      <c r="L305" s="126" t="str">
        <f t="shared" si="39"/>
        <v/>
      </c>
      <c r="M305" s="123" t="s">
        <v>1086</v>
      </c>
      <c r="N305" s="127">
        <v>21</v>
      </c>
      <c r="O305" s="127" t="e">
        <f t="shared" si="40"/>
        <v>#VALUE!</v>
      </c>
      <c r="P305" s="127" t="e">
        <f t="shared" si="41"/>
        <v>#VALUE!</v>
      </c>
      <c r="Q305" s="129"/>
      <c r="R305" s="127" t="s">
        <v>240</v>
      </c>
      <c r="S305" s="125"/>
      <c r="T305" s="125"/>
      <c r="U305" s="122"/>
      <c r="V305" s="8"/>
      <c r="W305" s="8"/>
      <c r="X305" s="8"/>
    </row>
    <row r="306" spans="1:24" ht="22.5" outlineLevel="4" x14ac:dyDescent="0.2">
      <c r="A306" s="38"/>
      <c r="B306" s="119" t="s">
        <v>1087</v>
      </c>
      <c r="C306" s="120" t="s">
        <v>50</v>
      </c>
      <c r="D306" s="121">
        <v>32</v>
      </c>
      <c r="E306" s="122" t="s">
        <v>235</v>
      </c>
      <c r="F306" s="122" t="s">
        <v>1088</v>
      </c>
      <c r="G306" s="123" t="s">
        <v>1089</v>
      </c>
      <c r="H306" s="124" t="s">
        <v>417</v>
      </c>
      <c r="I306" s="125">
        <v>0.09</v>
      </c>
      <c r="J306" s="125">
        <v>0.09</v>
      </c>
      <c r="K306" s="128"/>
      <c r="L306" s="126" t="str">
        <f t="shared" si="39"/>
        <v/>
      </c>
      <c r="M306" s="123"/>
      <c r="N306" s="127">
        <v>21</v>
      </c>
      <c r="O306" s="127" t="e">
        <f t="shared" si="40"/>
        <v>#VALUE!</v>
      </c>
      <c r="P306" s="127" t="e">
        <f t="shared" si="41"/>
        <v>#VALUE!</v>
      </c>
      <c r="Q306" s="129"/>
      <c r="R306" s="127" t="s">
        <v>240</v>
      </c>
      <c r="S306" s="125"/>
      <c r="T306" s="125"/>
      <c r="U306" s="122"/>
      <c r="V306" s="8"/>
      <c r="W306" s="8"/>
      <c r="X306" s="8"/>
    </row>
    <row r="307" spans="1:24" outlineLevel="4" x14ac:dyDescent="0.15">
      <c r="B307" s="10"/>
      <c r="C307" s="10" t="s">
        <v>49</v>
      </c>
      <c r="D307" s="10"/>
      <c r="E307" s="10"/>
      <c r="F307" s="10"/>
      <c r="G307" s="10"/>
      <c r="H307" s="10"/>
      <c r="I307" s="10"/>
      <c r="J307" s="10"/>
      <c r="K307" s="11"/>
      <c r="L307" s="35"/>
      <c r="M307" s="10"/>
      <c r="N307" s="37"/>
      <c r="O307" s="10"/>
      <c r="P307" s="10"/>
      <c r="Q307" s="10"/>
      <c r="R307" s="10"/>
      <c r="S307" s="10"/>
      <c r="T307" s="10"/>
      <c r="U307" s="10"/>
    </row>
    <row r="308" spans="1:24" ht="11.25" outlineLevel="3" x14ac:dyDescent="0.2">
      <c r="A308" s="84" t="s">
        <v>130</v>
      </c>
      <c r="B308" s="111"/>
      <c r="C308" s="112">
        <v>4</v>
      </c>
      <c r="D308" s="112"/>
      <c r="E308" s="111" t="s">
        <v>233</v>
      </c>
      <c r="F308" s="111"/>
      <c r="G308" s="113" t="s">
        <v>103</v>
      </c>
      <c r="H308" s="111"/>
      <c r="I308" s="114"/>
      <c r="J308" s="114"/>
      <c r="K308" s="115"/>
      <c r="L308" s="86">
        <f>SUBTOTAL(9,L309:L326)</f>
        <v>0</v>
      </c>
      <c r="M308" s="116"/>
      <c r="N308" s="84"/>
      <c r="O308" s="117" t="e">
        <f>SUBTOTAL(9,O309:O567)</f>
        <v>#VALUE!</v>
      </c>
      <c r="P308" s="117" t="e">
        <f>SUBTOTAL(9,P309:P567)</f>
        <v>#VALUE!</v>
      </c>
      <c r="Q308" s="116"/>
      <c r="R308" s="84"/>
      <c r="S308" s="118"/>
      <c r="T308" s="118"/>
      <c r="U308" s="116"/>
      <c r="V308" s="4"/>
      <c r="W308" s="8"/>
      <c r="X308" s="8"/>
    </row>
    <row r="309" spans="1:24" ht="22.5" outlineLevel="4" x14ac:dyDescent="0.2">
      <c r="A309" s="38"/>
      <c r="B309" s="119" t="s">
        <v>1090</v>
      </c>
      <c r="C309" s="120" t="s">
        <v>50</v>
      </c>
      <c r="D309" s="121">
        <v>33</v>
      </c>
      <c r="E309" s="122" t="s">
        <v>235</v>
      </c>
      <c r="F309" s="122" t="s">
        <v>488</v>
      </c>
      <c r="G309" s="123" t="s">
        <v>489</v>
      </c>
      <c r="H309" s="124" t="s">
        <v>256</v>
      </c>
      <c r="I309" s="125">
        <v>1.9370000000000001</v>
      </c>
      <c r="J309" s="125">
        <v>1.9370000000000001</v>
      </c>
      <c r="K309" s="128"/>
      <c r="L309" s="126" t="str">
        <f t="shared" ref="L309:L325" si="42">IF(K309&lt;&gt;"",J309*K309,"")</f>
        <v/>
      </c>
      <c r="M309" s="123" t="s">
        <v>1091</v>
      </c>
      <c r="N309" s="127">
        <v>21</v>
      </c>
      <c r="O309" s="127" t="e">
        <f t="shared" ref="O309:O325" si="43">L309*(N309/100)</f>
        <v>#VALUE!</v>
      </c>
      <c r="P309" s="127" t="e">
        <f t="shared" ref="P309:P325" si="44">L309+O309</f>
        <v>#VALUE!</v>
      </c>
      <c r="Q309" s="129"/>
      <c r="R309" s="127" t="s">
        <v>240</v>
      </c>
      <c r="S309" s="125"/>
      <c r="T309" s="125"/>
      <c r="U309" s="122"/>
      <c r="V309" s="8"/>
      <c r="W309" s="8"/>
      <c r="X309" s="8"/>
    </row>
    <row r="310" spans="1:24" ht="22.5" outlineLevel="4" x14ac:dyDescent="0.2">
      <c r="A310" s="38"/>
      <c r="B310" s="119" t="s">
        <v>1092</v>
      </c>
      <c r="C310" s="120" t="s">
        <v>50</v>
      </c>
      <c r="D310" s="121">
        <v>34</v>
      </c>
      <c r="E310" s="122" t="s">
        <v>235</v>
      </c>
      <c r="F310" s="122" t="s">
        <v>492</v>
      </c>
      <c r="G310" s="123" t="s">
        <v>493</v>
      </c>
      <c r="H310" s="124" t="s">
        <v>251</v>
      </c>
      <c r="I310" s="125">
        <v>9</v>
      </c>
      <c r="J310" s="125">
        <v>9</v>
      </c>
      <c r="K310" s="128"/>
      <c r="L310" s="126" t="str">
        <f t="shared" si="42"/>
        <v/>
      </c>
      <c r="M310" s="123" t="s">
        <v>1093</v>
      </c>
      <c r="N310" s="127">
        <v>21</v>
      </c>
      <c r="O310" s="127" t="e">
        <f t="shared" si="43"/>
        <v>#VALUE!</v>
      </c>
      <c r="P310" s="127" t="e">
        <f t="shared" si="44"/>
        <v>#VALUE!</v>
      </c>
      <c r="Q310" s="129"/>
      <c r="R310" s="127" t="s">
        <v>240</v>
      </c>
      <c r="S310" s="125"/>
      <c r="T310" s="125"/>
      <c r="U310" s="122"/>
      <c r="V310" s="8"/>
      <c r="W310" s="8"/>
      <c r="X310" s="8"/>
    </row>
    <row r="311" spans="1:24" ht="11.25" outlineLevel="4" x14ac:dyDescent="0.2">
      <c r="A311" s="38"/>
      <c r="B311" s="119" t="s">
        <v>1094</v>
      </c>
      <c r="C311" s="120" t="s">
        <v>50</v>
      </c>
      <c r="D311" s="121">
        <v>35</v>
      </c>
      <c r="E311" s="122" t="s">
        <v>235</v>
      </c>
      <c r="F311" s="122" t="s">
        <v>495</v>
      </c>
      <c r="G311" s="123" t="s">
        <v>496</v>
      </c>
      <c r="H311" s="124" t="s">
        <v>251</v>
      </c>
      <c r="I311" s="125">
        <v>9</v>
      </c>
      <c r="J311" s="125">
        <v>9</v>
      </c>
      <c r="K311" s="128"/>
      <c r="L311" s="126" t="str">
        <f t="shared" si="42"/>
        <v/>
      </c>
      <c r="M311" s="123"/>
      <c r="N311" s="127">
        <v>21</v>
      </c>
      <c r="O311" s="127" t="e">
        <f t="shared" si="43"/>
        <v>#VALUE!</v>
      </c>
      <c r="P311" s="127" t="e">
        <f t="shared" si="44"/>
        <v>#VALUE!</v>
      </c>
      <c r="Q311" s="129"/>
      <c r="R311" s="127" t="s">
        <v>240</v>
      </c>
      <c r="S311" s="125"/>
      <c r="T311" s="125"/>
      <c r="U311" s="122"/>
      <c r="V311" s="8"/>
      <c r="W311" s="8"/>
      <c r="X311" s="8"/>
    </row>
    <row r="312" spans="1:24" ht="135" outlineLevel="4" x14ac:dyDescent="0.2">
      <c r="A312" s="38"/>
      <c r="B312" s="119" t="s">
        <v>1095</v>
      </c>
      <c r="C312" s="120" t="s">
        <v>50</v>
      </c>
      <c r="D312" s="121">
        <v>36</v>
      </c>
      <c r="E312" s="122" t="s">
        <v>235</v>
      </c>
      <c r="F312" s="122" t="s">
        <v>1096</v>
      </c>
      <c r="G312" s="123" t="s">
        <v>1097</v>
      </c>
      <c r="H312" s="124" t="s">
        <v>291</v>
      </c>
      <c r="I312" s="125">
        <v>18.3</v>
      </c>
      <c r="J312" s="125">
        <v>18.3</v>
      </c>
      <c r="K312" s="128"/>
      <c r="L312" s="126" t="str">
        <f t="shared" si="42"/>
        <v/>
      </c>
      <c r="M312" s="123" t="s">
        <v>1098</v>
      </c>
      <c r="N312" s="127">
        <v>21</v>
      </c>
      <c r="O312" s="127" t="e">
        <f t="shared" si="43"/>
        <v>#VALUE!</v>
      </c>
      <c r="P312" s="127" t="e">
        <f t="shared" si="44"/>
        <v>#VALUE!</v>
      </c>
      <c r="Q312" s="129"/>
      <c r="R312" s="127" t="s">
        <v>240</v>
      </c>
      <c r="S312" s="125"/>
      <c r="T312" s="125"/>
      <c r="U312" s="122"/>
      <c r="V312" s="8"/>
      <c r="W312" s="8"/>
      <c r="X312" s="8"/>
    </row>
    <row r="313" spans="1:24" ht="157.5" outlineLevel="4" x14ac:dyDescent="0.2">
      <c r="A313" s="38"/>
      <c r="B313" s="119" t="s">
        <v>1099</v>
      </c>
      <c r="C313" s="120" t="s">
        <v>50</v>
      </c>
      <c r="D313" s="121">
        <v>37</v>
      </c>
      <c r="E313" s="122" t="s">
        <v>235</v>
      </c>
      <c r="F313" s="122" t="s">
        <v>1100</v>
      </c>
      <c r="G313" s="123" t="s">
        <v>1101</v>
      </c>
      <c r="H313" s="124" t="s">
        <v>256</v>
      </c>
      <c r="I313" s="125">
        <v>1.2170000000000001</v>
      </c>
      <c r="J313" s="125">
        <v>1.2170000000000001</v>
      </c>
      <c r="K313" s="128"/>
      <c r="L313" s="126" t="str">
        <f t="shared" si="42"/>
        <v/>
      </c>
      <c r="M313" s="123" t="s">
        <v>1102</v>
      </c>
      <c r="N313" s="127">
        <v>21</v>
      </c>
      <c r="O313" s="127" t="e">
        <f t="shared" si="43"/>
        <v>#VALUE!</v>
      </c>
      <c r="P313" s="127" t="e">
        <f t="shared" si="44"/>
        <v>#VALUE!</v>
      </c>
      <c r="Q313" s="129"/>
      <c r="R313" s="127" t="s">
        <v>240</v>
      </c>
      <c r="S313" s="125"/>
      <c r="T313" s="125"/>
      <c r="U313" s="122"/>
      <c r="V313" s="8"/>
      <c r="W313" s="8"/>
      <c r="X313" s="8"/>
    </row>
    <row r="314" spans="1:24" ht="33.75" outlineLevel="4" x14ac:dyDescent="0.2">
      <c r="A314" s="38"/>
      <c r="B314" s="119" t="s">
        <v>1103</v>
      </c>
      <c r="C314" s="120" t="s">
        <v>50</v>
      </c>
      <c r="D314" s="121">
        <v>38</v>
      </c>
      <c r="E314" s="122" t="s">
        <v>235</v>
      </c>
      <c r="F314" s="122" t="s">
        <v>565</v>
      </c>
      <c r="G314" s="123" t="s">
        <v>566</v>
      </c>
      <c r="H314" s="124" t="s">
        <v>238</v>
      </c>
      <c r="I314" s="125">
        <v>20</v>
      </c>
      <c r="J314" s="125">
        <v>20</v>
      </c>
      <c r="K314" s="128"/>
      <c r="L314" s="126" t="str">
        <f t="shared" si="42"/>
        <v/>
      </c>
      <c r="M314" s="123" t="s">
        <v>1104</v>
      </c>
      <c r="N314" s="127">
        <v>21</v>
      </c>
      <c r="O314" s="127" t="e">
        <f t="shared" si="43"/>
        <v>#VALUE!</v>
      </c>
      <c r="P314" s="127" t="e">
        <f t="shared" si="44"/>
        <v>#VALUE!</v>
      </c>
      <c r="Q314" s="129"/>
      <c r="R314" s="127" t="s">
        <v>240</v>
      </c>
      <c r="S314" s="125"/>
      <c r="T314" s="125"/>
      <c r="U314" s="122"/>
      <c r="V314" s="8"/>
      <c r="W314" s="8"/>
      <c r="X314" s="8"/>
    </row>
    <row r="315" spans="1:24" ht="33.75" outlineLevel="4" x14ac:dyDescent="0.2">
      <c r="A315" s="38"/>
      <c r="B315" s="119" t="s">
        <v>1105</v>
      </c>
      <c r="C315" s="120" t="s">
        <v>50</v>
      </c>
      <c r="D315" s="121">
        <v>39</v>
      </c>
      <c r="E315" s="122" t="s">
        <v>235</v>
      </c>
      <c r="F315" s="122" t="s">
        <v>569</v>
      </c>
      <c r="G315" s="123" t="s">
        <v>570</v>
      </c>
      <c r="H315" s="124" t="s">
        <v>256</v>
      </c>
      <c r="I315" s="125">
        <v>0.72</v>
      </c>
      <c r="J315" s="125">
        <v>0.72</v>
      </c>
      <c r="K315" s="128"/>
      <c r="L315" s="126" t="str">
        <f t="shared" si="42"/>
        <v/>
      </c>
      <c r="M315" s="123" t="s">
        <v>1106</v>
      </c>
      <c r="N315" s="127">
        <v>21</v>
      </c>
      <c r="O315" s="127" t="e">
        <f t="shared" si="43"/>
        <v>#VALUE!</v>
      </c>
      <c r="P315" s="127" t="e">
        <f t="shared" si="44"/>
        <v>#VALUE!</v>
      </c>
      <c r="Q315" s="129"/>
      <c r="R315" s="127" t="s">
        <v>240</v>
      </c>
      <c r="S315" s="125"/>
      <c r="T315" s="125"/>
      <c r="U315" s="122"/>
      <c r="V315" s="8"/>
      <c r="W315" s="8"/>
      <c r="X315" s="8"/>
    </row>
    <row r="316" spans="1:24" ht="33.75" outlineLevel="4" x14ac:dyDescent="0.2">
      <c r="A316" s="38"/>
      <c r="B316" s="119" t="s">
        <v>1107</v>
      </c>
      <c r="C316" s="120" t="s">
        <v>50</v>
      </c>
      <c r="D316" s="121">
        <v>40</v>
      </c>
      <c r="E316" s="122" t="s">
        <v>235</v>
      </c>
      <c r="F316" s="122" t="s">
        <v>573</v>
      </c>
      <c r="G316" s="123" t="s">
        <v>574</v>
      </c>
      <c r="H316" s="124" t="s">
        <v>238</v>
      </c>
      <c r="I316" s="125">
        <v>6</v>
      </c>
      <c r="J316" s="125">
        <v>6</v>
      </c>
      <c r="K316" s="128"/>
      <c r="L316" s="126" t="str">
        <f t="shared" si="42"/>
        <v/>
      </c>
      <c r="M316" s="123" t="s">
        <v>1108</v>
      </c>
      <c r="N316" s="127">
        <v>21</v>
      </c>
      <c r="O316" s="127" t="e">
        <f t="shared" si="43"/>
        <v>#VALUE!</v>
      </c>
      <c r="P316" s="127" t="e">
        <f t="shared" si="44"/>
        <v>#VALUE!</v>
      </c>
      <c r="Q316" s="129"/>
      <c r="R316" s="127" t="s">
        <v>240</v>
      </c>
      <c r="S316" s="125"/>
      <c r="T316" s="125"/>
      <c r="U316" s="122"/>
      <c r="V316" s="8"/>
      <c r="W316" s="8"/>
      <c r="X316" s="8"/>
    </row>
    <row r="317" spans="1:24" ht="22.5" outlineLevel="4" x14ac:dyDescent="0.2">
      <c r="A317" s="38"/>
      <c r="B317" s="119" t="s">
        <v>1109</v>
      </c>
      <c r="C317" s="120" t="s">
        <v>50</v>
      </c>
      <c r="D317" s="121">
        <v>41</v>
      </c>
      <c r="E317" s="122" t="s">
        <v>235</v>
      </c>
      <c r="F317" s="122" t="s">
        <v>577</v>
      </c>
      <c r="G317" s="123" t="s">
        <v>578</v>
      </c>
      <c r="H317" s="124" t="s">
        <v>238</v>
      </c>
      <c r="I317" s="125">
        <v>7.2</v>
      </c>
      <c r="J317" s="125">
        <v>7.2</v>
      </c>
      <c r="K317" s="128"/>
      <c r="L317" s="126" t="str">
        <f t="shared" si="42"/>
        <v/>
      </c>
      <c r="M317" s="123" t="s">
        <v>1110</v>
      </c>
      <c r="N317" s="127">
        <v>21</v>
      </c>
      <c r="O317" s="127" t="e">
        <f t="shared" si="43"/>
        <v>#VALUE!</v>
      </c>
      <c r="P317" s="127" t="e">
        <f t="shared" si="44"/>
        <v>#VALUE!</v>
      </c>
      <c r="Q317" s="129"/>
      <c r="R317" s="127" t="s">
        <v>240</v>
      </c>
      <c r="S317" s="125"/>
      <c r="T317" s="125"/>
      <c r="U317" s="122"/>
      <c r="V317" s="8"/>
      <c r="W317" s="8"/>
      <c r="X317" s="8"/>
    </row>
    <row r="318" spans="1:24" ht="45" outlineLevel="4" x14ac:dyDescent="0.2">
      <c r="A318" s="38"/>
      <c r="B318" s="119" t="s">
        <v>1111</v>
      </c>
      <c r="C318" s="120" t="s">
        <v>50</v>
      </c>
      <c r="D318" s="121">
        <v>42</v>
      </c>
      <c r="E318" s="122" t="s">
        <v>235</v>
      </c>
      <c r="F318" s="122" t="s">
        <v>581</v>
      </c>
      <c r="G318" s="123" t="s">
        <v>582</v>
      </c>
      <c r="H318" s="124" t="s">
        <v>238</v>
      </c>
      <c r="I318" s="125">
        <v>5.3</v>
      </c>
      <c r="J318" s="125">
        <v>5.3</v>
      </c>
      <c r="K318" s="128"/>
      <c r="L318" s="126" t="str">
        <f t="shared" si="42"/>
        <v/>
      </c>
      <c r="M318" s="123" t="s">
        <v>1112</v>
      </c>
      <c r="N318" s="127">
        <v>21</v>
      </c>
      <c r="O318" s="127" t="e">
        <f t="shared" si="43"/>
        <v>#VALUE!</v>
      </c>
      <c r="P318" s="127" t="e">
        <f t="shared" si="44"/>
        <v>#VALUE!</v>
      </c>
      <c r="Q318" s="129"/>
      <c r="R318" s="127" t="s">
        <v>240</v>
      </c>
      <c r="S318" s="125"/>
      <c r="T318" s="125"/>
      <c r="U318" s="122"/>
      <c r="V318" s="8"/>
      <c r="W318" s="8"/>
      <c r="X318" s="8"/>
    </row>
    <row r="319" spans="1:24" ht="45" outlineLevel="4" x14ac:dyDescent="0.2">
      <c r="A319" s="38"/>
      <c r="B319" s="119" t="s">
        <v>1113</v>
      </c>
      <c r="C319" s="120" t="s">
        <v>50</v>
      </c>
      <c r="D319" s="121">
        <v>43</v>
      </c>
      <c r="E319" s="122" t="s">
        <v>235</v>
      </c>
      <c r="F319" s="122" t="s">
        <v>593</v>
      </c>
      <c r="G319" s="123" t="s">
        <v>594</v>
      </c>
      <c r="H319" s="124" t="s">
        <v>238</v>
      </c>
      <c r="I319" s="125">
        <v>20.5</v>
      </c>
      <c r="J319" s="125">
        <v>20.5</v>
      </c>
      <c r="K319" s="128"/>
      <c r="L319" s="126" t="str">
        <f t="shared" si="42"/>
        <v/>
      </c>
      <c r="M319" s="123" t="s">
        <v>1114</v>
      </c>
      <c r="N319" s="127">
        <v>21</v>
      </c>
      <c r="O319" s="127" t="e">
        <f t="shared" si="43"/>
        <v>#VALUE!</v>
      </c>
      <c r="P319" s="127" t="e">
        <f t="shared" si="44"/>
        <v>#VALUE!</v>
      </c>
      <c r="Q319" s="129"/>
      <c r="R319" s="127" t="s">
        <v>240</v>
      </c>
      <c r="S319" s="125"/>
      <c r="T319" s="125"/>
      <c r="U319" s="122"/>
      <c r="V319" s="8"/>
      <c r="W319" s="8"/>
      <c r="X319" s="8"/>
    </row>
    <row r="320" spans="1:24" ht="56.25" outlineLevel="4" x14ac:dyDescent="0.2">
      <c r="A320" s="38"/>
      <c r="B320" s="119" t="s">
        <v>1115</v>
      </c>
      <c r="C320" s="120" t="s">
        <v>50</v>
      </c>
      <c r="D320" s="121">
        <v>44</v>
      </c>
      <c r="E320" s="122" t="s">
        <v>235</v>
      </c>
      <c r="F320" s="122" t="s">
        <v>589</v>
      </c>
      <c r="G320" s="123" t="s">
        <v>590</v>
      </c>
      <c r="H320" s="124" t="s">
        <v>256</v>
      </c>
      <c r="I320" s="125">
        <v>0.61299999999999999</v>
      </c>
      <c r="J320" s="125">
        <v>0.61299999999999999</v>
      </c>
      <c r="K320" s="128"/>
      <c r="L320" s="126" t="str">
        <f t="shared" si="42"/>
        <v/>
      </c>
      <c r="M320" s="123" t="s">
        <v>1116</v>
      </c>
      <c r="N320" s="127">
        <v>21</v>
      </c>
      <c r="O320" s="127" t="e">
        <f t="shared" si="43"/>
        <v>#VALUE!</v>
      </c>
      <c r="P320" s="127" t="e">
        <f t="shared" si="44"/>
        <v>#VALUE!</v>
      </c>
      <c r="Q320" s="129"/>
      <c r="R320" s="127" t="s">
        <v>240</v>
      </c>
      <c r="S320" s="125"/>
      <c r="T320" s="125"/>
      <c r="U320" s="122"/>
      <c r="V320" s="8"/>
      <c r="W320" s="8"/>
      <c r="X320" s="8"/>
    </row>
    <row r="321" spans="1:24" ht="45" outlineLevel="4" x14ac:dyDescent="0.2">
      <c r="A321" s="38"/>
      <c r="B321" s="119" t="s">
        <v>1117</v>
      </c>
      <c r="C321" s="120" t="s">
        <v>50</v>
      </c>
      <c r="D321" s="121">
        <v>45</v>
      </c>
      <c r="E321" s="122" t="s">
        <v>235</v>
      </c>
      <c r="F321" s="122" t="s">
        <v>1118</v>
      </c>
      <c r="G321" s="123" t="s">
        <v>1119</v>
      </c>
      <c r="H321" s="124" t="s">
        <v>238</v>
      </c>
      <c r="I321" s="125">
        <v>9.6</v>
      </c>
      <c r="J321" s="125">
        <v>9.6</v>
      </c>
      <c r="K321" s="128"/>
      <c r="L321" s="126" t="str">
        <f t="shared" si="42"/>
        <v/>
      </c>
      <c r="M321" s="123" t="s">
        <v>1120</v>
      </c>
      <c r="N321" s="127">
        <v>21</v>
      </c>
      <c r="O321" s="127" t="e">
        <f t="shared" si="43"/>
        <v>#VALUE!</v>
      </c>
      <c r="P321" s="127" t="e">
        <f t="shared" si="44"/>
        <v>#VALUE!</v>
      </c>
      <c r="Q321" s="129"/>
      <c r="R321" s="127" t="s">
        <v>240</v>
      </c>
      <c r="S321" s="125"/>
      <c r="T321" s="125"/>
      <c r="U321" s="122"/>
      <c r="V321" s="8"/>
      <c r="W321" s="8"/>
      <c r="X321" s="8"/>
    </row>
    <row r="322" spans="1:24" ht="22.5" outlineLevel="4" x14ac:dyDescent="0.2">
      <c r="A322" s="38"/>
      <c r="B322" s="119" t="s">
        <v>1121</v>
      </c>
      <c r="C322" s="120" t="s">
        <v>50</v>
      </c>
      <c r="D322" s="121">
        <v>46</v>
      </c>
      <c r="E322" s="122" t="s">
        <v>235</v>
      </c>
      <c r="F322" s="122" t="s">
        <v>606</v>
      </c>
      <c r="G322" s="123" t="s">
        <v>607</v>
      </c>
      <c r="H322" s="124" t="s">
        <v>256</v>
      </c>
      <c r="I322" s="125">
        <v>1.9370000000000001</v>
      </c>
      <c r="J322" s="125">
        <v>1.9370000000000001</v>
      </c>
      <c r="K322" s="128"/>
      <c r="L322" s="126" t="str">
        <f t="shared" si="42"/>
        <v/>
      </c>
      <c r="M322" s="123"/>
      <c r="N322" s="127">
        <v>21</v>
      </c>
      <c r="O322" s="127" t="e">
        <f t="shared" si="43"/>
        <v>#VALUE!</v>
      </c>
      <c r="P322" s="127" t="e">
        <f t="shared" si="44"/>
        <v>#VALUE!</v>
      </c>
      <c r="Q322" s="129"/>
      <c r="R322" s="127" t="s">
        <v>240</v>
      </c>
      <c r="S322" s="125"/>
      <c r="T322" s="125"/>
      <c r="U322" s="122"/>
      <c r="V322" s="8"/>
      <c r="W322" s="8"/>
      <c r="X322" s="8"/>
    </row>
    <row r="323" spans="1:24" ht="22.5" outlineLevel="4" x14ac:dyDescent="0.2">
      <c r="A323" s="38"/>
      <c r="B323" s="119" t="s">
        <v>1122</v>
      </c>
      <c r="C323" s="120" t="s">
        <v>50</v>
      </c>
      <c r="D323" s="121">
        <v>47</v>
      </c>
      <c r="E323" s="122" t="s">
        <v>235</v>
      </c>
      <c r="F323" s="122" t="s">
        <v>1123</v>
      </c>
      <c r="G323" s="123" t="s">
        <v>1124</v>
      </c>
      <c r="H323" s="124" t="s">
        <v>238</v>
      </c>
      <c r="I323" s="125">
        <v>1</v>
      </c>
      <c r="J323" s="125">
        <v>1</v>
      </c>
      <c r="K323" s="128"/>
      <c r="L323" s="126" t="str">
        <f t="shared" si="42"/>
        <v/>
      </c>
      <c r="M323" s="123" t="s">
        <v>1125</v>
      </c>
      <c r="N323" s="127">
        <v>21</v>
      </c>
      <c r="O323" s="127" t="e">
        <f t="shared" si="43"/>
        <v>#VALUE!</v>
      </c>
      <c r="P323" s="127" t="e">
        <f t="shared" si="44"/>
        <v>#VALUE!</v>
      </c>
      <c r="Q323" s="129"/>
      <c r="R323" s="127" t="s">
        <v>240</v>
      </c>
      <c r="S323" s="125"/>
      <c r="T323" s="125"/>
      <c r="U323" s="122"/>
      <c r="V323" s="8"/>
      <c r="W323" s="8"/>
      <c r="X323" s="8"/>
    </row>
    <row r="324" spans="1:24" ht="11.25" outlineLevel="4" x14ac:dyDescent="0.2">
      <c r="A324" s="38"/>
      <c r="B324" s="119" t="s">
        <v>1126</v>
      </c>
      <c r="C324" s="120" t="s">
        <v>50</v>
      </c>
      <c r="D324" s="121">
        <v>48</v>
      </c>
      <c r="E324" s="122" t="s">
        <v>235</v>
      </c>
      <c r="F324" s="122" t="s">
        <v>621</v>
      </c>
      <c r="G324" s="123" t="s">
        <v>622</v>
      </c>
      <c r="H324" s="124" t="s">
        <v>238</v>
      </c>
      <c r="I324" s="125">
        <v>27.5</v>
      </c>
      <c r="J324" s="125">
        <v>27.5</v>
      </c>
      <c r="K324" s="128"/>
      <c r="L324" s="126" t="str">
        <f t="shared" si="42"/>
        <v/>
      </c>
      <c r="M324" s="123" t="s">
        <v>1127</v>
      </c>
      <c r="N324" s="127">
        <v>21</v>
      </c>
      <c r="O324" s="127" t="e">
        <f t="shared" si="43"/>
        <v>#VALUE!</v>
      </c>
      <c r="P324" s="127" t="e">
        <f t="shared" si="44"/>
        <v>#VALUE!</v>
      </c>
      <c r="Q324" s="129"/>
      <c r="R324" s="127" t="s">
        <v>240</v>
      </c>
      <c r="S324" s="125"/>
      <c r="T324" s="125"/>
      <c r="U324" s="122"/>
      <c r="V324" s="8"/>
      <c r="W324" s="8"/>
      <c r="X324" s="8"/>
    </row>
    <row r="325" spans="1:24" ht="22.5" outlineLevel="4" x14ac:dyDescent="0.2">
      <c r="A325" s="38"/>
      <c r="B325" s="119" t="s">
        <v>1128</v>
      </c>
      <c r="C325" s="120" t="s">
        <v>50</v>
      </c>
      <c r="D325" s="121">
        <v>49</v>
      </c>
      <c r="E325" s="122" t="s">
        <v>235</v>
      </c>
      <c r="F325" s="122" t="s">
        <v>1129</v>
      </c>
      <c r="G325" s="123" t="s">
        <v>1130</v>
      </c>
      <c r="H325" s="124" t="s">
        <v>417</v>
      </c>
      <c r="I325" s="125">
        <v>1.6040000000000001</v>
      </c>
      <c r="J325" s="125">
        <v>1.6040000000000001</v>
      </c>
      <c r="K325" s="128"/>
      <c r="L325" s="126" t="str">
        <f t="shared" si="42"/>
        <v/>
      </c>
      <c r="M325" s="123"/>
      <c r="N325" s="127">
        <v>21</v>
      </c>
      <c r="O325" s="127" t="e">
        <f t="shared" si="43"/>
        <v>#VALUE!</v>
      </c>
      <c r="P325" s="127" t="e">
        <f t="shared" si="44"/>
        <v>#VALUE!</v>
      </c>
      <c r="Q325" s="129"/>
      <c r="R325" s="127" t="s">
        <v>240</v>
      </c>
      <c r="S325" s="125"/>
      <c r="T325" s="125"/>
      <c r="U325" s="122"/>
      <c r="V325" s="8"/>
      <c r="W325" s="8"/>
      <c r="X325" s="8"/>
    </row>
    <row r="326" spans="1:24" outlineLevel="4" x14ac:dyDescent="0.15">
      <c r="B326" s="10"/>
      <c r="C326" s="10" t="s">
        <v>49</v>
      </c>
      <c r="D326" s="10"/>
      <c r="E326" s="10"/>
      <c r="F326" s="10"/>
      <c r="G326" s="10"/>
      <c r="H326" s="10"/>
      <c r="I326" s="10"/>
      <c r="J326" s="10"/>
      <c r="K326" s="11"/>
      <c r="L326" s="35"/>
      <c r="M326" s="10"/>
      <c r="N326" s="37"/>
      <c r="O326" s="10"/>
      <c r="P326" s="10"/>
      <c r="Q326" s="10"/>
      <c r="R326" s="10"/>
      <c r="S326" s="10"/>
      <c r="T326" s="10"/>
      <c r="U326" s="10"/>
    </row>
    <row r="327" spans="1:24" ht="11.25" outlineLevel="3" x14ac:dyDescent="0.2">
      <c r="A327" s="84" t="s">
        <v>131</v>
      </c>
      <c r="B327" s="111"/>
      <c r="C327" s="112">
        <v>4</v>
      </c>
      <c r="D327" s="112"/>
      <c r="E327" s="111" t="s">
        <v>233</v>
      </c>
      <c r="F327" s="111"/>
      <c r="G327" s="113" t="s">
        <v>105</v>
      </c>
      <c r="H327" s="111"/>
      <c r="I327" s="114"/>
      <c r="J327" s="114"/>
      <c r="K327" s="115"/>
      <c r="L327" s="86">
        <f>SUBTOTAL(9,L328:L362)</f>
        <v>0</v>
      </c>
      <c r="M327" s="116"/>
      <c r="N327" s="84"/>
      <c r="O327" s="117" t="e">
        <f>SUBTOTAL(9,O328:O675)</f>
        <v>#VALUE!</v>
      </c>
      <c r="P327" s="117" t="e">
        <f>SUBTOTAL(9,P328:P675)</f>
        <v>#VALUE!</v>
      </c>
      <c r="Q327" s="116"/>
      <c r="R327" s="84"/>
      <c r="S327" s="118"/>
      <c r="T327" s="118"/>
      <c r="U327" s="116"/>
      <c r="V327" s="4"/>
      <c r="W327" s="8"/>
      <c r="X327" s="8"/>
    </row>
    <row r="328" spans="1:24" ht="45" outlineLevel="4" x14ac:dyDescent="0.2">
      <c r="A328" s="38"/>
      <c r="B328" s="119" t="s">
        <v>1131</v>
      </c>
      <c r="C328" s="120" t="s">
        <v>50</v>
      </c>
      <c r="D328" s="121">
        <v>50</v>
      </c>
      <c r="E328" s="122" t="s">
        <v>235</v>
      </c>
      <c r="F328" s="122" t="s">
        <v>643</v>
      </c>
      <c r="G328" s="123" t="s">
        <v>644</v>
      </c>
      <c r="H328" s="124" t="s">
        <v>291</v>
      </c>
      <c r="I328" s="125">
        <v>7.1</v>
      </c>
      <c r="J328" s="125">
        <v>7.1</v>
      </c>
      <c r="K328" s="128"/>
      <c r="L328" s="126" t="str">
        <f t="shared" ref="L328:L361" si="45">IF(K328&lt;&gt;"",J328*K328,"")</f>
        <v/>
      </c>
      <c r="M328" s="123" t="s">
        <v>1132</v>
      </c>
      <c r="N328" s="127">
        <v>21</v>
      </c>
      <c r="O328" s="127" t="e">
        <f t="shared" ref="O328:O361" si="46">L328*(N328/100)</f>
        <v>#VALUE!</v>
      </c>
      <c r="P328" s="127" t="e">
        <f t="shared" ref="P328:P361" si="47">L328+O328</f>
        <v>#VALUE!</v>
      </c>
      <c r="Q328" s="129"/>
      <c r="R328" s="127" t="s">
        <v>240</v>
      </c>
      <c r="S328" s="125"/>
      <c r="T328" s="125"/>
      <c r="U328" s="122"/>
      <c r="V328" s="8"/>
      <c r="W328" s="8"/>
      <c r="X328" s="8"/>
    </row>
    <row r="329" spans="1:24" ht="45" outlineLevel="4" x14ac:dyDescent="0.2">
      <c r="A329" s="38"/>
      <c r="B329" s="119" t="s">
        <v>1133</v>
      </c>
      <c r="C329" s="120" t="s">
        <v>50</v>
      </c>
      <c r="D329" s="121">
        <v>51</v>
      </c>
      <c r="E329" s="122" t="s">
        <v>235</v>
      </c>
      <c r="F329" s="122" t="s">
        <v>647</v>
      </c>
      <c r="G329" s="123" t="s">
        <v>648</v>
      </c>
      <c r="H329" s="124" t="s">
        <v>238</v>
      </c>
      <c r="I329" s="125">
        <v>5.3</v>
      </c>
      <c r="J329" s="125">
        <v>5.3</v>
      </c>
      <c r="K329" s="128"/>
      <c r="L329" s="126" t="str">
        <f t="shared" si="45"/>
        <v/>
      </c>
      <c r="M329" s="123" t="s">
        <v>1112</v>
      </c>
      <c r="N329" s="127">
        <v>21</v>
      </c>
      <c r="O329" s="127" t="e">
        <f t="shared" si="46"/>
        <v>#VALUE!</v>
      </c>
      <c r="P329" s="127" t="e">
        <f t="shared" si="47"/>
        <v>#VALUE!</v>
      </c>
      <c r="Q329" s="129"/>
      <c r="R329" s="127" t="s">
        <v>240</v>
      </c>
      <c r="S329" s="125"/>
      <c r="T329" s="125"/>
      <c r="U329" s="122"/>
      <c r="V329" s="8"/>
      <c r="W329" s="8"/>
      <c r="X329" s="8"/>
    </row>
    <row r="330" spans="1:24" ht="45" outlineLevel="4" x14ac:dyDescent="0.2">
      <c r="A330" s="38"/>
      <c r="B330" s="119" t="s">
        <v>1134</v>
      </c>
      <c r="C330" s="120" t="s">
        <v>50</v>
      </c>
      <c r="D330" s="121">
        <v>52</v>
      </c>
      <c r="E330" s="122" t="s">
        <v>235</v>
      </c>
      <c r="F330" s="122" t="s">
        <v>651</v>
      </c>
      <c r="G330" s="123" t="s">
        <v>652</v>
      </c>
      <c r="H330" s="124" t="s">
        <v>238</v>
      </c>
      <c r="I330" s="125">
        <v>9.6</v>
      </c>
      <c r="J330" s="125">
        <v>9.6</v>
      </c>
      <c r="K330" s="128"/>
      <c r="L330" s="126" t="str">
        <f t="shared" si="45"/>
        <v/>
      </c>
      <c r="M330" s="123" t="s">
        <v>1120</v>
      </c>
      <c r="N330" s="127">
        <v>21</v>
      </c>
      <c r="O330" s="127" t="e">
        <f t="shared" si="46"/>
        <v>#VALUE!</v>
      </c>
      <c r="P330" s="127" t="e">
        <f t="shared" si="47"/>
        <v>#VALUE!</v>
      </c>
      <c r="Q330" s="129"/>
      <c r="R330" s="127" t="s">
        <v>240</v>
      </c>
      <c r="S330" s="125"/>
      <c r="T330" s="125"/>
      <c r="U330" s="122"/>
      <c r="V330" s="8"/>
      <c r="W330" s="8"/>
      <c r="X330" s="8"/>
    </row>
    <row r="331" spans="1:24" ht="45" outlineLevel="4" x14ac:dyDescent="0.2">
      <c r="A331" s="38"/>
      <c r="B331" s="119" t="s">
        <v>1135</v>
      </c>
      <c r="C331" s="120" t="s">
        <v>50</v>
      </c>
      <c r="D331" s="121">
        <v>53</v>
      </c>
      <c r="E331" s="122" t="s">
        <v>235</v>
      </c>
      <c r="F331" s="122" t="s">
        <v>659</v>
      </c>
      <c r="G331" s="123" t="s">
        <v>660</v>
      </c>
      <c r="H331" s="124" t="s">
        <v>291</v>
      </c>
      <c r="I331" s="125">
        <v>4.2</v>
      </c>
      <c r="J331" s="125">
        <v>4.2</v>
      </c>
      <c r="K331" s="128"/>
      <c r="L331" s="126" t="str">
        <f t="shared" si="45"/>
        <v/>
      </c>
      <c r="M331" s="123" t="s">
        <v>1136</v>
      </c>
      <c r="N331" s="127">
        <v>21</v>
      </c>
      <c r="O331" s="127" t="e">
        <f t="shared" si="46"/>
        <v>#VALUE!</v>
      </c>
      <c r="P331" s="127" t="e">
        <f t="shared" si="47"/>
        <v>#VALUE!</v>
      </c>
      <c r="Q331" s="129"/>
      <c r="R331" s="127" t="s">
        <v>240</v>
      </c>
      <c r="S331" s="125"/>
      <c r="T331" s="125"/>
      <c r="U331" s="122"/>
      <c r="V331" s="8"/>
      <c r="W331" s="8"/>
      <c r="X331" s="8"/>
    </row>
    <row r="332" spans="1:24" ht="45" outlineLevel="4" x14ac:dyDescent="0.2">
      <c r="A332" s="38"/>
      <c r="B332" s="119" t="s">
        <v>1137</v>
      </c>
      <c r="C332" s="120" t="s">
        <v>50</v>
      </c>
      <c r="D332" s="121">
        <v>54</v>
      </c>
      <c r="E332" s="122" t="s">
        <v>235</v>
      </c>
      <c r="F332" s="122" t="s">
        <v>679</v>
      </c>
      <c r="G332" s="123" t="s">
        <v>680</v>
      </c>
      <c r="H332" s="124" t="s">
        <v>291</v>
      </c>
      <c r="I332" s="125">
        <v>7.1</v>
      </c>
      <c r="J332" s="125">
        <v>7.1</v>
      </c>
      <c r="K332" s="128"/>
      <c r="L332" s="126" t="str">
        <f t="shared" si="45"/>
        <v/>
      </c>
      <c r="M332" s="123" t="s">
        <v>1132</v>
      </c>
      <c r="N332" s="127">
        <v>21</v>
      </c>
      <c r="O332" s="127" t="e">
        <f t="shared" si="46"/>
        <v>#VALUE!</v>
      </c>
      <c r="P332" s="127" t="e">
        <f t="shared" si="47"/>
        <v>#VALUE!</v>
      </c>
      <c r="Q332" s="129"/>
      <c r="R332" s="127" t="s">
        <v>240</v>
      </c>
      <c r="S332" s="125"/>
      <c r="T332" s="125"/>
      <c r="U332" s="122"/>
      <c r="V332" s="8"/>
      <c r="W332" s="8"/>
      <c r="X332" s="8"/>
    </row>
    <row r="333" spans="1:24" ht="45" outlineLevel="4" x14ac:dyDescent="0.2">
      <c r="A333" s="38"/>
      <c r="B333" s="119" t="s">
        <v>1138</v>
      </c>
      <c r="C333" s="120" t="s">
        <v>50</v>
      </c>
      <c r="D333" s="121">
        <v>55</v>
      </c>
      <c r="E333" s="122" t="s">
        <v>235</v>
      </c>
      <c r="F333" s="122" t="s">
        <v>683</v>
      </c>
      <c r="G333" s="123" t="s">
        <v>684</v>
      </c>
      <c r="H333" s="124" t="s">
        <v>251</v>
      </c>
      <c r="I333" s="125">
        <v>6</v>
      </c>
      <c r="J333" s="125">
        <v>6</v>
      </c>
      <c r="K333" s="128"/>
      <c r="L333" s="126" t="str">
        <f t="shared" si="45"/>
        <v/>
      </c>
      <c r="M333" s="123" t="s">
        <v>1139</v>
      </c>
      <c r="N333" s="127">
        <v>21</v>
      </c>
      <c r="O333" s="127" t="e">
        <f t="shared" si="46"/>
        <v>#VALUE!</v>
      </c>
      <c r="P333" s="127" t="e">
        <f t="shared" si="47"/>
        <v>#VALUE!</v>
      </c>
      <c r="Q333" s="129"/>
      <c r="R333" s="127" t="s">
        <v>262</v>
      </c>
      <c r="S333" s="125"/>
      <c r="T333" s="125"/>
      <c r="U333" s="122"/>
      <c r="V333" s="8"/>
      <c r="W333" s="8"/>
      <c r="X333" s="8"/>
    </row>
    <row r="334" spans="1:24" ht="45" outlineLevel="4" x14ac:dyDescent="0.2">
      <c r="A334" s="38"/>
      <c r="B334" s="119" t="s">
        <v>1140</v>
      </c>
      <c r="C334" s="120" t="s">
        <v>50</v>
      </c>
      <c r="D334" s="121">
        <v>56</v>
      </c>
      <c r="E334" s="122" t="s">
        <v>235</v>
      </c>
      <c r="F334" s="122" t="s">
        <v>691</v>
      </c>
      <c r="G334" s="123" t="s">
        <v>692</v>
      </c>
      <c r="H334" s="124" t="s">
        <v>291</v>
      </c>
      <c r="I334" s="125">
        <v>1</v>
      </c>
      <c r="J334" s="125">
        <v>1</v>
      </c>
      <c r="K334" s="128"/>
      <c r="L334" s="126" t="str">
        <f t="shared" si="45"/>
        <v/>
      </c>
      <c r="M334" s="123" t="s">
        <v>1141</v>
      </c>
      <c r="N334" s="127">
        <v>21</v>
      </c>
      <c r="O334" s="127" t="e">
        <f t="shared" si="46"/>
        <v>#VALUE!</v>
      </c>
      <c r="P334" s="127" t="e">
        <f t="shared" si="47"/>
        <v>#VALUE!</v>
      </c>
      <c r="Q334" s="129"/>
      <c r="R334" s="127" t="s">
        <v>240</v>
      </c>
      <c r="S334" s="125"/>
      <c r="T334" s="125"/>
      <c r="U334" s="122"/>
      <c r="V334" s="8"/>
      <c r="W334" s="8"/>
      <c r="X334" s="8"/>
    </row>
    <row r="335" spans="1:24" ht="45" outlineLevel="4" x14ac:dyDescent="0.2">
      <c r="A335" s="38"/>
      <c r="B335" s="119" t="s">
        <v>1142</v>
      </c>
      <c r="C335" s="120" t="s">
        <v>50</v>
      </c>
      <c r="D335" s="121">
        <v>57</v>
      </c>
      <c r="E335" s="122" t="s">
        <v>235</v>
      </c>
      <c r="F335" s="122" t="s">
        <v>695</v>
      </c>
      <c r="G335" s="123" t="s">
        <v>696</v>
      </c>
      <c r="H335" s="124" t="s">
        <v>291</v>
      </c>
      <c r="I335" s="125">
        <v>9</v>
      </c>
      <c r="J335" s="125">
        <v>9</v>
      </c>
      <c r="K335" s="128"/>
      <c r="L335" s="126" t="str">
        <f t="shared" si="45"/>
        <v/>
      </c>
      <c r="M335" s="123" t="s">
        <v>1143</v>
      </c>
      <c r="N335" s="127">
        <v>21</v>
      </c>
      <c r="O335" s="127" t="e">
        <f t="shared" si="46"/>
        <v>#VALUE!</v>
      </c>
      <c r="P335" s="127" t="e">
        <f t="shared" si="47"/>
        <v>#VALUE!</v>
      </c>
      <c r="Q335" s="129"/>
      <c r="R335" s="127" t="s">
        <v>240</v>
      </c>
      <c r="S335" s="125"/>
      <c r="T335" s="125"/>
      <c r="U335" s="122"/>
      <c r="V335" s="8"/>
      <c r="W335" s="8"/>
      <c r="X335" s="8"/>
    </row>
    <row r="336" spans="1:24" ht="45" outlineLevel="4" x14ac:dyDescent="0.2">
      <c r="A336" s="38"/>
      <c r="B336" s="119" t="s">
        <v>1144</v>
      </c>
      <c r="C336" s="120" t="s">
        <v>50</v>
      </c>
      <c r="D336" s="121">
        <v>58</v>
      </c>
      <c r="E336" s="122" t="s">
        <v>235</v>
      </c>
      <c r="F336" s="122" t="s">
        <v>703</v>
      </c>
      <c r="G336" s="123" t="s">
        <v>704</v>
      </c>
      <c r="H336" s="124" t="s">
        <v>291</v>
      </c>
      <c r="I336" s="125">
        <v>7.1</v>
      </c>
      <c r="J336" s="125">
        <v>7.1</v>
      </c>
      <c r="K336" s="128"/>
      <c r="L336" s="126" t="str">
        <f t="shared" si="45"/>
        <v/>
      </c>
      <c r="M336" s="123" t="s">
        <v>1132</v>
      </c>
      <c r="N336" s="127">
        <v>21</v>
      </c>
      <c r="O336" s="127" t="e">
        <f t="shared" si="46"/>
        <v>#VALUE!</v>
      </c>
      <c r="P336" s="127" t="e">
        <f t="shared" si="47"/>
        <v>#VALUE!</v>
      </c>
      <c r="Q336" s="129"/>
      <c r="R336" s="127" t="s">
        <v>240</v>
      </c>
      <c r="S336" s="125"/>
      <c r="T336" s="125"/>
      <c r="U336" s="122"/>
      <c r="V336" s="8"/>
      <c r="W336" s="8"/>
      <c r="X336" s="8"/>
    </row>
    <row r="337" spans="1:24" ht="45" outlineLevel="4" x14ac:dyDescent="0.2">
      <c r="A337" s="38"/>
      <c r="B337" s="119" t="s">
        <v>1145</v>
      </c>
      <c r="C337" s="120" t="s">
        <v>50</v>
      </c>
      <c r="D337" s="121">
        <v>59</v>
      </c>
      <c r="E337" s="122" t="s">
        <v>235</v>
      </c>
      <c r="F337" s="122" t="s">
        <v>706</v>
      </c>
      <c r="G337" s="123" t="s">
        <v>707</v>
      </c>
      <c r="H337" s="124" t="s">
        <v>291</v>
      </c>
      <c r="I337" s="125">
        <v>4.2</v>
      </c>
      <c r="J337" s="125">
        <v>4.2</v>
      </c>
      <c r="K337" s="128"/>
      <c r="L337" s="126" t="str">
        <f t="shared" si="45"/>
        <v/>
      </c>
      <c r="M337" s="123" t="s">
        <v>1136</v>
      </c>
      <c r="N337" s="127">
        <v>21</v>
      </c>
      <c r="O337" s="127" t="e">
        <f t="shared" si="46"/>
        <v>#VALUE!</v>
      </c>
      <c r="P337" s="127" t="e">
        <f t="shared" si="47"/>
        <v>#VALUE!</v>
      </c>
      <c r="Q337" s="129"/>
      <c r="R337" s="127" t="s">
        <v>240</v>
      </c>
      <c r="S337" s="125"/>
      <c r="T337" s="125"/>
      <c r="U337" s="122"/>
      <c r="V337" s="8"/>
      <c r="W337" s="8"/>
      <c r="X337" s="8"/>
    </row>
    <row r="338" spans="1:24" ht="33.75" outlineLevel="4" x14ac:dyDescent="0.2">
      <c r="A338" s="38"/>
      <c r="B338" s="119" t="s">
        <v>1146</v>
      </c>
      <c r="C338" s="120" t="s">
        <v>50</v>
      </c>
      <c r="D338" s="121">
        <v>60</v>
      </c>
      <c r="E338" s="122" t="s">
        <v>235</v>
      </c>
      <c r="F338" s="122" t="s">
        <v>710</v>
      </c>
      <c r="G338" s="123" t="s">
        <v>711</v>
      </c>
      <c r="H338" s="124" t="s">
        <v>291</v>
      </c>
      <c r="I338" s="125">
        <v>7.1</v>
      </c>
      <c r="J338" s="125">
        <v>7.1</v>
      </c>
      <c r="K338" s="128"/>
      <c r="L338" s="126" t="str">
        <f t="shared" si="45"/>
        <v/>
      </c>
      <c r="M338" s="123" t="s">
        <v>1147</v>
      </c>
      <c r="N338" s="127">
        <v>21</v>
      </c>
      <c r="O338" s="127" t="e">
        <f t="shared" si="46"/>
        <v>#VALUE!</v>
      </c>
      <c r="P338" s="127" t="e">
        <f t="shared" si="47"/>
        <v>#VALUE!</v>
      </c>
      <c r="Q338" s="129"/>
      <c r="R338" s="127" t="s">
        <v>262</v>
      </c>
      <c r="S338" s="125"/>
      <c r="T338" s="125"/>
      <c r="U338" s="122"/>
      <c r="V338" s="8"/>
      <c r="W338" s="8"/>
      <c r="X338" s="8"/>
    </row>
    <row r="339" spans="1:24" ht="45" outlineLevel="4" x14ac:dyDescent="0.2">
      <c r="A339" s="38"/>
      <c r="B339" s="119" t="s">
        <v>1148</v>
      </c>
      <c r="C339" s="120" t="s">
        <v>50</v>
      </c>
      <c r="D339" s="121">
        <v>61</v>
      </c>
      <c r="E339" s="122" t="s">
        <v>235</v>
      </c>
      <c r="F339" s="122" t="s">
        <v>714</v>
      </c>
      <c r="G339" s="123" t="s">
        <v>715</v>
      </c>
      <c r="H339" s="124" t="s">
        <v>291</v>
      </c>
      <c r="I339" s="125">
        <v>14.2</v>
      </c>
      <c r="J339" s="125">
        <v>14.2</v>
      </c>
      <c r="K339" s="128"/>
      <c r="L339" s="126" t="str">
        <f t="shared" si="45"/>
        <v/>
      </c>
      <c r="M339" s="123" t="s">
        <v>1149</v>
      </c>
      <c r="N339" s="127">
        <v>21</v>
      </c>
      <c r="O339" s="127" t="e">
        <f t="shared" si="46"/>
        <v>#VALUE!</v>
      </c>
      <c r="P339" s="127" t="e">
        <f t="shared" si="47"/>
        <v>#VALUE!</v>
      </c>
      <c r="Q339" s="129"/>
      <c r="R339" s="127" t="s">
        <v>240</v>
      </c>
      <c r="S339" s="125"/>
      <c r="T339" s="125"/>
      <c r="U339" s="122"/>
      <c r="V339" s="8"/>
      <c r="W339" s="8"/>
      <c r="X339" s="8"/>
    </row>
    <row r="340" spans="1:24" ht="33.75" outlineLevel="4" x14ac:dyDescent="0.2">
      <c r="A340" s="38"/>
      <c r="B340" s="119" t="s">
        <v>1150</v>
      </c>
      <c r="C340" s="120" t="s">
        <v>50</v>
      </c>
      <c r="D340" s="121">
        <v>62</v>
      </c>
      <c r="E340" s="122" t="s">
        <v>235</v>
      </c>
      <c r="F340" s="122" t="s">
        <v>722</v>
      </c>
      <c r="G340" s="123" t="s">
        <v>723</v>
      </c>
      <c r="H340" s="124" t="s">
        <v>291</v>
      </c>
      <c r="I340" s="125">
        <v>7.1</v>
      </c>
      <c r="J340" s="125">
        <v>7.1</v>
      </c>
      <c r="K340" s="128"/>
      <c r="L340" s="126" t="str">
        <f t="shared" si="45"/>
        <v/>
      </c>
      <c r="M340" s="123" t="s">
        <v>1147</v>
      </c>
      <c r="N340" s="127">
        <v>21</v>
      </c>
      <c r="O340" s="127" t="e">
        <f t="shared" si="46"/>
        <v>#VALUE!</v>
      </c>
      <c r="P340" s="127" t="e">
        <f t="shared" si="47"/>
        <v>#VALUE!</v>
      </c>
      <c r="Q340" s="129"/>
      <c r="R340" s="127" t="s">
        <v>240</v>
      </c>
      <c r="S340" s="125"/>
      <c r="T340" s="125"/>
      <c r="U340" s="122"/>
      <c r="V340" s="8"/>
      <c r="W340" s="8"/>
      <c r="X340" s="8"/>
    </row>
    <row r="341" spans="1:24" ht="33.75" outlineLevel="4" x14ac:dyDescent="0.2">
      <c r="A341" s="38"/>
      <c r="B341" s="119" t="s">
        <v>1151</v>
      </c>
      <c r="C341" s="120" t="s">
        <v>50</v>
      </c>
      <c r="D341" s="121">
        <v>63</v>
      </c>
      <c r="E341" s="122" t="s">
        <v>235</v>
      </c>
      <c r="F341" s="122" t="s">
        <v>726</v>
      </c>
      <c r="G341" s="123" t="s">
        <v>727</v>
      </c>
      <c r="H341" s="124" t="s">
        <v>291</v>
      </c>
      <c r="I341" s="125">
        <v>7.1</v>
      </c>
      <c r="J341" s="125">
        <v>7.1</v>
      </c>
      <c r="K341" s="128"/>
      <c r="L341" s="126" t="str">
        <f t="shared" si="45"/>
        <v/>
      </c>
      <c r="M341" s="123" t="s">
        <v>1147</v>
      </c>
      <c r="N341" s="127">
        <v>21</v>
      </c>
      <c r="O341" s="127" t="e">
        <f t="shared" si="46"/>
        <v>#VALUE!</v>
      </c>
      <c r="P341" s="127" t="e">
        <f t="shared" si="47"/>
        <v>#VALUE!</v>
      </c>
      <c r="Q341" s="129"/>
      <c r="R341" s="127" t="s">
        <v>240</v>
      </c>
      <c r="S341" s="125"/>
      <c r="T341" s="125"/>
      <c r="U341" s="122"/>
      <c r="V341" s="8"/>
      <c r="W341" s="8"/>
      <c r="X341" s="8"/>
    </row>
    <row r="342" spans="1:24" ht="33.75" outlineLevel="4" x14ac:dyDescent="0.2">
      <c r="A342" s="38"/>
      <c r="B342" s="119" t="s">
        <v>1152</v>
      </c>
      <c r="C342" s="120" t="s">
        <v>50</v>
      </c>
      <c r="D342" s="121">
        <v>64</v>
      </c>
      <c r="E342" s="122" t="s">
        <v>235</v>
      </c>
      <c r="F342" s="122" t="s">
        <v>730</v>
      </c>
      <c r="G342" s="123" t="s">
        <v>731</v>
      </c>
      <c r="H342" s="124" t="s">
        <v>238</v>
      </c>
      <c r="I342" s="125">
        <v>8.9</v>
      </c>
      <c r="J342" s="125">
        <v>8.9</v>
      </c>
      <c r="K342" s="128"/>
      <c r="L342" s="126" t="str">
        <f t="shared" si="45"/>
        <v/>
      </c>
      <c r="M342" s="123" t="s">
        <v>1153</v>
      </c>
      <c r="N342" s="127">
        <v>21</v>
      </c>
      <c r="O342" s="127" t="e">
        <f t="shared" si="46"/>
        <v>#VALUE!</v>
      </c>
      <c r="P342" s="127" t="e">
        <f t="shared" si="47"/>
        <v>#VALUE!</v>
      </c>
      <c r="Q342" s="129"/>
      <c r="R342" s="127" t="s">
        <v>240</v>
      </c>
      <c r="S342" s="125"/>
      <c r="T342" s="125"/>
      <c r="U342" s="122"/>
      <c r="V342" s="8"/>
      <c r="W342" s="8"/>
      <c r="X342" s="8"/>
    </row>
    <row r="343" spans="1:24" ht="45" outlineLevel="4" x14ac:dyDescent="0.2">
      <c r="A343" s="38"/>
      <c r="B343" s="119" t="s">
        <v>1154</v>
      </c>
      <c r="C343" s="120" t="s">
        <v>50</v>
      </c>
      <c r="D343" s="121">
        <v>65</v>
      </c>
      <c r="E343" s="122" t="s">
        <v>235</v>
      </c>
      <c r="F343" s="122" t="s">
        <v>734</v>
      </c>
      <c r="G343" s="123" t="s">
        <v>735</v>
      </c>
      <c r="H343" s="124" t="s">
        <v>238</v>
      </c>
      <c r="I343" s="125">
        <v>11.6</v>
      </c>
      <c r="J343" s="125">
        <v>11.6</v>
      </c>
      <c r="K343" s="128"/>
      <c r="L343" s="126" t="str">
        <f t="shared" si="45"/>
        <v/>
      </c>
      <c r="M343" s="123" t="s">
        <v>1155</v>
      </c>
      <c r="N343" s="127">
        <v>21</v>
      </c>
      <c r="O343" s="127" t="e">
        <f t="shared" si="46"/>
        <v>#VALUE!</v>
      </c>
      <c r="P343" s="127" t="e">
        <f t="shared" si="47"/>
        <v>#VALUE!</v>
      </c>
      <c r="Q343" s="129"/>
      <c r="R343" s="127" t="s">
        <v>240</v>
      </c>
      <c r="S343" s="125"/>
      <c r="T343" s="125"/>
      <c r="U343" s="122"/>
      <c r="V343" s="8"/>
      <c r="W343" s="8"/>
      <c r="X343" s="8"/>
    </row>
    <row r="344" spans="1:24" ht="33.75" outlineLevel="4" x14ac:dyDescent="0.2">
      <c r="A344" s="38"/>
      <c r="B344" s="119" t="s">
        <v>1156</v>
      </c>
      <c r="C344" s="120" t="s">
        <v>50</v>
      </c>
      <c r="D344" s="121">
        <v>66</v>
      </c>
      <c r="E344" s="122" t="s">
        <v>235</v>
      </c>
      <c r="F344" s="122" t="s">
        <v>745</v>
      </c>
      <c r="G344" s="123" t="s">
        <v>746</v>
      </c>
      <c r="H344" s="124" t="s">
        <v>291</v>
      </c>
      <c r="I344" s="125">
        <v>4.2</v>
      </c>
      <c r="J344" s="125">
        <v>4.2</v>
      </c>
      <c r="K344" s="128"/>
      <c r="L344" s="126" t="str">
        <f t="shared" si="45"/>
        <v/>
      </c>
      <c r="M344" s="123" t="s">
        <v>1157</v>
      </c>
      <c r="N344" s="127">
        <v>21</v>
      </c>
      <c r="O344" s="127" t="e">
        <f t="shared" si="46"/>
        <v>#VALUE!</v>
      </c>
      <c r="P344" s="127" t="e">
        <f t="shared" si="47"/>
        <v>#VALUE!</v>
      </c>
      <c r="Q344" s="129"/>
      <c r="R344" s="127" t="s">
        <v>240</v>
      </c>
      <c r="S344" s="125"/>
      <c r="T344" s="125"/>
      <c r="U344" s="122"/>
      <c r="V344" s="8"/>
      <c r="W344" s="8"/>
      <c r="X344" s="8"/>
    </row>
    <row r="345" spans="1:24" ht="33.75" outlineLevel="4" x14ac:dyDescent="0.2">
      <c r="A345" s="38"/>
      <c r="B345" s="119" t="s">
        <v>1158</v>
      </c>
      <c r="C345" s="120" t="s">
        <v>50</v>
      </c>
      <c r="D345" s="121">
        <v>67</v>
      </c>
      <c r="E345" s="122" t="s">
        <v>235</v>
      </c>
      <c r="F345" s="122" t="s">
        <v>749</v>
      </c>
      <c r="G345" s="123" t="s">
        <v>750</v>
      </c>
      <c r="H345" s="124" t="s">
        <v>291</v>
      </c>
      <c r="I345" s="125">
        <v>1.5</v>
      </c>
      <c r="J345" s="125">
        <v>1.5</v>
      </c>
      <c r="K345" s="128"/>
      <c r="L345" s="126" t="str">
        <f t="shared" si="45"/>
        <v/>
      </c>
      <c r="M345" s="123" t="s">
        <v>1159</v>
      </c>
      <c r="N345" s="127">
        <v>21</v>
      </c>
      <c r="O345" s="127" t="e">
        <f t="shared" si="46"/>
        <v>#VALUE!</v>
      </c>
      <c r="P345" s="127" t="e">
        <f t="shared" si="47"/>
        <v>#VALUE!</v>
      </c>
      <c r="Q345" s="129"/>
      <c r="R345" s="127" t="s">
        <v>240</v>
      </c>
      <c r="S345" s="125"/>
      <c r="T345" s="125"/>
      <c r="U345" s="122"/>
      <c r="V345" s="8"/>
      <c r="W345" s="8"/>
      <c r="X345" s="8"/>
    </row>
    <row r="346" spans="1:24" ht="33.75" outlineLevel="4" x14ac:dyDescent="0.2">
      <c r="A346" s="38"/>
      <c r="B346" s="119" t="s">
        <v>1160</v>
      </c>
      <c r="C346" s="120" t="s">
        <v>50</v>
      </c>
      <c r="D346" s="121">
        <v>68</v>
      </c>
      <c r="E346" s="122" t="s">
        <v>235</v>
      </c>
      <c r="F346" s="122" t="s">
        <v>768</v>
      </c>
      <c r="G346" s="123" t="s">
        <v>769</v>
      </c>
      <c r="H346" s="124" t="s">
        <v>291</v>
      </c>
      <c r="I346" s="125">
        <v>7.1</v>
      </c>
      <c r="J346" s="125">
        <v>7.1</v>
      </c>
      <c r="K346" s="128"/>
      <c r="L346" s="126" t="str">
        <f t="shared" si="45"/>
        <v/>
      </c>
      <c r="M346" s="123" t="s">
        <v>1161</v>
      </c>
      <c r="N346" s="127">
        <v>21</v>
      </c>
      <c r="O346" s="127" t="e">
        <f t="shared" si="46"/>
        <v>#VALUE!</v>
      </c>
      <c r="P346" s="127" t="e">
        <f t="shared" si="47"/>
        <v>#VALUE!</v>
      </c>
      <c r="Q346" s="129"/>
      <c r="R346" s="127" t="s">
        <v>240</v>
      </c>
      <c r="S346" s="125"/>
      <c r="T346" s="125"/>
      <c r="U346" s="122"/>
      <c r="V346" s="8"/>
      <c r="W346" s="8"/>
      <c r="X346" s="8"/>
    </row>
    <row r="347" spans="1:24" ht="33.75" outlineLevel="4" x14ac:dyDescent="0.2">
      <c r="A347" s="38"/>
      <c r="B347" s="119" t="s">
        <v>1162</v>
      </c>
      <c r="C347" s="120" t="s">
        <v>50</v>
      </c>
      <c r="D347" s="121">
        <v>69</v>
      </c>
      <c r="E347" s="122" t="s">
        <v>235</v>
      </c>
      <c r="F347" s="122" t="s">
        <v>772</v>
      </c>
      <c r="G347" s="123" t="s">
        <v>773</v>
      </c>
      <c r="H347" s="124" t="s">
        <v>291</v>
      </c>
      <c r="I347" s="125">
        <v>7.1</v>
      </c>
      <c r="J347" s="125">
        <v>7.1</v>
      </c>
      <c r="K347" s="128"/>
      <c r="L347" s="126" t="str">
        <f t="shared" si="45"/>
        <v/>
      </c>
      <c r="M347" s="123" t="s">
        <v>1147</v>
      </c>
      <c r="N347" s="127">
        <v>21</v>
      </c>
      <c r="O347" s="127" t="e">
        <f t="shared" si="46"/>
        <v>#VALUE!</v>
      </c>
      <c r="P347" s="127" t="e">
        <f t="shared" si="47"/>
        <v>#VALUE!</v>
      </c>
      <c r="Q347" s="129"/>
      <c r="R347" s="127" t="s">
        <v>240</v>
      </c>
      <c r="S347" s="125"/>
      <c r="T347" s="125"/>
      <c r="U347" s="122"/>
      <c r="V347" s="8"/>
      <c r="W347" s="8"/>
      <c r="X347" s="8"/>
    </row>
    <row r="348" spans="1:24" ht="33.75" outlineLevel="4" x14ac:dyDescent="0.2">
      <c r="A348" s="38"/>
      <c r="B348" s="119" t="s">
        <v>1163</v>
      </c>
      <c r="C348" s="120" t="s">
        <v>50</v>
      </c>
      <c r="D348" s="121">
        <v>70</v>
      </c>
      <c r="E348" s="122" t="s">
        <v>235</v>
      </c>
      <c r="F348" s="122" t="s">
        <v>1164</v>
      </c>
      <c r="G348" s="123" t="s">
        <v>1165</v>
      </c>
      <c r="H348" s="124" t="s">
        <v>251</v>
      </c>
      <c r="I348" s="125">
        <v>1</v>
      </c>
      <c r="J348" s="125">
        <v>1</v>
      </c>
      <c r="K348" s="128"/>
      <c r="L348" s="126" t="str">
        <f t="shared" si="45"/>
        <v/>
      </c>
      <c r="M348" s="123" t="s">
        <v>1166</v>
      </c>
      <c r="N348" s="127">
        <v>21</v>
      </c>
      <c r="O348" s="127" t="e">
        <f t="shared" si="46"/>
        <v>#VALUE!</v>
      </c>
      <c r="P348" s="127" t="e">
        <f t="shared" si="47"/>
        <v>#VALUE!</v>
      </c>
      <c r="Q348" s="129"/>
      <c r="R348" s="127" t="s">
        <v>262</v>
      </c>
      <c r="S348" s="125"/>
      <c r="T348" s="125"/>
      <c r="U348" s="122"/>
      <c r="V348" s="8"/>
      <c r="W348" s="8"/>
      <c r="X348" s="8"/>
    </row>
    <row r="349" spans="1:24" ht="33.75" outlineLevel="4" x14ac:dyDescent="0.2">
      <c r="A349" s="38"/>
      <c r="B349" s="119" t="s">
        <v>1167</v>
      </c>
      <c r="C349" s="120" t="s">
        <v>50</v>
      </c>
      <c r="D349" s="121">
        <v>71</v>
      </c>
      <c r="E349" s="122" t="s">
        <v>235</v>
      </c>
      <c r="F349" s="122" t="s">
        <v>776</v>
      </c>
      <c r="G349" s="123" t="s">
        <v>777</v>
      </c>
      <c r="H349" s="124" t="s">
        <v>291</v>
      </c>
      <c r="I349" s="125">
        <v>7.1</v>
      </c>
      <c r="J349" s="125">
        <v>7.1</v>
      </c>
      <c r="K349" s="128"/>
      <c r="L349" s="126" t="str">
        <f t="shared" si="45"/>
        <v/>
      </c>
      <c r="M349" s="123" t="s">
        <v>1168</v>
      </c>
      <c r="N349" s="127">
        <v>21</v>
      </c>
      <c r="O349" s="127" t="e">
        <f t="shared" si="46"/>
        <v>#VALUE!</v>
      </c>
      <c r="P349" s="127" t="e">
        <f t="shared" si="47"/>
        <v>#VALUE!</v>
      </c>
      <c r="Q349" s="129"/>
      <c r="R349" s="127" t="s">
        <v>240</v>
      </c>
      <c r="S349" s="125"/>
      <c r="T349" s="125"/>
      <c r="U349" s="122"/>
      <c r="V349" s="8"/>
      <c r="W349" s="8"/>
      <c r="X349" s="8"/>
    </row>
    <row r="350" spans="1:24" ht="11.25" outlineLevel="4" x14ac:dyDescent="0.2">
      <c r="A350" s="38"/>
      <c r="B350" s="119" t="s">
        <v>1169</v>
      </c>
      <c r="C350" s="120" t="s">
        <v>50</v>
      </c>
      <c r="D350" s="121">
        <v>72</v>
      </c>
      <c r="E350" s="122" t="s">
        <v>235</v>
      </c>
      <c r="F350" s="122" t="s">
        <v>780</v>
      </c>
      <c r="G350" s="123" t="s">
        <v>781</v>
      </c>
      <c r="H350" s="124" t="s">
        <v>251</v>
      </c>
      <c r="I350" s="125">
        <v>15</v>
      </c>
      <c r="J350" s="125">
        <v>15</v>
      </c>
      <c r="K350" s="128"/>
      <c r="L350" s="126" t="str">
        <f t="shared" si="45"/>
        <v/>
      </c>
      <c r="M350" s="123" t="s">
        <v>1170</v>
      </c>
      <c r="N350" s="127">
        <v>21</v>
      </c>
      <c r="O350" s="127" t="e">
        <f t="shared" si="46"/>
        <v>#VALUE!</v>
      </c>
      <c r="P350" s="127" t="e">
        <f t="shared" si="47"/>
        <v>#VALUE!</v>
      </c>
      <c r="Q350" s="129"/>
      <c r="R350" s="127" t="s">
        <v>240</v>
      </c>
      <c r="S350" s="125"/>
      <c r="T350" s="125"/>
      <c r="U350" s="122"/>
      <c r="V350" s="8"/>
      <c r="W350" s="8"/>
      <c r="X350" s="8"/>
    </row>
    <row r="351" spans="1:24" ht="33.75" outlineLevel="4" x14ac:dyDescent="0.2">
      <c r="A351" s="38"/>
      <c r="B351" s="119" t="s">
        <v>1171</v>
      </c>
      <c r="C351" s="120" t="s">
        <v>50</v>
      </c>
      <c r="D351" s="121">
        <v>73</v>
      </c>
      <c r="E351" s="122" t="s">
        <v>235</v>
      </c>
      <c r="F351" s="122" t="s">
        <v>784</v>
      </c>
      <c r="G351" s="123" t="s">
        <v>785</v>
      </c>
      <c r="H351" s="124" t="s">
        <v>251</v>
      </c>
      <c r="I351" s="125">
        <v>22</v>
      </c>
      <c r="J351" s="125">
        <v>22</v>
      </c>
      <c r="K351" s="128"/>
      <c r="L351" s="126" t="str">
        <f t="shared" si="45"/>
        <v/>
      </c>
      <c r="M351" s="123" t="s">
        <v>1172</v>
      </c>
      <c r="N351" s="127">
        <v>21</v>
      </c>
      <c r="O351" s="127" t="e">
        <f t="shared" si="46"/>
        <v>#VALUE!</v>
      </c>
      <c r="P351" s="127" t="e">
        <f t="shared" si="47"/>
        <v>#VALUE!</v>
      </c>
      <c r="Q351" s="129"/>
      <c r="R351" s="127" t="s">
        <v>240</v>
      </c>
      <c r="S351" s="125"/>
      <c r="T351" s="125"/>
      <c r="U351" s="122"/>
      <c r="V351" s="8"/>
      <c r="W351" s="8"/>
      <c r="X351" s="8"/>
    </row>
    <row r="352" spans="1:24" ht="33.75" outlineLevel="4" x14ac:dyDescent="0.2">
      <c r="A352" s="38"/>
      <c r="B352" s="119" t="s">
        <v>1173</v>
      </c>
      <c r="C352" s="120" t="s">
        <v>50</v>
      </c>
      <c r="D352" s="121">
        <v>74</v>
      </c>
      <c r="E352" s="122" t="s">
        <v>235</v>
      </c>
      <c r="F352" s="122" t="s">
        <v>792</v>
      </c>
      <c r="G352" s="123" t="s">
        <v>793</v>
      </c>
      <c r="H352" s="124" t="s">
        <v>261</v>
      </c>
      <c r="I352" s="125">
        <v>1</v>
      </c>
      <c r="J352" s="125">
        <v>1</v>
      </c>
      <c r="K352" s="128"/>
      <c r="L352" s="126" t="str">
        <f t="shared" si="45"/>
        <v/>
      </c>
      <c r="M352" s="123" t="s">
        <v>1174</v>
      </c>
      <c r="N352" s="127">
        <v>21</v>
      </c>
      <c r="O352" s="127" t="e">
        <f t="shared" si="46"/>
        <v>#VALUE!</v>
      </c>
      <c r="P352" s="127" t="e">
        <f t="shared" si="47"/>
        <v>#VALUE!</v>
      </c>
      <c r="Q352" s="129"/>
      <c r="R352" s="127" t="s">
        <v>262</v>
      </c>
      <c r="S352" s="125"/>
      <c r="T352" s="125"/>
      <c r="U352" s="122"/>
      <c r="V352" s="8"/>
      <c r="W352" s="8"/>
      <c r="X352" s="8"/>
    </row>
    <row r="353" spans="1:24" ht="22.5" outlineLevel="4" x14ac:dyDescent="0.2">
      <c r="A353" s="38"/>
      <c r="B353" s="119" t="s">
        <v>1175</v>
      </c>
      <c r="C353" s="120" t="s">
        <v>50</v>
      </c>
      <c r="D353" s="121">
        <v>75</v>
      </c>
      <c r="E353" s="122" t="s">
        <v>235</v>
      </c>
      <c r="F353" s="122" t="s">
        <v>812</v>
      </c>
      <c r="G353" s="123" t="s">
        <v>813</v>
      </c>
      <c r="H353" s="124" t="s">
        <v>291</v>
      </c>
      <c r="I353" s="125">
        <v>1</v>
      </c>
      <c r="J353" s="125">
        <v>1</v>
      </c>
      <c r="K353" s="128"/>
      <c r="L353" s="126" t="str">
        <f t="shared" si="45"/>
        <v/>
      </c>
      <c r="M353" s="123" t="s">
        <v>60</v>
      </c>
      <c r="N353" s="127">
        <v>21</v>
      </c>
      <c r="O353" s="127" t="e">
        <f t="shared" si="46"/>
        <v>#VALUE!</v>
      </c>
      <c r="P353" s="127" t="e">
        <f t="shared" si="47"/>
        <v>#VALUE!</v>
      </c>
      <c r="Q353" s="129"/>
      <c r="R353" s="127" t="s">
        <v>240</v>
      </c>
      <c r="S353" s="125"/>
      <c r="T353" s="125"/>
      <c r="U353" s="122"/>
      <c r="V353" s="8"/>
      <c r="W353" s="8"/>
      <c r="X353" s="8"/>
    </row>
    <row r="354" spans="1:24" ht="22.5" outlineLevel="4" x14ac:dyDescent="0.2">
      <c r="A354" s="38"/>
      <c r="B354" s="119" t="s">
        <v>1176</v>
      </c>
      <c r="C354" s="120" t="s">
        <v>50</v>
      </c>
      <c r="D354" s="121">
        <v>76</v>
      </c>
      <c r="E354" s="122" t="s">
        <v>235</v>
      </c>
      <c r="F354" s="122" t="s">
        <v>816</v>
      </c>
      <c r="G354" s="123" t="s">
        <v>817</v>
      </c>
      <c r="H354" s="124" t="s">
        <v>251</v>
      </c>
      <c r="I354" s="125">
        <v>1</v>
      </c>
      <c r="J354" s="125">
        <v>1</v>
      </c>
      <c r="K354" s="128"/>
      <c r="L354" s="126" t="str">
        <f t="shared" si="45"/>
        <v/>
      </c>
      <c r="M354" s="123"/>
      <c r="N354" s="127">
        <v>21</v>
      </c>
      <c r="O354" s="127" t="e">
        <f t="shared" si="46"/>
        <v>#VALUE!</v>
      </c>
      <c r="P354" s="127" t="e">
        <f t="shared" si="47"/>
        <v>#VALUE!</v>
      </c>
      <c r="Q354" s="129"/>
      <c r="R354" s="127" t="s">
        <v>240</v>
      </c>
      <c r="S354" s="125"/>
      <c r="T354" s="125"/>
      <c r="U354" s="122"/>
      <c r="V354" s="8"/>
      <c r="W354" s="8"/>
      <c r="X354" s="8"/>
    </row>
    <row r="355" spans="1:24" ht="33.75" outlineLevel="4" x14ac:dyDescent="0.2">
      <c r="A355" s="38"/>
      <c r="B355" s="119" t="s">
        <v>1177</v>
      </c>
      <c r="C355" s="120" t="s">
        <v>50</v>
      </c>
      <c r="D355" s="121">
        <v>77</v>
      </c>
      <c r="E355" s="122" t="s">
        <v>235</v>
      </c>
      <c r="F355" s="122" t="s">
        <v>1178</v>
      </c>
      <c r="G355" s="123" t="s">
        <v>1179</v>
      </c>
      <c r="H355" s="124" t="s">
        <v>291</v>
      </c>
      <c r="I355" s="125">
        <v>9</v>
      </c>
      <c r="J355" s="125">
        <v>9</v>
      </c>
      <c r="K355" s="128"/>
      <c r="L355" s="126" t="str">
        <f t="shared" si="45"/>
        <v/>
      </c>
      <c r="M355" s="123" t="s">
        <v>1180</v>
      </c>
      <c r="N355" s="127">
        <v>21</v>
      </c>
      <c r="O355" s="127" t="e">
        <f t="shared" si="46"/>
        <v>#VALUE!</v>
      </c>
      <c r="P355" s="127" t="e">
        <f t="shared" si="47"/>
        <v>#VALUE!</v>
      </c>
      <c r="Q355" s="129"/>
      <c r="R355" s="127" t="s">
        <v>240</v>
      </c>
      <c r="S355" s="125"/>
      <c r="T355" s="125"/>
      <c r="U355" s="122"/>
      <c r="V355" s="8"/>
      <c r="W355" s="8"/>
      <c r="X355" s="8"/>
    </row>
    <row r="356" spans="1:24" ht="33.75" outlineLevel="4" x14ac:dyDescent="0.2">
      <c r="A356" s="38"/>
      <c r="B356" s="119" t="s">
        <v>1181</v>
      </c>
      <c r="C356" s="120" t="s">
        <v>50</v>
      </c>
      <c r="D356" s="121">
        <v>78</v>
      </c>
      <c r="E356" s="122" t="s">
        <v>235</v>
      </c>
      <c r="F356" s="122" t="s">
        <v>823</v>
      </c>
      <c r="G356" s="123" t="s">
        <v>824</v>
      </c>
      <c r="H356" s="124" t="s">
        <v>291</v>
      </c>
      <c r="I356" s="125">
        <v>9</v>
      </c>
      <c r="J356" s="125">
        <v>9</v>
      </c>
      <c r="K356" s="128"/>
      <c r="L356" s="126" t="str">
        <f t="shared" si="45"/>
        <v/>
      </c>
      <c r="M356" s="123" t="s">
        <v>1180</v>
      </c>
      <c r="N356" s="127">
        <v>21</v>
      </c>
      <c r="O356" s="127" t="e">
        <f t="shared" si="46"/>
        <v>#VALUE!</v>
      </c>
      <c r="P356" s="127" t="e">
        <f t="shared" si="47"/>
        <v>#VALUE!</v>
      </c>
      <c r="Q356" s="129"/>
      <c r="R356" s="127" t="s">
        <v>240</v>
      </c>
      <c r="S356" s="125"/>
      <c r="T356" s="125"/>
      <c r="U356" s="122"/>
      <c r="V356" s="8"/>
      <c r="W356" s="8"/>
      <c r="X356" s="8"/>
    </row>
    <row r="357" spans="1:24" ht="33.75" outlineLevel="4" x14ac:dyDescent="0.2">
      <c r="A357" s="38"/>
      <c r="B357" s="119" t="s">
        <v>1182</v>
      </c>
      <c r="C357" s="120" t="s">
        <v>50</v>
      </c>
      <c r="D357" s="121">
        <v>79</v>
      </c>
      <c r="E357" s="122" t="s">
        <v>235</v>
      </c>
      <c r="F357" s="122" t="s">
        <v>1183</v>
      </c>
      <c r="G357" s="123" t="s">
        <v>1184</v>
      </c>
      <c r="H357" s="124" t="s">
        <v>291</v>
      </c>
      <c r="I357" s="125">
        <v>7.1</v>
      </c>
      <c r="J357" s="125">
        <v>7.1</v>
      </c>
      <c r="K357" s="128"/>
      <c r="L357" s="126" t="str">
        <f t="shared" si="45"/>
        <v/>
      </c>
      <c r="M357" s="123" t="s">
        <v>1185</v>
      </c>
      <c r="N357" s="127">
        <v>21</v>
      </c>
      <c r="O357" s="127" t="e">
        <f t="shared" si="46"/>
        <v>#VALUE!</v>
      </c>
      <c r="P357" s="127" t="e">
        <f t="shared" si="47"/>
        <v>#VALUE!</v>
      </c>
      <c r="Q357" s="129"/>
      <c r="R357" s="127" t="s">
        <v>240</v>
      </c>
      <c r="S357" s="125"/>
      <c r="T357" s="125"/>
      <c r="U357" s="122"/>
      <c r="V357" s="8"/>
      <c r="W357" s="8"/>
      <c r="X357" s="8"/>
    </row>
    <row r="358" spans="1:24" ht="33.75" outlineLevel="4" x14ac:dyDescent="0.2">
      <c r="A358" s="38"/>
      <c r="B358" s="119" t="s">
        <v>1186</v>
      </c>
      <c r="C358" s="120" t="s">
        <v>50</v>
      </c>
      <c r="D358" s="121">
        <v>80</v>
      </c>
      <c r="E358" s="122" t="s">
        <v>235</v>
      </c>
      <c r="F358" s="122" t="s">
        <v>1187</v>
      </c>
      <c r="G358" s="123" t="s">
        <v>1188</v>
      </c>
      <c r="H358" s="124" t="s">
        <v>251</v>
      </c>
      <c r="I358" s="125">
        <v>1</v>
      </c>
      <c r="J358" s="125">
        <v>1</v>
      </c>
      <c r="K358" s="128"/>
      <c r="L358" s="126" t="str">
        <f t="shared" si="45"/>
        <v/>
      </c>
      <c r="M358" s="123" t="s">
        <v>1189</v>
      </c>
      <c r="N358" s="127">
        <v>21</v>
      </c>
      <c r="O358" s="127" t="e">
        <f t="shared" si="46"/>
        <v>#VALUE!</v>
      </c>
      <c r="P358" s="127" t="e">
        <f t="shared" si="47"/>
        <v>#VALUE!</v>
      </c>
      <c r="Q358" s="129"/>
      <c r="R358" s="127" t="s">
        <v>240</v>
      </c>
      <c r="S358" s="125"/>
      <c r="T358" s="125"/>
      <c r="U358" s="122"/>
      <c r="V358" s="8"/>
      <c r="W358" s="8"/>
      <c r="X358" s="8"/>
    </row>
    <row r="359" spans="1:24" ht="33.75" outlineLevel="4" x14ac:dyDescent="0.2">
      <c r="A359" s="38"/>
      <c r="B359" s="119" t="s">
        <v>1190</v>
      </c>
      <c r="C359" s="120" t="s">
        <v>50</v>
      </c>
      <c r="D359" s="121">
        <v>81</v>
      </c>
      <c r="E359" s="122" t="s">
        <v>235</v>
      </c>
      <c r="F359" s="122" t="s">
        <v>1191</v>
      </c>
      <c r="G359" s="123" t="s">
        <v>1192</v>
      </c>
      <c r="H359" s="124" t="s">
        <v>251</v>
      </c>
      <c r="I359" s="125">
        <v>1</v>
      </c>
      <c r="J359" s="125">
        <v>1</v>
      </c>
      <c r="K359" s="128"/>
      <c r="L359" s="126" t="str">
        <f t="shared" si="45"/>
        <v/>
      </c>
      <c r="M359" s="123" t="s">
        <v>1189</v>
      </c>
      <c r="N359" s="127">
        <v>21</v>
      </c>
      <c r="O359" s="127" t="e">
        <f t="shared" si="46"/>
        <v>#VALUE!</v>
      </c>
      <c r="P359" s="127" t="e">
        <f t="shared" si="47"/>
        <v>#VALUE!</v>
      </c>
      <c r="Q359" s="129"/>
      <c r="R359" s="127" t="s">
        <v>240</v>
      </c>
      <c r="S359" s="125"/>
      <c r="T359" s="125"/>
      <c r="U359" s="122"/>
      <c r="V359" s="8"/>
      <c r="W359" s="8"/>
      <c r="X359" s="8"/>
    </row>
    <row r="360" spans="1:24" ht="33.75" outlineLevel="4" x14ac:dyDescent="0.2">
      <c r="A360" s="38"/>
      <c r="B360" s="119" t="s">
        <v>1193</v>
      </c>
      <c r="C360" s="120" t="s">
        <v>50</v>
      </c>
      <c r="D360" s="121">
        <v>82</v>
      </c>
      <c r="E360" s="122" t="s">
        <v>235</v>
      </c>
      <c r="F360" s="122" t="s">
        <v>1194</v>
      </c>
      <c r="G360" s="123" t="s">
        <v>1195</v>
      </c>
      <c r="H360" s="124" t="s">
        <v>291</v>
      </c>
      <c r="I360" s="125">
        <v>4.2</v>
      </c>
      <c r="J360" s="125">
        <v>4.2</v>
      </c>
      <c r="K360" s="128"/>
      <c r="L360" s="126" t="str">
        <f t="shared" si="45"/>
        <v/>
      </c>
      <c r="M360" s="123" t="s">
        <v>1196</v>
      </c>
      <c r="N360" s="127">
        <v>21</v>
      </c>
      <c r="O360" s="127" t="e">
        <f t="shared" si="46"/>
        <v>#VALUE!</v>
      </c>
      <c r="P360" s="127" t="e">
        <f t="shared" si="47"/>
        <v>#VALUE!</v>
      </c>
      <c r="Q360" s="129"/>
      <c r="R360" s="127" t="s">
        <v>240</v>
      </c>
      <c r="S360" s="125"/>
      <c r="T360" s="125"/>
      <c r="U360" s="122"/>
      <c r="V360" s="8"/>
      <c r="W360" s="8"/>
      <c r="X360" s="8"/>
    </row>
    <row r="361" spans="1:24" ht="22.5" outlineLevel="4" x14ac:dyDescent="0.2">
      <c r="A361" s="38"/>
      <c r="B361" s="119" t="s">
        <v>1197</v>
      </c>
      <c r="C361" s="120" t="s">
        <v>50</v>
      </c>
      <c r="D361" s="121">
        <v>83</v>
      </c>
      <c r="E361" s="122" t="s">
        <v>235</v>
      </c>
      <c r="F361" s="122" t="s">
        <v>1198</v>
      </c>
      <c r="G361" s="123" t="s">
        <v>1199</v>
      </c>
      <c r="H361" s="124" t="s">
        <v>417</v>
      </c>
      <c r="I361" s="125">
        <v>0.151</v>
      </c>
      <c r="J361" s="125">
        <v>0.151</v>
      </c>
      <c r="K361" s="128"/>
      <c r="L361" s="126" t="str">
        <f t="shared" si="45"/>
        <v/>
      </c>
      <c r="M361" s="123"/>
      <c r="N361" s="127">
        <v>21</v>
      </c>
      <c r="O361" s="127" t="e">
        <f t="shared" si="46"/>
        <v>#VALUE!</v>
      </c>
      <c r="P361" s="127" t="e">
        <f t="shared" si="47"/>
        <v>#VALUE!</v>
      </c>
      <c r="Q361" s="129"/>
      <c r="R361" s="127" t="s">
        <v>240</v>
      </c>
      <c r="S361" s="125"/>
      <c r="T361" s="125"/>
      <c r="U361" s="122"/>
      <c r="V361" s="8"/>
      <c r="W361" s="8"/>
      <c r="X361" s="8"/>
    </row>
    <row r="362" spans="1:24" outlineLevel="4" x14ac:dyDescent="0.15">
      <c r="B362" s="10"/>
      <c r="C362" s="10" t="s">
        <v>49</v>
      </c>
      <c r="D362" s="10"/>
      <c r="E362" s="10"/>
      <c r="F362" s="10"/>
      <c r="G362" s="10"/>
      <c r="H362" s="10"/>
      <c r="I362" s="10"/>
      <c r="J362" s="10"/>
      <c r="K362" s="11"/>
      <c r="L362" s="35"/>
      <c r="M362" s="10"/>
      <c r="N362" s="37"/>
      <c r="O362" s="10"/>
      <c r="P362" s="10"/>
      <c r="Q362" s="10"/>
      <c r="R362" s="10"/>
      <c r="S362" s="10"/>
      <c r="T362" s="10"/>
      <c r="U362" s="10"/>
    </row>
    <row r="363" spans="1:24" ht="11.25" outlineLevel="3" x14ac:dyDescent="0.2">
      <c r="A363" s="84" t="s">
        <v>132</v>
      </c>
      <c r="B363" s="111"/>
      <c r="C363" s="112">
        <v>4</v>
      </c>
      <c r="D363" s="112"/>
      <c r="E363" s="111" t="s">
        <v>233</v>
      </c>
      <c r="F363" s="111"/>
      <c r="G363" s="113" t="s">
        <v>107</v>
      </c>
      <c r="H363" s="111"/>
      <c r="I363" s="114"/>
      <c r="J363" s="114"/>
      <c r="K363" s="115"/>
      <c r="L363" s="86">
        <f>SUBTOTAL(9,L364:L371)</f>
        <v>0</v>
      </c>
      <c r="M363" s="116"/>
      <c r="N363" s="84"/>
      <c r="O363" s="117" t="e">
        <f>SUBTOTAL(9,O364:O729)</f>
        <v>#VALUE!</v>
      </c>
      <c r="P363" s="117" t="e">
        <f>SUBTOTAL(9,P364:P729)</f>
        <v>#VALUE!</v>
      </c>
      <c r="Q363" s="116"/>
      <c r="R363" s="84"/>
      <c r="S363" s="118"/>
      <c r="T363" s="118"/>
      <c r="U363" s="116"/>
      <c r="V363" s="4"/>
      <c r="W363" s="8"/>
      <c r="X363" s="8"/>
    </row>
    <row r="364" spans="1:24" ht="67.5" outlineLevel="4" x14ac:dyDescent="0.2">
      <c r="A364" s="38"/>
      <c r="B364" s="119" t="s">
        <v>1200</v>
      </c>
      <c r="C364" s="120" t="s">
        <v>50</v>
      </c>
      <c r="D364" s="121">
        <v>84</v>
      </c>
      <c r="E364" s="122" t="s">
        <v>235</v>
      </c>
      <c r="F364" s="122" t="s">
        <v>854</v>
      </c>
      <c r="G364" s="123" t="s">
        <v>855</v>
      </c>
      <c r="H364" s="124" t="s">
        <v>238</v>
      </c>
      <c r="I364" s="125">
        <v>20.2</v>
      </c>
      <c r="J364" s="125">
        <v>20.2</v>
      </c>
      <c r="K364" s="128"/>
      <c r="L364" s="126" t="str">
        <f t="shared" ref="L364:L370" si="48">IF(K364&lt;&gt;"",J364*K364,"")</f>
        <v/>
      </c>
      <c r="M364" s="123" t="s">
        <v>1201</v>
      </c>
      <c r="N364" s="127">
        <v>21</v>
      </c>
      <c r="O364" s="127" t="e">
        <f t="shared" ref="O364:O370" si="49">L364*(N364/100)</f>
        <v>#VALUE!</v>
      </c>
      <c r="P364" s="127" t="e">
        <f t="shared" ref="P364:P370" si="50">L364+O364</f>
        <v>#VALUE!</v>
      </c>
      <c r="Q364" s="129"/>
      <c r="R364" s="127" t="s">
        <v>240</v>
      </c>
      <c r="S364" s="125"/>
      <c r="T364" s="125"/>
      <c r="U364" s="122"/>
      <c r="V364" s="8"/>
      <c r="W364" s="8"/>
      <c r="X364" s="8"/>
    </row>
    <row r="365" spans="1:24" ht="22.5" outlineLevel="4" x14ac:dyDescent="0.2">
      <c r="A365" s="38"/>
      <c r="B365" s="119" t="s">
        <v>1202</v>
      </c>
      <c r="C365" s="120" t="s">
        <v>50</v>
      </c>
      <c r="D365" s="121">
        <v>85</v>
      </c>
      <c r="E365" s="122" t="s">
        <v>235</v>
      </c>
      <c r="F365" s="122" t="s">
        <v>858</v>
      </c>
      <c r="G365" s="123" t="s">
        <v>859</v>
      </c>
      <c r="H365" s="124" t="s">
        <v>238</v>
      </c>
      <c r="I365" s="125">
        <v>24.24</v>
      </c>
      <c r="J365" s="125">
        <v>24.24</v>
      </c>
      <c r="K365" s="128"/>
      <c r="L365" s="126" t="str">
        <f t="shared" si="48"/>
        <v/>
      </c>
      <c r="M365" s="123" t="s">
        <v>1203</v>
      </c>
      <c r="N365" s="127">
        <v>21</v>
      </c>
      <c r="O365" s="127" t="e">
        <f t="shared" si="49"/>
        <v>#VALUE!</v>
      </c>
      <c r="P365" s="127" t="e">
        <f t="shared" si="50"/>
        <v>#VALUE!</v>
      </c>
      <c r="Q365" s="129"/>
      <c r="R365" s="127" t="s">
        <v>262</v>
      </c>
      <c r="S365" s="125"/>
      <c r="T365" s="125"/>
      <c r="U365" s="122"/>
      <c r="V365" s="8"/>
      <c r="W365" s="8"/>
      <c r="X365" s="8"/>
    </row>
    <row r="366" spans="1:24" ht="11.25" outlineLevel="4" x14ac:dyDescent="0.2">
      <c r="A366" s="38"/>
      <c r="B366" s="119" t="s">
        <v>1204</v>
      </c>
      <c r="C366" s="120" t="s">
        <v>50</v>
      </c>
      <c r="D366" s="121">
        <v>86</v>
      </c>
      <c r="E366" s="122" t="s">
        <v>235</v>
      </c>
      <c r="F366" s="122" t="s">
        <v>862</v>
      </c>
      <c r="G366" s="123" t="s">
        <v>863</v>
      </c>
      <c r="H366" s="124" t="s">
        <v>291</v>
      </c>
      <c r="I366" s="125">
        <v>54</v>
      </c>
      <c r="J366" s="125">
        <v>54</v>
      </c>
      <c r="K366" s="128"/>
      <c r="L366" s="126" t="str">
        <f t="shared" si="48"/>
        <v/>
      </c>
      <c r="M366" s="123"/>
      <c r="N366" s="127">
        <v>21</v>
      </c>
      <c r="O366" s="127" t="e">
        <f t="shared" si="49"/>
        <v>#VALUE!</v>
      </c>
      <c r="P366" s="127" t="e">
        <f t="shared" si="50"/>
        <v>#VALUE!</v>
      </c>
      <c r="Q366" s="129"/>
      <c r="R366" s="127" t="s">
        <v>240</v>
      </c>
      <c r="S366" s="125"/>
      <c r="T366" s="125"/>
      <c r="U366" s="122"/>
      <c r="V366" s="8"/>
      <c r="W366" s="8"/>
      <c r="X366" s="8"/>
    </row>
    <row r="367" spans="1:24" ht="22.5" outlineLevel="4" x14ac:dyDescent="0.2">
      <c r="A367" s="38"/>
      <c r="B367" s="119" t="s">
        <v>1205</v>
      </c>
      <c r="C367" s="120" t="s">
        <v>50</v>
      </c>
      <c r="D367" s="121">
        <v>87</v>
      </c>
      <c r="E367" s="122" t="s">
        <v>235</v>
      </c>
      <c r="F367" s="122" t="s">
        <v>866</v>
      </c>
      <c r="G367" s="123" t="s">
        <v>867</v>
      </c>
      <c r="H367" s="124" t="s">
        <v>291</v>
      </c>
      <c r="I367" s="125">
        <v>64.8</v>
      </c>
      <c r="J367" s="125">
        <v>64.8</v>
      </c>
      <c r="K367" s="128"/>
      <c r="L367" s="126" t="str">
        <f t="shared" si="48"/>
        <v/>
      </c>
      <c r="M367" s="123" t="s">
        <v>1206</v>
      </c>
      <c r="N367" s="127">
        <v>21</v>
      </c>
      <c r="O367" s="127" t="e">
        <f t="shared" si="49"/>
        <v>#VALUE!</v>
      </c>
      <c r="P367" s="127" t="e">
        <f t="shared" si="50"/>
        <v>#VALUE!</v>
      </c>
      <c r="Q367" s="129"/>
      <c r="R367" s="127" t="s">
        <v>240</v>
      </c>
      <c r="S367" s="125"/>
      <c r="T367" s="125"/>
      <c r="U367" s="122"/>
      <c r="V367" s="8"/>
      <c r="W367" s="8"/>
      <c r="X367" s="8"/>
    </row>
    <row r="368" spans="1:24" ht="45" outlineLevel="4" x14ac:dyDescent="0.2">
      <c r="A368" s="38"/>
      <c r="B368" s="119" t="s">
        <v>1207</v>
      </c>
      <c r="C368" s="120" t="s">
        <v>50</v>
      </c>
      <c r="D368" s="121">
        <v>88</v>
      </c>
      <c r="E368" s="122" t="s">
        <v>235</v>
      </c>
      <c r="F368" s="122" t="s">
        <v>870</v>
      </c>
      <c r="G368" s="123" t="s">
        <v>871</v>
      </c>
      <c r="H368" s="124" t="s">
        <v>238</v>
      </c>
      <c r="I368" s="125">
        <v>5.3</v>
      </c>
      <c r="J368" s="125">
        <v>5.3</v>
      </c>
      <c r="K368" s="128"/>
      <c r="L368" s="126" t="str">
        <f t="shared" si="48"/>
        <v/>
      </c>
      <c r="M368" s="123" t="s">
        <v>1112</v>
      </c>
      <c r="N368" s="127">
        <v>21</v>
      </c>
      <c r="O368" s="127" t="e">
        <f t="shared" si="49"/>
        <v>#VALUE!</v>
      </c>
      <c r="P368" s="127" t="e">
        <f t="shared" si="50"/>
        <v>#VALUE!</v>
      </c>
      <c r="Q368" s="129"/>
      <c r="R368" s="127" t="s">
        <v>240</v>
      </c>
      <c r="S368" s="125"/>
      <c r="T368" s="125"/>
      <c r="U368" s="122"/>
      <c r="V368" s="8"/>
      <c r="W368" s="8"/>
      <c r="X368" s="8"/>
    </row>
    <row r="369" spans="1:24" ht="11.25" outlineLevel="4" x14ac:dyDescent="0.2">
      <c r="A369" s="38"/>
      <c r="B369" s="119" t="s">
        <v>1208</v>
      </c>
      <c r="C369" s="120" t="s">
        <v>50</v>
      </c>
      <c r="D369" s="121">
        <v>89</v>
      </c>
      <c r="E369" s="122" t="s">
        <v>235</v>
      </c>
      <c r="F369" s="122" t="s">
        <v>873</v>
      </c>
      <c r="G369" s="123" t="s">
        <v>874</v>
      </c>
      <c r="H369" s="124" t="s">
        <v>238</v>
      </c>
      <c r="I369" s="125">
        <v>20</v>
      </c>
      <c r="J369" s="125">
        <v>20</v>
      </c>
      <c r="K369" s="128"/>
      <c r="L369" s="126" t="str">
        <f t="shared" si="48"/>
        <v/>
      </c>
      <c r="M369" s="123"/>
      <c r="N369" s="127">
        <v>21</v>
      </c>
      <c r="O369" s="127" t="e">
        <f t="shared" si="49"/>
        <v>#VALUE!</v>
      </c>
      <c r="P369" s="127" t="e">
        <f t="shared" si="50"/>
        <v>#VALUE!</v>
      </c>
      <c r="Q369" s="129"/>
      <c r="R369" s="127" t="s">
        <v>240</v>
      </c>
      <c r="S369" s="125"/>
      <c r="T369" s="125"/>
      <c r="U369" s="122"/>
      <c r="V369" s="8"/>
      <c r="W369" s="8"/>
      <c r="X369" s="8"/>
    </row>
    <row r="370" spans="1:24" ht="22.5" outlineLevel="4" x14ac:dyDescent="0.2">
      <c r="A370" s="38"/>
      <c r="B370" s="119" t="s">
        <v>1209</v>
      </c>
      <c r="C370" s="120" t="s">
        <v>50</v>
      </c>
      <c r="D370" s="121">
        <v>90</v>
      </c>
      <c r="E370" s="122" t="s">
        <v>235</v>
      </c>
      <c r="F370" s="122" t="s">
        <v>1210</v>
      </c>
      <c r="G370" s="123" t="s">
        <v>1211</v>
      </c>
      <c r="H370" s="124" t="s">
        <v>417</v>
      </c>
      <c r="I370" s="125">
        <v>0.02</v>
      </c>
      <c r="J370" s="125">
        <v>0.02</v>
      </c>
      <c r="K370" s="128"/>
      <c r="L370" s="126" t="str">
        <f t="shared" si="48"/>
        <v/>
      </c>
      <c r="M370" s="123"/>
      <c r="N370" s="127">
        <v>21</v>
      </c>
      <c r="O370" s="127" t="e">
        <f t="shared" si="49"/>
        <v>#VALUE!</v>
      </c>
      <c r="P370" s="127" t="e">
        <f t="shared" si="50"/>
        <v>#VALUE!</v>
      </c>
      <c r="Q370" s="129"/>
      <c r="R370" s="127" t="s">
        <v>240</v>
      </c>
      <c r="S370" s="125"/>
      <c r="T370" s="125"/>
      <c r="U370" s="122"/>
      <c r="V370" s="8"/>
      <c r="W370" s="8"/>
      <c r="X370" s="8"/>
    </row>
    <row r="371" spans="1:24" outlineLevel="4" x14ac:dyDescent="0.15">
      <c r="B371" s="10"/>
      <c r="C371" s="10" t="s">
        <v>49</v>
      </c>
      <c r="D371" s="10"/>
      <c r="E371" s="10"/>
      <c r="F371" s="10"/>
      <c r="G371" s="10"/>
      <c r="H371" s="10"/>
      <c r="I371" s="10"/>
      <c r="J371" s="10"/>
      <c r="K371" s="11"/>
      <c r="L371" s="35"/>
      <c r="M371" s="10"/>
      <c r="N371" s="37"/>
      <c r="O371" s="10"/>
      <c r="P371" s="10"/>
      <c r="Q371" s="10"/>
      <c r="R371" s="10"/>
      <c r="S371" s="10"/>
      <c r="T371" s="10"/>
      <c r="U371" s="10"/>
    </row>
    <row r="372" spans="1:24" ht="11.25" outlineLevel="3" x14ac:dyDescent="0.2">
      <c r="A372" s="84" t="s">
        <v>133</v>
      </c>
      <c r="B372" s="111"/>
      <c r="C372" s="112">
        <v>4</v>
      </c>
      <c r="D372" s="112"/>
      <c r="E372" s="111" t="s">
        <v>233</v>
      </c>
      <c r="F372" s="111"/>
      <c r="G372" s="113" t="s">
        <v>113</v>
      </c>
      <c r="H372" s="111"/>
      <c r="I372" s="114"/>
      <c r="J372" s="114"/>
      <c r="K372" s="115"/>
      <c r="L372" s="86">
        <f>SUBTOTAL(9,L373:L380)</f>
        <v>0</v>
      </c>
      <c r="M372" s="116"/>
      <c r="N372" s="84"/>
      <c r="O372" s="117" t="e">
        <f>SUBTOTAL(9,O373:O733)</f>
        <v>#VALUE!</v>
      </c>
      <c r="P372" s="117" t="e">
        <f>SUBTOTAL(9,P373:P733)</f>
        <v>#VALUE!</v>
      </c>
      <c r="Q372" s="116"/>
      <c r="R372" s="84"/>
      <c r="S372" s="118"/>
      <c r="T372" s="118"/>
      <c r="U372" s="116"/>
      <c r="V372" s="4"/>
      <c r="W372" s="8"/>
      <c r="X372" s="8"/>
    </row>
    <row r="373" spans="1:24" ht="33.75" outlineLevel="4" x14ac:dyDescent="0.2">
      <c r="A373" s="38"/>
      <c r="B373" s="119" t="s">
        <v>1212</v>
      </c>
      <c r="C373" s="120" t="s">
        <v>50</v>
      </c>
      <c r="D373" s="121">
        <v>91</v>
      </c>
      <c r="E373" s="122" t="s">
        <v>235</v>
      </c>
      <c r="F373" s="122" t="s">
        <v>938</v>
      </c>
      <c r="G373" s="123" t="s">
        <v>939</v>
      </c>
      <c r="H373" s="124" t="s">
        <v>238</v>
      </c>
      <c r="I373" s="125">
        <v>52.1</v>
      </c>
      <c r="J373" s="125">
        <v>52.1</v>
      </c>
      <c r="K373" s="128"/>
      <c r="L373" s="126" t="str">
        <f t="shared" ref="L373:L379" si="51">IF(K373&lt;&gt;"",J373*K373,"")</f>
        <v/>
      </c>
      <c r="M373" s="123" t="s">
        <v>1213</v>
      </c>
      <c r="N373" s="127">
        <v>21</v>
      </c>
      <c r="O373" s="127" t="e">
        <f t="shared" ref="O373:O379" si="52">L373*(N373/100)</f>
        <v>#VALUE!</v>
      </c>
      <c r="P373" s="127" t="e">
        <f t="shared" ref="P373:P379" si="53">L373+O373</f>
        <v>#VALUE!</v>
      </c>
      <c r="Q373" s="129"/>
      <c r="R373" s="127" t="s">
        <v>240</v>
      </c>
      <c r="S373" s="125"/>
      <c r="T373" s="125"/>
      <c r="U373" s="122"/>
      <c r="V373" s="8"/>
      <c r="W373" s="8"/>
      <c r="X373" s="8"/>
    </row>
    <row r="374" spans="1:24" ht="11.25" outlineLevel="4" x14ac:dyDescent="0.2">
      <c r="A374" s="38"/>
      <c r="B374" s="119" t="s">
        <v>1214</v>
      </c>
      <c r="C374" s="120" t="s">
        <v>50</v>
      </c>
      <c r="D374" s="121">
        <v>92</v>
      </c>
      <c r="E374" s="122" t="s">
        <v>235</v>
      </c>
      <c r="F374" s="122" t="s">
        <v>942</v>
      </c>
      <c r="G374" s="123" t="s">
        <v>943</v>
      </c>
      <c r="H374" s="124" t="s">
        <v>238</v>
      </c>
      <c r="I374" s="125">
        <v>52.1</v>
      </c>
      <c r="J374" s="125">
        <v>52.1</v>
      </c>
      <c r="K374" s="128"/>
      <c r="L374" s="126" t="str">
        <f t="shared" si="51"/>
        <v/>
      </c>
      <c r="M374" s="123"/>
      <c r="N374" s="127">
        <v>21</v>
      </c>
      <c r="O374" s="127" t="e">
        <f t="shared" si="52"/>
        <v>#VALUE!</v>
      </c>
      <c r="P374" s="127" t="e">
        <f t="shared" si="53"/>
        <v>#VALUE!</v>
      </c>
      <c r="Q374" s="129"/>
      <c r="R374" s="127" t="s">
        <v>240</v>
      </c>
      <c r="S374" s="125"/>
      <c r="T374" s="125"/>
      <c r="U374" s="122"/>
      <c r="V374" s="8"/>
      <c r="W374" s="8"/>
      <c r="X374" s="8"/>
    </row>
    <row r="375" spans="1:24" ht="22.5" outlineLevel="4" x14ac:dyDescent="0.2">
      <c r="A375" s="38"/>
      <c r="B375" s="119" t="s">
        <v>1215</v>
      </c>
      <c r="C375" s="120" t="s">
        <v>50</v>
      </c>
      <c r="D375" s="121">
        <v>93</v>
      </c>
      <c r="E375" s="122" t="s">
        <v>235</v>
      </c>
      <c r="F375" s="122" t="s">
        <v>945</v>
      </c>
      <c r="G375" s="123" t="s">
        <v>946</v>
      </c>
      <c r="H375" s="124" t="s">
        <v>238</v>
      </c>
      <c r="I375" s="125">
        <v>52.1</v>
      </c>
      <c r="J375" s="125">
        <v>52.1</v>
      </c>
      <c r="K375" s="128"/>
      <c r="L375" s="126" t="str">
        <f t="shared" si="51"/>
        <v/>
      </c>
      <c r="M375" s="123"/>
      <c r="N375" s="127">
        <v>21</v>
      </c>
      <c r="O375" s="127" t="e">
        <f t="shared" si="52"/>
        <v>#VALUE!</v>
      </c>
      <c r="P375" s="127" t="e">
        <f t="shared" si="53"/>
        <v>#VALUE!</v>
      </c>
      <c r="Q375" s="129"/>
      <c r="R375" s="127" t="s">
        <v>240</v>
      </c>
      <c r="S375" s="125"/>
      <c r="T375" s="125"/>
      <c r="U375" s="122"/>
      <c r="V375" s="8"/>
      <c r="W375" s="8"/>
      <c r="X375" s="8"/>
    </row>
    <row r="376" spans="1:24" ht="33.75" outlineLevel="4" x14ac:dyDescent="0.2">
      <c r="A376" s="38"/>
      <c r="B376" s="119" t="s">
        <v>1216</v>
      </c>
      <c r="C376" s="120" t="s">
        <v>50</v>
      </c>
      <c r="D376" s="121">
        <v>94</v>
      </c>
      <c r="E376" s="122" t="s">
        <v>235</v>
      </c>
      <c r="F376" s="122" t="s">
        <v>972</v>
      </c>
      <c r="G376" s="123" t="s">
        <v>973</v>
      </c>
      <c r="H376" s="124" t="s">
        <v>291</v>
      </c>
      <c r="I376" s="125">
        <v>10</v>
      </c>
      <c r="J376" s="125">
        <v>10</v>
      </c>
      <c r="K376" s="128"/>
      <c r="L376" s="126" t="str">
        <f t="shared" si="51"/>
        <v/>
      </c>
      <c r="M376" s="123" t="s">
        <v>1217</v>
      </c>
      <c r="N376" s="127">
        <v>21</v>
      </c>
      <c r="O376" s="127" t="e">
        <f t="shared" si="52"/>
        <v>#VALUE!</v>
      </c>
      <c r="P376" s="127" t="e">
        <f t="shared" si="53"/>
        <v>#VALUE!</v>
      </c>
      <c r="Q376" s="129"/>
      <c r="R376" s="127" t="s">
        <v>240</v>
      </c>
      <c r="S376" s="125"/>
      <c r="T376" s="125"/>
      <c r="U376" s="122"/>
      <c r="V376" s="8"/>
      <c r="W376" s="8"/>
      <c r="X376" s="8"/>
    </row>
    <row r="377" spans="1:24" ht="56.25" outlineLevel="4" x14ac:dyDescent="0.2">
      <c r="A377" s="38"/>
      <c r="B377" s="119" t="s">
        <v>1218</v>
      </c>
      <c r="C377" s="120" t="s">
        <v>50</v>
      </c>
      <c r="D377" s="121">
        <v>95</v>
      </c>
      <c r="E377" s="122" t="s">
        <v>235</v>
      </c>
      <c r="F377" s="122" t="s">
        <v>976</v>
      </c>
      <c r="G377" s="123" t="s">
        <v>977</v>
      </c>
      <c r="H377" s="124" t="s">
        <v>238</v>
      </c>
      <c r="I377" s="125">
        <v>3.41</v>
      </c>
      <c r="J377" s="125">
        <v>3.41</v>
      </c>
      <c r="K377" s="128"/>
      <c r="L377" s="126" t="str">
        <f t="shared" si="51"/>
        <v/>
      </c>
      <c r="M377" s="123" t="s">
        <v>1031</v>
      </c>
      <c r="N377" s="127">
        <v>21</v>
      </c>
      <c r="O377" s="127" t="e">
        <f t="shared" si="52"/>
        <v>#VALUE!</v>
      </c>
      <c r="P377" s="127" t="e">
        <f t="shared" si="53"/>
        <v>#VALUE!</v>
      </c>
      <c r="Q377" s="129"/>
      <c r="R377" s="127" t="s">
        <v>240</v>
      </c>
      <c r="S377" s="125"/>
      <c r="T377" s="125"/>
      <c r="U377" s="122"/>
      <c r="V377" s="8"/>
      <c r="W377" s="8"/>
      <c r="X377" s="8"/>
    </row>
    <row r="378" spans="1:24" ht="11.25" outlineLevel="4" x14ac:dyDescent="0.2">
      <c r="A378" s="38"/>
      <c r="B378" s="119" t="s">
        <v>1219</v>
      </c>
      <c r="C378" s="120" t="s">
        <v>50</v>
      </c>
      <c r="D378" s="121">
        <v>96</v>
      </c>
      <c r="E378" s="122" t="s">
        <v>235</v>
      </c>
      <c r="F378" s="122" t="s">
        <v>980</v>
      </c>
      <c r="G378" s="123" t="s">
        <v>981</v>
      </c>
      <c r="H378" s="124" t="s">
        <v>238</v>
      </c>
      <c r="I378" s="125">
        <v>3.41</v>
      </c>
      <c r="J378" s="125">
        <v>3.41</v>
      </c>
      <c r="K378" s="128"/>
      <c r="L378" s="126" t="str">
        <f t="shared" si="51"/>
        <v/>
      </c>
      <c r="M378" s="123"/>
      <c r="N378" s="127">
        <v>21</v>
      </c>
      <c r="O378" s="127" t="e">
        <f t="shared" si="52"/>
        <v>#VALUE!</v>
      </c>
      <c r="P378" s="127" t="e">
        <f t="shared" si="53"/>
        <v>#VALUE!</v>
      </c>
      <c r="Q378" s="129"/>
      <c r="R378" s="127" t="s">
        <v>240</v>
      </c>
      <c r="S378" s="125"/>
      <c r="T378" s="125"/>
      <c r="U378" s="122"/>
      <c r="V378" s="8"/>
      <c r="W378" s="8"/>
      <c r="X378" s="8"/>
    </row>
    <row r="379" spans="1:24" ht="22.5" outlineLevel="4" x14ac:dyDescent="0.2">
      <c r="A379" s="38"/>
      <c r="B379" s="119" t="s">
        <v>1220</v>
      </c>
      <c r="C379" s="120" t="s">
        <v>50</v>
      </c>
      <c r="D379" s="121">
        <v>97</v>
      </c>
      <c r="E379" s="122" t="s">
        <v>235</v>
      </c>
      <c r="F379" s="122" t="s">
        <v>983</v>
      </c>
      <c r="G379" s="123" t="s">
        <v>984</v>
      </c>
      <c r="H379" s="124" t="s">
        <v>238</v>
      </c>
      <c r="I379" s="125">
        <v>3.41</v>
      </c>
      <c r="J379" s="125">
        <v>3.41</v>
      </c>
      <c r="K379" s="128"/>
      <c r="L379" s="126" t="str">
        <f t="shared" si="51"/>
        <v/>
      </c>
      <c r="M379" s="123"/>
      <c r="N379" s="127">
        <v>21</v>
      </c>
      <c r="O379" s="127" t="e">
        <f t="shared" si="52"/>
        <v>#VALUE!</v>
      </c>
      <c r="P379" s="127" t="e">
        <f t="shared" si="53"/>
        <v>#VALUE!</v>
      </c>
      <c r="Q379" s="129"/>
      <c r="R379" s="127" t="s">
        <v>240</v>
      </c>
      <c r="S379" s="125"/>
      <c r="T379" s="125"/>
      <c r="U379" s="122"/>
      <c r="V379" s="8"/>
      <c r="W379" s="8"/>
      <c r="X379" s="8"/>
    </row>
    <row r="380" spans="1:24" outlineLevel="4" x14ac:dyDescent="0.15">
      <c r="B380" s="10"/>
      <c r="C380" s="10" t="s">
        <v>49</v>
      </c>
      <c r="D380" s="10"/>
      <c r="E380" s="10"/>
      <c r="F380" s="10"/>
      <c r="G380" s="10"/>
      <c r="H380" s="10"/>
      <c r="I380" s="10"/>
      <c r="J380" s="10"/>
      <c r="K380" s="11"/>
      <c r="L380" s="35"/>
      <c r="M380" s="10"/>
      <c r="N380" s="37"/>
      <c r="O380" s="10"/>
      <c r="P380" s="10"/>
      <c r="Q380" s="10"/>
      <c r="R380" s="10"/>
      <c r="S380" s="10"/>
      <c r="T380" s="10"/>
      <c r="U380" s="10"/>
    </row>
    <row r="381" spans="1:24" ht="11.25" outlineLevel="2" x14ac:dyDescent="0.2">
      <c r="A381" s="84" t="s">
        <v>134</v>
      </c>
      <c r="B381" s="111"/>
      <c r="C381" s="112">
        <v>3</v>
      </c>
      <c r="D381" s="112"/>
      <c r="E381" s="111" t="s">
        <v>232</v>
      </c>
      <c r="F381" s="111"/>
      <c r="G381" s="113" t="s">
        <v>117</v>
      </c>
      <c r="H381" s="111"/>
      <c r="I381" s="114"/>
      <c r="J381" s="114"/>
      <c r="K381" s="115"/>
      <c r="L381" s="86">
        <f>SUBTOTAL(9,L382:L384)</f>
        <v>0</v>
      </c>
      <c r="M381" s="116"/>
      <c r="N381" s="84"/>
      <c r="O381" s="117" t="e">
        <f>SUBTOTAL(9,O382:O865)</f>
        <v>#VALUE!</v>
      </c>
      <c r="P381" s="117" t="e">
        <f>SUBTOTAL(9,P382:P865)</f>
        <v>#VALUE!</v>
      </c>
      <c r="Q381" s="116"/>
      <c r="R381" s="84"/>
      <c r="S381" s="118"/>
      <c r="T381" s="118"/>
      <c r="U381" s="116"/>
      <c r="V381" s="4"/>
      <c r="W381" s="8"/>
      <c r="X381" s="8"/>
    </row>
    <row r="382" spans="1:24" ht="11.25" outlineLevel="3" x14ac:dyDescent="0.2">
      <c r="A382" s="84" t="s">
        <v>135</v>
      </c>
      <c r="B382" s="111"/>
      <c r="C382" s="112">
        <v>4</v>
      </c>
      <c r="D382" s="112"/>
      <c r="E382" s="111" t="s">
        <v>233</v>
      </c>
      <c r="F382" s="111"/>
      <c r="G382" s="113" t="s">
        <v>119</v>
      </c>
      <c r="H382" s="111"/>
      <c r="I382" s="114"/>
      <c r="J382" s="114"/>
      <c r="K382" s="115"/>
      <c r="L382" s="86">
        <f>SUBTOTAL(9,L383:L384)</f>
        <v>0</v>
      </c>
      <c r="M382" s="116"/>
      <c r="N382" s="84"/>
      <c r="O382" s="117" t="e">
        <f>SUBTOTAL(9,O383:O509)</f>
        <v>#VALUE!</v>
      </c>
      <c r="P382" s="117" t="e">
        <f>SUBTOTAL(9,P383:P509)</f>
        <v>#VALUE!</v>
      </c>
      <c r="Q382" s="116"/>
      <c r="R382" s="84"/>
      <c r="S382" s="118"/>
      <c r="T382" s="118"/>
      <c r="U382" s="116"/>
      <c r="V382" s="4"/>
      <c r="W382" s="8"/>
      <c r="X382" s="8"/>
    </row>
    <row r="383" spans="1:24" ht="11.25" outlineLevel="4" x14ac:dyDescent="0.2">
      <c r="A383" s="38"/>
      <c r="B383" s="119" t="s">
        <v>1221</v>
      </c>
      <c r="C383" s="120" t="s">
        <v>50</v>
      </c>
      <c r="D383" s="121">
        <v>98</v>
      </c>
      <c r="E383" s="122" t="s">
        <v>235</v>
      </c>
      <c r="F383" s="122" t="s">
        <v>1020</v>
      </c>
      <c r="G383" s="123" t="s">
        <v>1021</v>
      </c>
      <c r="H383" s="124" t="s">
        <v>261</v>
      </c>
      <c r="I383" s="125">
        <v>1</v>
      </c>
      <c r="J383" s="125">
        <v>1</v>
      </c>
      <c r="K383" s="128"/>
      <c r="L383" s="126" t="str">
        <f>IF(K383&lt;&gt;"",J383*K383,"")</f>
        <v/>
      </c>
      <c r="M383" s="123"/>
      <c r="N383" s="127">
        <v>21</v>
      </c>
      <c r="O383" s="127" t="e">
        <f>L383*(N383/100)</f>
        <v>#VALUE!</v>
      </c>
      <c r="P383" s="127" t="e">
        <f>L383+O383</f>
        <v>#VALUE!</v>
      </c>
      <c r="Q383" s="129"/>
      <c r="R383" s="127" t="s">
        <v>262</v>
      </c>
      <c r="S383" s="125"/>
      <c r="T383" s="125"/>
      <c r="U383" s="122"/>
      <c r="V383" s="8"/>
      <c r="W383" s="8"/>
      <c r="X383" s="8"/>
    </row>
    <row r="384" spans="1:24" outlineLevel="4" x14ac:dyDescent="0.15">
      <c r="B384" s="10"/>
      <c r="C384" s="10" t="s">
        <v>49</v>
      </c>
      <c r="D384" s="10"/>
      <c r="E384" s="10"/>
      <c r="F384" s="10"/>
      <c r="G384" s="10"/>
      <c r="H384" s="10"/>
      <c r="I384" s="10"/>
      <c r="J384" s="10"/>
      <c r="K384" s="11"/>
      <c r="L384" s="35"/>
      <c r="M384" s="10"/>
      <c r="N384" s="37"/>
      <c r="O384" s="10"/>
      <c r="P384" s="10"/>
      <c r="Q384" s="10"/>
      <c r="R384" s="10"/>
      <c r="S384" s="10"/>
      <c r="T384" s="10"/>
      <c r="U384" s="10"/>
    </row>
    <row r="385" spans="1:24" ht="12" outlineLevel="1" x14ac:dyDescent="0.2">
      <c r="A385" s="79" t="s">
        <v>136</v>
      </c>
      <c r="B385" s="104"/>
      <c r="C385" s="105">
        <v>2</v>
      </c>
      <c r="D385" s="105"/>
      <c r="E385" s="104" t="s">
        <v>231</v>
      </c>
      <c r="F385" s="104"/>
      <c r="G385" s="80" t="s">
        <v>137</v>
      </c>
      <c r="H385" s="104"/>
      <c r="I385" s="106"/>
      <c r="J385" s="106"/>
      <c r="K385" s="107"/>
      <c r="L385" s="81">
        <f>SUBTOTAL(9,L386:L505)</f>
        <v>0</v>
      </c>
      <c r="M385" s="108"/>
      <c r="N385" s="79"/>
      <c r="O385" s="109" t="e">
        <f>SUBTOTAL(9,O386:O861)</f>
        <v>#VALUE!</v>
      </c>
      <c r="P385" s="109" t="e">
        <f>SUBTOTAL(9,P386:P861)</f>
        <v>#VALUE!</v>
      </c>
      <c r="Q385" s="108"/>
      <c r="R385" s="79"/>
      <c r="S385" s="110"/>
      <c r="T385" s="110"/>
      <c r="U385" s="108"/>
      <c r="V385" s="4"/>
      <c r="W385" s="8"/>
      <c r="X385" s="8"/>
    </row>
    <row r="386" spans="1:24" ht="11.25" outlineLevel="2" x14ac:dyDescent="0.2">
      <c r="A386" s="84" t="s">
        <v>138</v>
      </c>
      <c r="B386" s="111"/>
      <c r="C386" s="112">
        <v>3</v>
      </c>
      <c r="D386" s="112"/>
      <c r="E386" s="111" t="s">
        <v>232</v>
      </c>
      <c r="F386" s="111"/>
      <c r="G386" s="113" t="s">
        <v>79</v>
      </c>
      <c r="H386" s="111"/>
      <c r="I386" s="114"/>
      <c r="J386" s="114"/>
      <c r="K386" s="115"/>
      <c r="L386" s="86">
        <f>SUBTOTAL(9,L387:L415)</f>
        <v>0</v>
      </c>
      <c r="M386" s="116"/>
      <c r="N386" s="84"/>
      <c r="O386" s="117" t="e">
        <f>SUBTOTAL(9,O387:O860)</f>
        <v>#VALUE!</v>
      </c>
      <c r="P386" s="117" t="e">
        <f>SUBTOTAL(9,P387:P860)</f>
        <v>#VALUE!</v>
      </c>
      <c r="Q386" s="116"/>
      <c r="R386" s="84"/>
      <c r="S386" s="118"/>
      <c r="T386" s="118"/>
      <c r="U386" s="116"/>
      <c r="V386" s="4"/>
      <c r="W386" s="8"/>
      <c r="X386" s="8"/>
    </row>
    <row r="387" spans="1:24" ht="11.25" outlineLevel="3" x14ac:dyDescent="0.2">
      <c r="A387" s="84" t="s">
        <v>139</v>
      </c>
      <c r="B387" s="111"/>
      <c r="C387" s="112">
        <v>4</v>
      </c>
      <c r="D387" s="112"/>
      <c r="E387" s="111" t="s">
        <v>233</v>
      </c>
      <c r="F387" s="111"/>
      <c r="G387" s="113" t="s">
        <v>89</v>
      </c>
      <c r="H387" s="111"/>
      <c r="I387" s="114"/>
      <c r="J387" s="114"/>
      <c r="K387" s="115"/>
      <c r="L387" s="86">
        <f>SUBTOTAL(9,L388:L392)</f>
        <v>0</v>
      </c>
      <c r="M387" s="116"/>
      <c r="N387" s="84"/>
      <c r="O387" s="117" t="e">
        <f>SUBTOTAL(9,O388:O505)</f>
        <v>#VALUE!</v>
      </c>
      <c r="P387" s="117" t="e">
        <f>SUBTOTAL(9,P388:P505)</f>
        <v>#VALUE!</v>
      </c>
      <c r="Q387" s="116"/>
      <c r="R387" s="84"/>
      <c r="S387" s="118"/>
      <c r="T387" s="118"/>
      <c r="U387" s="116"/>
      <c r="V387" s="4"/>
      <c r="W387" s="8"/>
      <c r="X387" s="8"/>
    </row>
    <row r="388" spans="1:24" ht="22.5" outlineLevel="4" x14ac:dyDescent="0.2">
      <c r="A388" s="38"/>
      <c r="B388" s="119" t="s">
        <v>1222</v>
      </c>
      <c r="C388" s="120" t="s">
        <v>50</v>
      </c>
      <c r="D388" s="121">
        <v>1</v>
      </c>
      <c r="E388" s="122" t="s">
        <v>235</v>
      </c>
      <c r="F388" s="122" t="s">
        <v>272</v>
      </c>
      <c r="G388" s="123" t="s">
        <v>273</v>
      </c>
      <c r="H388" s="124" t="s">
        <v>238</v>
      </c>
      <c r="I388" s="125">
        <v>6.3840000000000003</v>
      </c>
      <c r="J388" s="125">
        <v>6.3840000000000003</v>
      </c>
      <c r="K388" s="128"/>
      <c r="L388" s="126" t="str">
        <f>IF(K388&lt;&gt;"",J388*K388,"")</f>
        <v/>
      </c>
      <c r="M388" s="123" t="s">
        <v>1223</v>
      </c>
      <c r="N388" s="127">
        <v>21</v>
      </c>
      <c r="O388" s="127" t="e">
        <f>L388*(N388/100)</f>
        <v>#VALUE!</v>
      </c>
      <c r="P388" s="127" t="e">
        <f>L388+O388</f>
        <v>#VALUE!</v>
      </c>
      <c r="Q388" s="129"/>
      <c r="R388" s="127" t="s">
        <v>240</v>
      </c>
      <c r="S388" s="125"/>
      <c r="T388" s="125"/>
      <c r="U388" s="122"/>
      <c r="V388" s="8"/>
      <c r="W388" s="8"/>
      <c r="X388" s="8"/>
    </row>
    <row r="389" spans="1:24" ht="33.75" outlineLevel="4" x14ac:dyDescent="0.2">
      <c r="A389" s="38"/>
      <c r="B389" s="119" t="s">
        <v>1224</v>
      </c>
      <c r="C389" s="120" t="s">
        <v>50</v>
      </c>
      <c r="D389" s="121">
        <v>2</v>
      </c>
      <c r="E389" s="122" t="s">
        <v>235</v>
      </c>
      <c r="F389" s="122" t="s">
        <v>276</v>
      </c>
      <c r="G389" s="123" t="s">
        <v>277</v>
      </c>
      <c r="H389" s="124" t="s">
        <v>238</v>
      </c>
      <c r="I389" s="125">
        <v>6.7030000000000003</v>
      </c>
      <c r="J389" s="125">
        <v>6.7030000000000003</v>
      </c>
      <c r="K389" s="128"/>
      <c r="L389" s="126" t="str">
        <f>IF(K389&lt;&gt;"",J389*K389,"")</f>
        <v/>
      </c>
      <c r="M389" s="123" t="s">
        <v>1225</v>
      </c>
      <c r="N389" s="127">
        <v>21</v>
      </c>
      <c r="O389" s="127" t="e">
        <f>L389*(N389/100)</f>
        <v>#VALUE!</v>
      </c>
      <c r="P389" s="127" t="e">
        <f>L389+O389</f>
        <v>#VALUE!</v>
      </c>
      <c r="Q389" s="129"/>
      <c r="R389" s="127" t="s">
        <v>262</v>
      </c>
      <c r="S389" s="125"/>
      <c r="T389" s="125"/>
      <c r="U389" s="122"/>
      <c r="V389" s="8"/>
      <c r="W389" s="8"/>
      <c r="X389" s="8"/>
    </row>
    <row r="390" spans="1:24" ht="22.5" outlineLevel="4" x14ac:dyDescent="0.2">
      <c r="A390" s="38"/>
      <c r="B390" s="119" t="s">
        <v>1226</v>
      </c>
      <c r="C390" s="120" t="s">
        <v>50</v>
      </c>
      <c r="D390" s="121">
        <v>3</v>
      </c>
      <c r="E390" s="122" t="s">
        <v>235</v>
      </c>
      <c r="F390" s="122" t="s">
        <v>286</v>
      </c>
      <c r="G390" s="123" t="s">
        <v>287</v>
      </c>
      <c r="H390" s="124" t="s">
        <v>238</v>
      </c>
      <c r="I390" s="125">
        <v>6.3840000000000003</v>
      </c>
      <c r="J390" s="125">
        <v>6.3840000000000003</v>
      </c>
      <c r="K390" s="128"/>
      <c r="L390" s="126" t="str">
        <f>IF(K390&lt;&gt;"",J390*K390,"")</f>
        <v/>
      </c>
      <c r="M390" s="123"/>
      <c r="N390" s="127">
        <v>21</v>
      </c>
      <c r="O390" s="127" t="e">
        <f>L390*(N390/100)</f>
        <v>#VALUE!</v>
      </c>
      <c r="P390" s="127" t="e">
        <f>L390+O390</f>
        <v>#VALUE!</v>
      </c>
      <c r="Q390" s="129"/>
      <c r="R390" s="127" t="s">
        <v>240</v>
      </c>
      <c r="S390" s="125"/>
      <c r="T390" s="125"/>
      <c r="U390" s="122"/>
      <c r="V390" s="8"/>
      <c r="W390" s="8"/>
      <c r="X390" s="8"/>
    </row>
    <row r="391" spans="1:24" ht="56.25" outlineLevel="4" x14ac:dyDescent="0.2">
      <c r="A391" s="38"/>
      <c r="B391" s="119" t="s">
        <v>1227</v>
      </c>
      <c r="C391" s="120" t="s">
        <v>50</v>
      </c>
      <c r="D391" s="121">
        <v>4</v>
      </c>
      <c r="E391" s="122" t="s">
        <v>235</v>
      </c>
      <c r="F391" s="122" t="s">
        <v>302</v>
      </c>
      <c r="G391" s="123" t="s">
        <v>303</v>
      </c>
      <c r="H391" s="124" t="s">
        <v>238</v>
      </c>
      <c r="I391" s="125">
        <v>3.41</v>
      </c>
      <c r="J391" s="125">
        <v>3.41</v>
      </c>
      <c r="K391" s="128"/>
      <c r="L391" s="126" t="str">
        <f>IF(K391&lt;&gt;"",J391*K391,"")</f>
        <v/>
      </c>
      <c r="M391" s="123" t="s">
        <v>1228</v>
      </c>
      <c r="N391" s="127">
        <v>21</v>
      </c>
      <c r="O391" s="127" t="e">
        <f>L391*(N391/100)</f>
        <v>#VALUE!</v>
      </c>
      <c r="P391" s="127" t="e">
        <f>L391+O391</f>
        <v>#VALUE!</v>
      </c>
      <c r="Q391" s="129"/>
      <c r="R391" s="127" t="s">
        <v>240</v>
      </c>
      <c r="S391" s="125"/>
      <c r="T391" s="125"/>
      <c r="U391" s="122"/>
      <c r="V391" s="8"/>
      <c r="W391" s="8"/>
      <c r="X391" s="8"/>
    </row>
    <row r="392" spans="1:24" outlineLevel="4" x14ac:dyDescent="0.15">
      <c r="B392" s="10"/>
      <c r="C392" s="10" t="s">
        <v>49</v>
      </c>
      <c r="D392" s="10"/>
      <c r="E392" s="10"/>
      <c r="F392" s="10"/>
      <c r="G392" s="10"/>
      <c r="H392" s="10"/>
      <c r="I392" s="10"/>
      <c r="J392" s="10"/>
      <c r="K392" s="11"/>
      <c r="L392" s="35"/>
      <c r="M392" s="10"/>
      <c r="N392" s="37"/>
      <c r="O392" s="10"/>
      <c r="P392" s="10"/>
      <c r="Q392" s="10"/>
      <c r="R392" s="10"/>
      <c r="S392" s="10"/>
      <c r="T392" s="10"/>
      <c r="U392" s="10"/>
    </row>
    <row r="393" spans="1:24" ht="11.25" outlineLevel="3" x14ac:dyDescent="0.2">
      <c r="A393" s="84" t="s">
        <v>140</v>
      </c>
      <c r="B393" s="111"/>
      <c r="C393" s="112">
        <v>4</v>
      </c>
      <c r="D393" s="112"/>
      <c r="E393" s="111" t="s">
        <v>233</v>
      </c>
      <c r="F393" s="111"/>
      <c r="G393" s="113" t="s">
        <v>91</v>
      </c>
      <c r="H393" s="111"/>
      <c r="I393" s="114"/>
      <c r="J393" s="114"/>
      <c r="K393" s="115"/>
      <c r="L393" s="86">
        <f>SUBTOTAL(9,L394:L400)</f>
        <v>0</v>
      </c>
      <c r="M393" s="116"/>
      <c r="N393" s="84"/>
      <c r="O393" s="117" t="e">
        <f>SUBTOTAL(9,O394:O509)</f>
        <v>#VALUE!</v>
      </c>
      <c r="P393" s="117" t="e">
        <f>SUBTOTAL(9,P394:P509)</f>
        <v>#VALUE!</v>
      </c>
      <c r="Q393" s="116"/>
      <c r="R393" s="84"/>
      <c r="S393" s="118"/>
      <c r="T393" s="118"/>
      <c r="U393" s="116"/>
      <c r="V393" s="4"/>
      <c r="W393" s="8"/>
      <c r="X393" s="8"/>
    </row>
    <row r="394" spans="1:24" ht="33.75" outlineLevel="4" x14ac:dyDescent="0.2">
      <c r="A394" s="38"/>
      <c r="B394" s="119" t="s">
        <v>1229</v>
      </c>
      <c r="C394" s="120" t="s">
        <v>50</v>
      </c>
      <c r="D394" s="121">
        <v>5</v>
      </c>
      <c r="E394" s="122" t="s">
        <v>235</v>
      </c>
      <c r="F394" s="122" t="s">
        <v>1035</v>
      </c>
      <c r="G394" s="123" t="s">
        <v>1036</v>
      </c>
      <c r="H394" s="124" t="s">
        <v>238</v>
      </c>
      <c r="I394" s="125">
        <v>41</v>
      </c>
      <c r="J394" s="125">
        <v>41</v>
      </c>
      <c r="K394" s="128"/>
      <c r="L394" s="126" t="str">
        <f t="shared" ref="L394:L399" si="54">IF(K394&lt;&gt;"",J394*K394,"")</f>
        <v/>
      </c>
      <c r="M394" s="123" t="s">
        <v>1230</v>
      </c>
      <c r="N394" s="127">
        <v>21</v>
      </c>
      <c r="O394" s="127" t="e">
        <f t="shared" ref="O394:O399" si="55">L394*(N394/100)</f>
        <v>#VALUE!</v>
      </c>
      <c r="P394" s="127" t="e">
        <f t="shared" ref="P394:P399" si="56">L394+O394</f>
        <v>#VALUE!</v>
      </c>
      <c r="Q394" s="129"/>
      <c r="R394" s="127" t="s">
        <v>240</v>
      </c>
      <c r="S394" s="125"/>
      <c r="T394" s="125"/>
      <c r="U394" s="122"/>
      <c r="V394" s="8"/>
      <c r="W394" s="8"/>
      <c r="X394" s="8"/>
    </row>
    <row r="395" spans="1:24" ht="22.5" outlineLevel="4" x14ac:dyDescent="0.2">
      <c r="A395" s="38"/>
      <c r="B395" s="119" t="s">
        <v>1231</v>
      </c>
      <c r="C395" s="120" t="s">
        <v>50</v>
      </c>
      <c r="D395" s="121">
        <v>6</v>
      </c>
      <c r="E395" s="122" t="s">
        <v>235</v>
      </c>
      <c r="F395" s="122" t="s">
        <v>1039</v>
      </c>
      <c r="G395" s="123" t="s">
        <v>1040</v>
      </c>
      <c r="H395" s="124" t="s">
        <v>238</v>
      </c>
      <c r="I395" s="125">
        <v>1230</v>
      </c>
      <c r="J395" s="125">
        <v>1230</v>
      </c>
      <c r="K395" s="128"/>
      <c r="L395" s="126" t="str">
        <f t="shared" si="54"/>
        <v/>
      </c>
      <c r="M395" s="123" t="s">
        <v>1041</v>
      </c>
      <c r="N395" s="127">
        <v>21</v>
      </c>
      <c r="O395" s="127" t="e">
        <f t="shared" si="55"/>
        <v>#VALUE!</v>
      </c>
      <c r="P395" s="127" t="e">
        <f t="shared" si="56"/>
        <v>#VALUE!</v>
      </c>
      <c r="Q395" s="129"/>
      <c r="R395" s="127" t="s">
        <v>240</v>
      </c>
      <c r="S395" s="125"/>
      <c r="T395" s="125"/>
      <c r="U395" s="122"/>
      <c r="V395" s="8"/>
      <c r="W395" s="8"/>
      <c r="X395" s="8"/>
    </row>
    <row r="396" spans="1:24" ht="22.5" outlineLevel="4" x14ac:dyDescent="0.2">
      <c r="A396" s="38"/>
      <c r="B396" s="119" t="s">
        <v>1232</v>
      </c>
      <c r="C396" s="120" t="s">
        <v>50</v>
      </c>
      <c r="D396" s="121">
        <v>7</v>
      </c>
      <c r="E396" s="122" t="s">
        <v>235</v>
      </c>
      <c r="F396" s="122" t="s">
        <v>1043</v>
      </c>
      <c r="G396" s="123" t="s">
        <v>1044</v>
      </c>
      <c r="H396" s="124" t="s">
        <v>238</v>
      </c>
      <c r="I396" s="125">
        <v>41</v>
      </c>
      <c r="J396" s="125">
        <v>41</v>
      </c>
      <c r="K396" s="128"/>
      <c r="L396" s="126" t="str">
        <f t="shared" si="54"/>
        <v/>
      </c>
      <c r="M396" s="123"/>
      <c r="N396" s="127">
        <v>21</v>
      </c>
      <c r="O396" s="127" t="e">
        <f t="shared" si="55"/>
        <v>#VALUE!</v>
      </c>
      <c r="P396" s="127" t="e">
        <f t="shared" si="56"/>
        <v>#VALUE!</v>
      </c>
      <c r="Q396" s="129"/>
      <c r="R396" s="127" t="s">
        <v>240</v>
      </c>
      <c r="S396" s="125"/>
      <c r="T396" s="125"/>
      <c r="U396" s="122"/>
      <c r="V396" s="8"/>
      <c r="W396" s="8"/>
      <c r="X396" s="8"/>
    </row>
    <row r="397" spans="1:24" ht="11.25" outlineLevel="4" x14ac:dyDescent="0.2">
      <c r="A397" s="38"/>
      <c r="B397" s="119" t="s">
        <v>1233</v>
      </c>
      <c r="C397" s="120" t="s">
        <v>50</v>
      </c>
      <c r="D397" s="121">
        <v>8</v>
      </c>
      <c r="E397" s="122" t="s">
        <v>235</v>
      </c>
      <c r="F397" s="122" t="s">
        <v>346</v>
      </c>
      <c r="G397" s="123" t="s">
        <v>347</v>
      </c>
      <c r="H397" s="124" t="s">
        <v>238</v>
      </c>
      <c r="I397" s="125">
        <v>41</v>
      </c>
      <c r="J397" s="125">
        <v>41</v>
      </c>
      <c r="K397" s="128"/>
      <c r="L397" s="126" t="str">
        <f t="shared" si="54"/>
        <v/>
      </c>
      <c r="M397" s="123"/>
      <c r="N397" s="127">
        <v>21</v>
      </c>
      <c r="O397" s="127" t="e">
        <f t="shared" si="55"/>
        <v>#VALUE!</v>
      </c>
      <c r="P397" s="127" t="e">
        <f t="shared" si="56"/>
        <v>#VALUE!</v>
      </c>
      <c r="Q397" s="129"/>
      <c r="R397" s="127" t="s">
        <v>240</v>
      </c>
      <c r="S397" s="125"/>
      <c r="T397" s="125"/>
      <c r="U397" s="122"/>
      <c r="V397" s="8"/>
      <c r="W397" s="8"/>
      <c r="X397" s="8"/>
    </row>
    <row r="398" spans="1:24" ht="22.5" outlineLevel="4" x14ac:dyDescent="0.2">
      <c r="A398" s="38"/>
      <c r="B398" s="119" t="s">
        <v>1234</v>
      </c>
      <c r="C398" s="120" t="s">
        <v>50</v>
      </c>
      <c r="D398" s="121">
        <v>9</v>
      </c>
      <c r="E398" s="122" t="s">
        <v>235</v>
      </c>
      <c r="F398" s="122" t="s">
        <v>350</v>
      </c>
      <c r="G398" s="123" t="s">
        <v>351</v>
      </c>
      <c r="H398" s="124" t="s">
        <v>238</v>
      </c>
      <c r="I398" s="125">
        <v>1230</v>
      </c>
      <c r="J398" s="125">
        <v>1230</v>
      </c>
      <c r="K398" s="128"/>
      <c r="L398" s="126" t="str">
        <f t="shared" si="54"/>
        <v/>
      </c>
      <c r="M398" s="123" t="s">
        <v>1047</v>
      </c>
      <c r="N398" s="127">
        <v>21</v>
      </c>
      <c r="O398" s="127" t="e">
        <f t="shared" si="55"/>
        <v>#VALUE!</v>
      </c>
      <c r="P398" s="127" t="e">
        <f t="shared" si="56"/>
        <v>#VALUE!</v>
      </c>
      <c r="Q398" s="129"/>
      <c r="R398" s="127" t="s">
        <v>240</v>
      </c>
      <c r="S398" s="125"/>
      <c r="T398" s="125"/>
      <c r="U398" s="122"/>
      <c r="V398" s="8"/>
      <c r="W398" s="8"/>
      <c r="X398" s="8"/>
    </row>
    <row r="399" spans="1:24" ht="11.25" outlineLevel="4" x14ac:dyDescent="0.2">
      <c r="A399" s="38"/>
      <c r="B399" s="119" t="s">
        <v>1235</v>
      </c>
      <c r="C399" s="120" t="s">
        <v>50</v>
      </c>
      <c r="D399" s="121">
        <v>10</v>
      </c>
      <c r="E399" s="122" t="s">
        <v>235</v>
      </c>
      <c r="F399" s="122" t="s">
        <v>354</v>
      </c>
      <c r="G399" s="123" t="s">
        <v>355</v>
      </c>
      <c r="H399" s="124" t="s">
        <v>238</v>
      </c>
      <c r="I399" s="125">
        <v>41</v>
      </c>
      <c r="J399" s="125">
        <v>41</v>
      </c>
      <c r="K399" s="128"/>
      <c r="L399" s="126" t="str">
        <f t="shared" si="54"/>
        <v/>
      </c>
      <c r="M399" s="123"/>
      <c r="N399" s="127">
        <v>21</v>
      </c>
      <c r="O399" s="127" t="e">
        <f t="shared" si="55"/>
        <v>#VALUE!</v>
      </c>
      <c r="P399" s="127" t="e">
        <f t="shared" si="56"/>
        <v>#VALUE!</v>
      </c>
      <c r="Q399" s="129"/>
      <c r="R399" s="127" t="s">
        <v>240</v>
      </c>
      <c r="S399" s="125"/>
      <c r="T399" s="125"/>
      <c r="U399" s="122"/>
      <c r="V399" s="8"/>
      <c r="W399" s="8"/>
      <c r="X399" s="8"/>
    </row>
    <row r="400" spans="1:24" outlineLevel="4" x14ac:dyDescent="0.15">
      <c r="B400" s="10"/>
      <c r="C400" s="10" t="s">
        <v>49</v>
      </c>
      <c r="D400" s="10"/>
      <c r="E400" s="10"/>
      <c r="F400" s="10"/>
      <c r="G400" s="10"/>
      <c r="H400" s="10"/>
      <c r="I400" s="10"/>
      <c r="J400" s="10"/>
      <c r="K400" s="11"/>
      <c r="L400" s="35"/>
      <c r="M400" s="10"/>
      <c r="N400" s="37"/>
      <c r="O400" s="10"/>
      <c r="P400" s="10"/>
      <c r="Q400" s="10"/>
      <c r="R400" s="10"/>
      <c r="S400" s="10"/>
      <c r="T400" s="10"/>
      <c r="U400" s="10"/>
    </row>
    <row r="401" spans="1:24" ht="11.25" outlineLevel="3" x14ac:dyDescent="0.2">
      <c r="A401" s="84" t="s">
        <v>141</v>
      </c>
      <c r="B401" s="111"/>
      <c r="C401" s="112">
        <v>4</v>
      </c>
      <c r="D401" s="112"/>
      <c r="E401" s="111" t="s">
        <v>233</v>
      </c>
      <c r="F401" s="111"/>
      <c r="G401" s="113" t="s">
        <v>93</v>
      </c>
      <c r="H401" s="111"/>
      <c r="I401" s="114"/>
      <c r="J401" s="114"/>
      <c r="K401" s="115"/>
      <c r="L401" s="86">
        <f>SUBTOTAL(9,L402:L412)</f>
        <v>0</v>
      </c>
      <c r="M401" s="116"/>
      <c r="N401" s="84"/>
      <c r="O401" s="117" t="e">
        <f>SUBTOTAL(9,O402:O672)</f>
        <v>#VALUE!</v>
      </c>
      <c r="P401" s="117" t="e">
        <f>SUBTOTAL(9,P402:P672)</f>
        <v>#VALUE!</v>
      </c>
      <c r="Q401" s="116"/>
      <c r="R401" s="84"/>
      <c r="S401" s="118"/>
      <c r="T401" s="118"/>
      <c r="U401" s="116"/>
      <c r="V401" s="4"/>
      <c r="W401" s="8"/>
      <c r="X401" s="8"/>
    </row>
    <row r="402" spans="1:24" ht="22.5" outlineLevel="4" x14ac:dyDescent="0.2">
      <c r="A402" s="38"/>
      <c r="B402" s="119" t="s">
        <v>1236</v>
      </c>
      <c r="C402" s="120" t="s">
        <v>50</v>
      </c>
      <c r="D402" s="121">
        <v>11</v>
      </c>
      <c r="E402" s="122" t="s">
        <v>235</v>
      </c>
      <c r="F402" s="122" t="s">
        <v>411</v>
      </c>
      <c r="G402" s="123" t="s">
        <v>412</v>
      </c>
      <c r="H402" s="124" t="s">
        <v>256</v>
      </c>
      <c r="I402" s="125">
        <v>0.71</v>
      </c>
      <c r="J402" s="125">
        <v>0.71</v>
      </c>
      <c r="K402" s="128"/>
      <c r="L402" s="126" t="str">
        <f t="shared" ref="L402:L411" si="57">IF(K402&lt;&gt;"",J402*K402,"")</f>
        <v/>
      </c>
      <c r="M402" s="123" t="s">
        <v>1237</v>
      </c>
      <c r="N402" s="127">
        <v>21</v>
      </c>
      <c r="O402" s="127" t="e">
        <f t="shared" ref="O402:O411" si="58">L402*(N402/100)</f>
        <v>#VALUE!</v>
      </c>
      <c r="P402" s="127" t="e">
        <f t="shared" ref="P402:P411" si="59">L402+O402</f>
        <v>#VALUE!</v>
      </c>
      <c r="Q402" s="129"/>
      <c r="R402" s="127" t="s">
        <v>240</v>
      </c>
      <c r="S402" s="125"/>
      <c r="T402" s="125"/>
      <c r="U402" s="122"/>
      <c r="V402" s="8"/>
      <c r="W402" s="8"/>
      <c r="X402" s="8"/>
    </row>
    <row r="403" spans="1:24" ht="22.5" outlineLevel="4" x14ac:dyDescent="0.2">
      <c r="A403" s="38"/>
      <c r="B403" s="119" t="s">
        <v>1238</v>
      </c>
      <c r="C403" s="120" t="s">
        <v>50</v>
      </c>
      <c r="D403" s="121">
        <v>12</v>
      </c>
      <c r="E403" s="122" t="s">
        <v>235</v>
      </c>
      <c r="F403" s="122" t="s">
        <v>415</v>
      </c>
      <c r="G403" s="123" t="s">
        <v>416</v>
      </c>
      <c r="H403" s="124" t="s">
        <v>417</v>
      </c>
      <c r="I403" s="125">
        <v>1.353</v>
      </c>
      <c r="J403" s="125">
        <v>1.353</v>
      </c>
      <c r="K403" s="128"/>
      <c r="L403" s="126" t="str">
        <f t="shared" si="57"/>
        <v/>
      </c>
      <c r="M403" s="123"/>
      <c r="N403" s="127">
        <v>21</v>
      </c>
      <c r="O403" s="127" t="e">
        <f t="shared" si="58"/>
        <v>#VALUE!</v>
      </c>
      <c r="P403" s="127" t="e">
        <f t="shared" si="59"/>
        <v>#VALUE!</v>
      </c>
      <c r="Q403" s="129"/>
      <c r="R403" s="127" t="s">
        <v>240</v>
      </c>
      <c r="S403" s="125"/>
      <c r="T403" s="125"/>
      <c r="U403" s="122"/>
      <c r="V403" s="8"/>
      <c r="W403" s="8"/>
      <c r="X403" s="8"/>
    </row>
    <row r="404" spans="1:24" ht="11.25" outlineLevel="4" x14ac:dyDescent="0.2">
      <c r="A404" s="38"/>
      <c r="B404" s="119" t="s">
        <v>1239</v>
      </c>
      <c r="C404" s="120" t="s">
        <v>50</v>
      </c>
      <c r="D404" s="121">
        <v>13</v>
      </c>
      <c r="E404" s="122" t="s">
        <v>235</v>
      </c>
      <c r="F404" s="122" t="s">
        <v>1053</v>
      </c>
      <c r="G404" s="123" t="s">
        <v>1054</v>
      </c>
      <c r="H404" s="124" t="s">
        <v>291</v>
      </c>
      <c r="I404" s="125">
        <v>3</v>
      </c>
      <c r="J404" s="125">
        <v>3</v>
      </c>
      <c r="K404" s="128"/>
      <c r="L404" s="126" t="str">
        <f t="shared" si="57"/>
        <v/>
      </c>
      <c r="M404" s="123"/>
      <c r="N404" s="127">
        <v>21</v>
      </c>
      <c r="O404" s="127" t="e">
        <f t="shared" si="58"/>
        <v>#VALUE!</v>
      </c>
      <c r="P404" s="127" t="e">
        <f t="shared" si="59"/>
        <v>#VALUE!</v>
      </c>
      <c r="Q404" s="129"/>
      <c r="R404" s="127" t="s">
        <v>240</v>
      </c>
      <c r="S404" s="125"/>
      <c r="T404" s="125"/>
      <c r="U404" s="122"/>
      <c r="V404" s="8"/>
      <c r="W404" s="8"/>
      <c r="X404" s="8"/>
    </row>
    <row r="405" spans="1:24" ht="22.5" outlineLevel="4" x14ac:dyDescent="0.2">
      <c r="A405" s="38"/>
      <c r="B405" s="119" t="s">
        <v>1240</v>
      </c>
      <c r="C405" s="120" t="s">
        <v>50</v>
      </c>
      <c r="D405" s="121">
        <v>14</v>
      </c>
      <c r="E405" s="122" t="s">
        <v>235</v>
      </c>
      <c r="F405" s="122" t="s">
        <v>422</v>
      </c>
      <c r="G405" s="123" t="s">
        <v>423</v>
      </c>
      <c r="H405" s="124" t="s">
        <v>291</v>
      </c>
      <c r="I405" s="125">
        <v>90</v>
      </c>
      <c r="J405" s="125">
        <v>90</v>
      </c>
      <c r="K405" s="128"/>
      <c r="L405" s="126" t="str">
        <f t="shared" si="57"/>
        <v/>
      </c>
      <c r="M405" s="123" t="s">
        <v>1056</v>
      </c>
      <c r="N405" s="127">
        <v>21</v>
      </c>
      <c r="O405" s="127" t="e">
        <f t="shared" si="58"/>
        <v>#VALUE!</v>
      </c>
      <c r="P405" s="127" t="e">
        <f t="shared" si="59"/>
        <v>#VALUE!</v>
      </c>
      <c r="Q405" s="129"/>
      <c r="R405" s="127" t="s">
        <v>240</v>
      </c>
      <c r="S405" s="125"/>
      <c r="T405" s="125"/>
      <c r="U405" s="122"/>
      <c r="V405" s="8"/>
      <c r="W405" s="8"/>
      <c r="X405" s="8"/>
    </row>
    <row r="406" spans="1:24" ht="11.25" outlineLevel="4" x14ac:dyDescent="0.2">
      <c r="A406" s="38"/>
      <c r="B406" s="119" t="s">
        <v>1241</v>
      </c>
      <c r="C406" s="120" t="s">
        <v>50</v>
      </c>
      <c r="D406" s="121">
        <v>15</v>
      </c>
      <c r="E406" s="122" t="s">
        <v>235</v>
      </c>
      <c r="F406" s="122" t="s">
        <v>426</v>
      </c>
      <c r="G406" s="123" t="s">
        <v>427</v>
      </c>
      <c r="H406" s="124" t="s">
        <v>417</v>
      </c>
      <c r="I406" s="125">
        <v>1.353</v>
      </c>
      <c r="J406" s="125">
        <v>1.353</v>
      </c>
      <c r="K406" s="128"/>
      <c r="L406" s="126" t="str">
        <f t="shared" si="57"/>
        <v/>
      </c>
      <c r="M406" s="123"/>
      <c r="N406" s="127">
        <v>21</v>
      </c>
      <c r="O406" s="127" t="e">
        <f t="shared" si="58"/>
        <v>#VALUE!</v>
      </c>
      <c r="P406" s="127" t="e">
        <f t="shared" si="59"/>
        <v>#VALUE!</v>
      </c>
      <c r="Q406" s="129"/>
      <c r="R406" s="127" t="s">
        <v>240</v>
      </c>
      <c r="S406" s="125"/>
      <c r="T406" s="125"/>
      <c r="U406" s="122"/>
      <c r="V406" s="8"/>
      <c r="W406" s="8"/>
      <c r="X406" s="8"/>
    </row>
    <row r="407" spans="1:24" ht="22.5" outlineLevel="4" x14ac:dyDescent="0.2">
      <c r="A407" s="38"/>
      <c r="B407" s="119" t="s">
        <v>1242</v>
      </c>
      <c r="C407" s="120" t="s">
        <v>50</v>
      </c>
      <c r="D407" s="121">
        <v>16</v>
      </c>
      <c r="E407" s="122" t="s">
        <v>235</v>
      </c>
      <c r="F407" s="122" t="s">
        <v>429</v>
      </c>
      <c r="G407" s="123" t="s">
        <v>430</v>
      </c>
      <c r="H407" s="124" t="s">
        <v>417</v>
      </c>
      <c r="I407" s="125">
        <v>27.06</v>
      </c>
      <c r="J407" s="125">
        <v>27.06</v>
      </c>
      <c r="K407" s="128"/>
      <c r="L407" s="126" t="str">
        <f t="shared" si="57"/>
        <v/>
      </c>
      <c r="M407" s="123" t="s">
        <v>1243</v>
      </c>
      <c r="N407" s="127">
        <v>21</v>
      </c>
      <c r="O407" s="127" t="e">
        <f t="shared" si="58"/>
        <v>#VALUE!</v>
      </c>
      <c r="P407" s="127" t="e">
        <f t="shared" si="59"/>
        <v>#VALUE!</v>
      </c>
      <c r="Q407" s="129"/>
      <c r="R407" s="127" t="s">
        <v>240</v>
      </c>
      <c r="S407" s="125"/>
      <c r="T407" s="125"/>
      <c r="U407" s="122"/>
      <c r="V407" s="8"/>
      <c r="W407" s="8"/>
      <c r="X407" s="8"/>
    </row>
    <row r="408" spans="1:24" ht="22.5" outlineLevel="4" x14ac:dyDescent="0.2">
      <c r="A408" s="38"/>
      <c r="B408" s="119" t="s">
        <v>1244</v>
      </c>
      <c r="C408" s="120" t="s">
        <v>50</v>
      </c>
      <c r="D408" s="121">
        <v>17</v>
      </c>
      <c r="E408" s="122" t="s">
        <v>235</v>
      </c>
      <c r="F408" s="122" t="s">
        <v>433</v>
      </c>
      <c r="G408" s="123" t="s">
        <v>434</v>
      </c>
      <c r="H408" s="124" t="s">
        <v>417</v>
      </c>
      <c r="I408" s="125">
        <v>1.0620000000000001</v>
      </c>
      <c r="J408" s="125">
        <v>1.0620000000000001</v>
      </c>
      <c r="K408" s="128"/>
      <c r="L408" s="126" t="str">
        <f t="shared" si="57"/>
        <v/>
      </c>
      <c r="M408" s="123" t="s">
        <v>1245</v>
      </c>
      <c r="N408" s="127">
        <v>21</v>
      </c>
      <c r="O408" s="127" t="e">
        <f t="shared" si="58"/>
        <v>#VALUE!</v>
      </c>
      <c r="P408" s="127" t="e">
        <f t="shared" si="59"/>
        <v>#VALUE!</v>
      </c>
      <c r="Q408" s="129"/>
      <c r="R408" s="127" t="s">
        <v>240</v>
      </c>
      <c r="S408" s="125"/>
      <c r="T408" s="125"/>
      <c r="U408" s="122"/>
      <c r="V408" s="8"/>
      <c r="W408" s="8"/>
      <c r="X408" s="8"/>
    </row>
    <row r="409" spans="1:24" ht="22.5" outlineLevel="4" x14ac:dyDescent="0.2">
      <c r="A409" s="38"/>
      <c r="B409" s="119" t="s">
        <v>1246</v>
      </c>
      <c r="C409" s="120" t="s">
        <v>50</v>
      </c>
      <c r="D409" s="121">
        <v>18</v>
      </c>
      <c r="E409" s="122" t="s">
        <v>235</v>
      </c>
      <c r="F409" s="122" t="s">
        <v>437</v>
      </c>
      <c r="G409" s="123" t="s">
        <v>438</v>
      </c>
      <c r="H409" s="124" t="s">
        <v>417</v>
      </c>
      <c r="I409" s="125">
        <v>1E-3</v>
      </c>
      <c r="J409" s="125">
        <v>1E-3</v>
      </c>
      <c r="K409" s="128"/>
      <c r="L409" s="126" t="str">
        <f t="shared" si="57"/>
        <v/>
      </c>
      <c r="M409" s="123"/>
      <c r="N409" s="127">
        <v>21</v>
      </c>
      <c r="O409" s="127" t="e">
        <f t="shared" si="58"/>
        <v>#VALUE!</v>
      </c>
      <c r="P409" s="127" t="e">
        <f t="shared" si="59"/>
        <v>#VALUE!</v>
      </c>
      <c r="Q409" s="129"/>
      <c r="R409" s="127" t="s">
        <v>240</v>
      </c>
      <c r="S409" s="125"/>
      <c r="T409" s="125"/>
      <c r="U409" s="122"/>
      <c r="V409" s="8"/>
      <c r="W409" s="8"/>
      <c r="X409" s="8"/>
    </row>
    <row r="410" spans="1:24" ht="22.5" outlineLevel="4" x14ac:dyDescent="0.2">
      <c r="A410" s="38"/>
      <c r="B410" s="119" t="s">
        <v>1247</v>
      </c>
      <c r="C410" s="120" t="s">
        <v>50</v>
      </c>
      <c r="D410" s="121">
        <v>19</v>
      </c>
      <c r="E410" s="122" t="s">
        <v>235</v>
      </c>
      <c r="F410" s="122" t="s">
        <v>440</v>
      </c>
      <c r="G410" s="123" t="s">
        <v>441</v>
      </c>
      <c r="H410" s="124" t="s">
        <v>417</v>
      </c>
      <c r="I410" s="125">
        <v>0.128</v>
      </c>
      <c r="J410" s="125">
        <v>0.128</v>
      </c>
      <c r="K410" s="128"/>
      <c r="L410" s="126" t="str">
        <f t="shared" si="57"/>
        <v/>
      </c>
      <c r="M410" s="123"/>
      <c r="N410" s="127">
        <v>21</v>
      </c>
      <c r="O410" s="127" t="e">
        <f t="shared" si="58"/>
        <v>#VALUE!</v>
      </c>
      <c r="P410" s="127" t="e">
        <f t="shared" si="59"/>
        <v>#VALUE!</v>
      </c>
      <c r="Q410" s="129"/>
      <c r="R410" s="127" t="s">
        <v>240</v>
      </c>
      <c r="S410" s="125"/>
      <c r="T410" s="125"/>
      <c r="U410" s="122"/>
      <c r="V410" s="8"/>
      <c r="W410" s="8"/>
      <c r="X410" s="8"/>
    </row>
    <row r="411" spans="1:24" ht="11.25" outlineLevel="4" x14ac:dyDescent="0.2">
      <c r="A411" s="38"/>
      <c r="B411" s="119" t="s">
        <v>1248</v>
      </c>
      <c r="C411" s="120" t="s">
        <v>50</v>
      </c>
      <c r="D411" s="121">
        <v>20</v>
      </c>
      <c r="E411" s="122" t="s">
        <v>235</v>
      </c>
      <c r="F411" s="122" t="s">
        <v>443</v>
      </c>
      <c r="G411" s="123" t="s">
        <v>444</v>
      </c>
      <c r="H411" s="124" t="s">
        <v>445</v>
      </c>
      <c r="I411" s="125">
        <v>-162</v>
      </c>
      <c r="J411" s="125">
        <v>-162</v>
      </c>
      <c r="K411" s="128"/>
      <c r="L411" s="126" t="str">
        <f t="shared" si="57"/>
        <v/>
      </c>
      <c r="M411" s="123" t="s">
        <v>1065</v>
      </c>
      <c r="N411" s="127">
        <v>21</v>
      </c>
      <c r="O411" s="127" t="e">
        <f t="shared" si="58"/>
        <v>#VALUE!</v>
      </c>
      <c r="P411" s="127" t="e">
        <f t="shared" si="59"/>
        <v>#VALUE!</v>
      </c>
      <c r="Q411" s="129"/>
      <c r="R411" s="127" t="s">
        <v>262</v>
      </c>
      <c r="S411" s="125"/>
      <c r="T411" s="125"/>
      <c r="U411" s="122"/>
      <c r="V411" s="8"/>
      <c r="W411" s="8"/>
      <c r="X411" s="8"/>
    </row>
    <row r="412" spans="1:24" outlineLevel="4" x14ac:dyDescent="0.15">
      <c r="B412" s="10"/>
      <c r="C412" s="10" t="s">
        <v>49</v>
      </c>
      <c r="D412" s="10"/>
      <c r="E412" s="10"/>
      <c r="F412" s="10"/>
      <c r="G412" s="10"/>
      <c r="H412" s="10"/>
      <c r="I412" s="10"/>
      <c r="J412" s="10"/>
      <c r="K412" s="11"/>
      <c r="L412" s="35"/>
      <c r="M412" s="10"/>
      <c r="N412" s="37"/>
      <c r="O412" s="10"/>
      <c r="P412" s="10"/>
      <c r="Q412" s="10"/>
      <c r="R412" s="10"/>
      <c r="S412" s="10"/>
      <c r="T412" s="10"/>
      <c r="U412" s="10"/>
    </row>
    <row r="413" spans="1:24" ht="11.25" outlineLevel="3" x14ac:dyDescent="0.2">
      <c r="A413" s="84" t="s">
        <v>142</v>
      </c>
      <c r="B413" s="111"/>
      <c r="C413" s="112">
        <v>4</v>
      </c>
      <c r="D413" s="112"/>
      <c r="E413" s="111" t="s">
        <v>233</v>
      </c>
      <c r="F413" s="111"/>
      <c r="G413" s="113" t="s">
        <v>95</v>
      </c>
      <c r="H413" s="111"/>
      <c r="I413" s="114"/>
      <c r="J413" s="114"/>
      <c r="K413" s="115"/>
      <c r="L413" s="86">
        <f>SUBTOTAL(9,L414:L415)</f>
        <v>0</v>
      </c>
      <c r="M413" s="116"/>
      <c r="N413" s="84"/>
      <c r="O413" s="117" t="e">
        <f>SUBTOTAL(9,O414:O675)</f>
        <v>#VALUE!</v>
      </c>
      <c r="P413" s="117" t="e">
        <f>SUBTOTAL(9,P414:P675)</f>
        <v>#VALUE!</v>
      </c>
      <c r="Q413" s="116"/>
      <c r="R413" s="84"/>
      <c r="S413" s="118"/>
      <c r="T413" s="118"/>
      <c r="U413" s="116"/>
      <c r="V413" s="4"/>
      <c r="W413" s="8"/>
      <c r="X413" s="8"/>
    </row>
    <row r="414" spans="1:24" ht="33.75" outlineLevel="4" x14ac:dyDescent="0.2">
      <c r="A414" s="38"/>
      <c r="B414" s="119" t="s">
        <v>1249</v>
      </c>
      <c r="C414" s="120" t="s">
        <v>50</v>
      </c>
      <c r="D414" s="121">
        <v>21</v>
      </c>
      <c r="E414" s="122" t="s">
        <v>235</v>
      </c>
      <c r="F414" s="122" t="s">
        <v>1067</v>
      </c>
      <c r="G414" s="123" t="s">
        <v>1068</v>
      </c>
      <c r="H414" s="124" t="s">
        <v>417</v>
      </c>
      <c r="I414" s="125">
        <v>0.247</v>
      </c>
      <c r="J414" s="125">
        <v>0.247</v>
      </c>
      <c r="K414" s="128"/>
      <c r="L414" s="126" t="str">
        <f>IF(K414&lt;&gt;"",J414*K414,"")</f>
        <v/>
      </c>
      <c r="M414" s="123"/>
      <c r="N414" s="127">
        <v>21</v>
      </c>
      <c r="O414" s="127" t="e">
        <f>L414*(N414/100)</f>
        <v>#VALUE!</v>
      </c>
      <c r="P414" s="127" t="e">
        <f>L414+O414</f>
        <v>#VALUE!</v>
      </c>
      <c r="Q414" s="129"/>
      <c r="R414" s="127" t="s">
        <v>240</v>
      </c>
      <c r="S414" s="125"/>
      <c r="T414" s="125"/>
      <c r="U414" s="122"/>
      <c r="V414" s="8"/>
      <c r="W414" s="8"/>
      <c r="X414" s="8"/>
    </row>
    <row r="415" spans="1:24" outlineLevel="4" x14ac:dyDescent="0.15">
      <c r="B415" s="10"/>
      <c r="C415" s="10" t="s">
        <v>49</v>
      </c>
      <c r="D415" s="10"/>
      <c r="E415" s="10"/>
      <c r="F415" s="10"/>
      <c r="G415" s="10"/>
      <c r="H415" s="10"/>
      <c r="I415" s="10"/>
      <c r="J415" s="10"/>
      <c r="K415" s="11"/>
      <c r="L415" s="35"/>
      <c r="M415" s="10"/>
      <c r="N415" s="37"/>
      <c r="O415" s="10"/>
      <c r="P415" s="10"/>
      <c r="Q415" s="10"/>
      <c r="R415" s="10"/>
      <c r="S415" s="10"/>
      <c r="T415" s="10"/>
      <c r="U415" s="10"/>
    </row>
    <row r="416" spans="1:24" ht="11.25" outlineLevel="2" x14ac:dyDescent="0.2">
      <c r="A416" s="84" t="s">
        <v>143</v>
      </c>
      <c r="B416" s="111"/>
      <c r="C416" s="112">
        <v>3</v>
      </c>
      <c r="D416" s="112"/>
      <c r="E416" s="111" t="s">
        <v>232</v>
      </c>
      <c r="F416" s="111"/>
      <c r="G416" s="113" t="s">
        <v>97</v>
      </c>
      <c r="H416" s="111"/>
      <c r="I416" s="114"/>
      <c r="J416" s="114"/>
      <c r="K416" s="115"/>
      <c r="L416" s="86">
        <f>SUBTOTAL(9,L417:L501)</f>
        <v>0</v>
      </c>
      <c r="M416" s="116"/>
      <c r="N416" s="84"/>
      <c r="O416" s="117" t="e">
        <f>SUBTOTAL(9,O417:O867)</f>
        <v>#VALUE!</v>
      </c>
      <c r="P416" s="117" t="e">
        <f>SUBTOTAL(9,P417:P867)</f>
        <v>#VALUE!</v>
      </c>
      <c r="Q416" s="116"/>
      <c r="R416" s="84"/>
      <c r="S416" s="118"/>
      <c r="T416" s="118"/>
      <c r="U416" s="116"/>
      <c r="V416" s="4"/>
      <c r="W416" s="8"/>
      <c r="X416" s="8"/>
    </row>
    <row r="417" spans="1:24" ht="11.25" outlineLevel="3" x14ac:dyDescent="0.2">
      <c r="A417" s="84" t="s">
        <v>144</v>
      </c>
      <c r="B417" s="111"/>
      <c r="C417" s="112">
        <v>4</v>
      </c>
      <c r="D417" s="112"/>
      <c r="E417" s="111" t="s">
        <v>233</v>
      </c>
      <c r="F417" s="111"/>
      <c r="G417" s="113" t="s">
        <v>99</v>
      </c>
      <c r="H417" s="111"/>
      <c r="I417" s="114"/>
      <c r="J417" s="114"/>
      <c r="K417" s="115"/>
      <c r="L417" s="86">
        <f>SUBTOTAL(9,L418:L421)</f>
        <v>0</v>
      </c>
      <c r="M417" s="116"/>
      <c r="N417" s="84"/>
      <c r="O417" s="117" t="e">
        <f>SUBTOTAL(9,O418:O510)</f>
        <v>#VALUE!</v>
      </c>
      <c r="P417" s="117" t="e">
        <f>SUBTOTAL(9,P418:P510)</f>
        <v>#VALUE!</v>
      </c>
      <c r="Q417" s="116"/>
      <c r="R417" s="84"/>
      <c r="S417" s="118"/>
      <c r="T417" s="118"/>
      <c r="U417" s="116"/>
      <c r="V417" s="4"/>
      <c r="W417" s="8"/>
      <c r="X417" s="8"/>
    </row>
    <row r="418" spans="1:24" ht="33.75" outlineLevel="4" x14ac:dyDescent="0.2">
      <c r="A418" s="38"/>
      <c r="B418" s="119" t="s">
        <v>1250</v>
      </c>
      <c r="C418" s="120" t="s">
        <v>50</v>
      </c>
      <c r="D418" s="121">
        <v>22</v>
      </c>
      <c r="E418" s="122" t="s">
        <v>235</v>
      </c>
      <c r="F418" s="122" t="s">
        <v>451</v>
      </c>
      <c r="G418" s="123" t="s">
        <v>452</v>
      </c>
      <c r="H418" s="124" t="s">
        <v>238</v>
      </c>
      <c r="I418" s="125">
        <v>7.2</v>
      </c>
      <c r="J418" s="125">
        <v>7.2</v>
      </c>
      <c r="K418" s="128"/>
      <c r="L418" s="126" t="str">
        <f>IF(K418&lt;&gt;"",J418*K418,"")</f>
        <v/>
      </c>
      <c r="M418" s="123" t="s">
        <v>1251</v>
      </c>
      <c r="N418" s="127">
        <v>21</v>
      </c>
      <c r="O418" s="127" t="e">
        <f>L418*(N418/100)</f>
        <v>#VALUE!</v>
      </c>
      <c r="P418" s="127" t="e">
        <f>L418+O418</f>
        <v>#VALUE!</v>
      </c>
      <c r="Q418" s="129"/>
      <c r="R418" s="127" t="s">
        <v>240</v>
      </c>
      <c r="S418" s="125"/>
      <c r="T418" s="125"/>
      <c r="U418" s="122"/>
      <c r="V418" s="8"/>
      <c r="W418" s="8"/>
      <c r="X418" s="8"/>
    </row>
    <row r="419" spans="1:24" ht="22.5" outlineLevel="4" x14ac:dyDescent="0.2">
      <c r="A419" s="38"/>
      <c r="B419" s="119" t="s">
        <v>1252</v>
      </c>
      <c r="C419" s="120" t="s">
        <v>50</v>
      </c>
      <c r="D419" s="121">
        <v>23</v>
      </c>
      <c r="E419" s="122" t="s">
        <v>235</v>
      </c>
      <c r="F419" s="122" t="s">
        <v>455</v>
      </c>
      <c r="G419" s="123" t="s">
        <v>456</v>
      </c>
      <c r="H419" s="124" t="s">
        <v>238</v>
      </c>
      <c r="I419" s="125">
        <v>8.64</v>
      </c>
      <c r="J419" s="125">
        <v>8.64</v>
      </c>
      <c r="K419" s="128"/>
      <c r="L419" s="126" t="str">
        <f>IF(K419&lt;&gt;"",J419*K419,"")</f>
        <v/>
      </c>
      <c r="M419" s="123" t="s">
        <v>1072</v>
      </c>
      <c r="N419" s="127">
        <v>21</v>
      </c>
      <c r="O419" s="127" t="e">
        <f>L419*(N419/100)</f>
        <v>#VALUE!</v>
      </c>
      <c r="P419" s="127" t="e">
        <f>L419+O419</f>
        <v>#VALUE!</v>
      </c>
      <c r="Q419" s="129"/>
      <c r="R419" s="127" t="s">
        <v>262</v>
      </c>
      <c r="S419" s="125"/>
      <c r="T419" s="125"/>
      <c r="U419" s="122"/>
      <c r="V419" s="8"/>
      <c r="W419" s="8"/>
      <c r="X419" s="8"/>
    </row>
    <row r="420" spans="1:24" ht="22.5" outlineLevel="4" x14ac:dyDescent="0.2">
      <c r="A420" s="38"/>
      <c r="B420" s="119" t="s">
        <v>1253</v>
      </c>
      <c r="C420" s="120" t="s">
        <v>50</v>
      </c>
      <c r="D420" s="121">
        <v>24</v>
      </c>
      <c r="E420" s="122" t="s">
        <v>235</v>
      </c>
      <c r="F420" s="122" t="s">
        <v>1074</v>
      </c>
      <c r="G420" s="123" t="s">
        <v>1075</v>
      </c>
      <c r="H420" s="124" t="s">
        <v>417</v>
      </c>
      <c r="I420" s="125">
        <v>1.4999999999999999E-2</v>
      </c>
      <c r="J420" s="125">
        <v>1.4999999999999999E-2</v>
      </c>
      <c r="K420" s="128"/>
      <c r="L420" s="126" t="str">
        <f>IF(K420&lt;&gt;"",J420*K420,"")</f>
        <v/>
      </c>
      <c r="M420" s="123"/>
      <c r="N420" s="127">
        <v>21</v>
      </c>
      <c r="O420" s="127" t="e">
        <f>L420*(N420/100)</f>
        <v>#VALUE!</v>
      </c>
      <c r="P420" s="127" t="e">
        <f>L420+O420</f>
        <v>#VALUE!</v>
      </c>
      <c r="Q420" s="129"/>
      <c r="R420" s="127" t="s">
        <v>240</v>
      </c>
      <c r="S420" s="125"/>
      <c r="T420" s="125"/>
      <c r="U420" s="122"/>
      <c r="V420" s="8"/>
      <c r="W420" s="8"/>
      <c r="X420" s="8"/>
    </row>
    <row r="421" spans="1:24" outlineLevel="4" x14ac:dyDescent="0.15">
      <c r="B421" s="10"/>
      <c r="C421" s="10" t="s">
        <v>49</v>
      </c>
      <c r="D421" s="10"/>
      <c r="E421" s="10"/>
      <c r="F421" s="10"/>
      <c r="G421" s="10"/>
      <c r="H421" s="10"/>
      <c r="I421" s="10"/>
      <c r="J421" s="10"/>
      <c r="K421" s="11"/>
      <c r="L421" s="35"/>
      <c r="M421" s="10"/>
      <c r="N421" s="37"/>
      <c r="O421" s="10"/>
      <c r="P421" s="10"/>
      <c r="Q421" s="10"/>
      <c r="R421" s="10"/>
      <c r="S421" s="10"/>
      <c r="T421" s="10"/>
      <c r="U421" s="10"/>
    </row>
    <row r="422" spans="1:24" ht="11.25" outlineLevel="3" x14ac:dyDescent="0.2">
      <c r="A422" s="84" t="s">
        <v>145</v>
      </c>
      <c r="B422" s="111"/>
      <c r="C422" s="112">
        <v>4</v>
      </c>
      <c r="D422" s="112"/>
      <c r="E422" s="111" t="s">
        <v>233</v>
      </c>
      <c r="F422" s="111"/>
      <c r="G422" s="113" t="s">
        <v>101</v>
      </c>
      <c r="H422" s="111"/>
      <c r="I422" s="114"/>
      <c r="J422" s="114"/>
      <c r="K422" s="115"/>
      <c r="L422" s="86">
        <f>SUBTOTAL(9,L423:L430)</f>
        <v>0</v>
      </c>
      <c r="M422" s="116"/>
      <c r="N422" s="84"/>
      <c r="O422" s="117" t="e">
        <f>SUBTOTAL(9,O423:O674)</f>
        <v>#VALUE!</v>
      </c>
      <c r="P422" s="117" t="e">
        <f>SUBTOTAL(9,P423:P674)</f>
        <v>#VALUE!</v>
      </c>
      <c r="Q422" s="116"/>
      <c r="R422" s="84"/>
      <c r="S422" s="118"/>
      <c r="T422" s="118"/>
      <c r="U422" s="116"/>
      <c r="V422" s="4"/>
      <c r="W422" s="8"/>
      <c r="X422" s="8"/>
    </row>
    <row r="423" spans="1:24" ht="22.5" outlineLevel="4" x14ac:dyDescent="0.2">
      <c r="A423" s="38"/>
      <c r="B423" s="119" t="s">
        <v>1254</v>
      </c>
      <c r="C423" s="120" t="s">
        <v>50</v>
      </c>
      <c r="D423" s="121">
        <v>25</v>
      </c>
      <c r="E423" s="122" t="s">
        <v>235</v>
      </c>
      <c r="F423" s="122" t="s">
        <v>462</v>
      </c>
      <c r="G423" s="123" t="s">
        <v>463</v>
      </c>
      <c r="H423" s="124" t="s">
        <v>238</v>
      </c>
      <c r="I423" s="125">
        <v>7.1</v>
      </c>
      <c r="J423" s="125">
        <v>7.1</v>
      </c>
      <c r="K423" s="128"/>
      <c r="L423" s="126" t="str">
        <f t="shared" ref="L423:L429" si="60">IF(K423&lt;&gt;"",J423*K423,"")</f>
        <v/>
      </c>
      <c r="M423" s="123" t="s">
        <v>1255</v>
      </c>
      <c r="N423" s="127">
        <v>21</v>
      </c>
      <c r="O423" s="127" t="e">
        <f t="shared" ref="O423:O429" si="61">L423*(N423/100)</f>
        <v>#VALUE!</v>
      </c>
      <c r="P423" s="127" t="e">
        <f t="shared" ref="P423:P429" si="62">L423+O423</f>
        <v>#VALUE!</v>
      </c>
      <c r="Q423" s="129"/>
      <c r="R423" s="127" t="s">
        <v>240</v>
      </c>
      <c r="S423" s="125"/>
      <c r="T423" s="125"/>
      <c r="U423" s="122"/>
      <c r="V423" s="8"/>
      <c r="W423" s="8"/>
      <c r="X423" s="8"/>
    </row>
    <row r="424" spans="1:24" ht="22.5" outlineLevel="4" x14ac:dyDescent="0.2">
      <c r="A424" s="38"/>
      <c r="B424" s="119" t="s">
        <v>1256</v>
      </c>
      <c r="C424" s="120" t="s">
        <v>50</v>
      </c>
      <c r="D424" s="121">
        <v>26</v>
      </c>
      <c r="E424" s="122" t="s">
        <v>235</v>
      </c>
      <c r="F424" s="122" t="s">
        <v>466</v>
      </c>
      <c r="G424" s="123" t="s">
        <v>467</v>
      </c>
      <c r="H424" s="124" t="s">
        <v>238</v>
      </c>
      <c r="I424" s="125">
        <v>14.484</v>
      </c>
      <c r="J424" s="125">
        <v>14.484</v>
      </c>
      <c r="K424" s="128"/>
      <c r="L424" s="126" t="str">
        <f t="shared" si="60"/>
        <v/>
      </c>
      <c r="M424" s="123" t="s">
        <v>1257</v>
      </c>
      <c r="N424" s="127">
        <v>21</v>
      </c>
      <c r="O424" s="127" t="e">
        <f t="shared" si="61"/>
        <v>#VALUE!</v>
      </c>
      <c r="P424" s="127" t="e">
        <f t="shared" si="62"/>
        <v>#VALUE!</v>
      </c>
      <c r="Q424" s="129"/>
      <c r="R424" s="127" t="s">
        <v>240</v>
      </c>
      <c r="S424" s="125"/>
      <c r="T424" s="125"/>
      <c r="U424" s="122"/>
      <c r="V424" s="8"/>
      <c r="W424" s="8"/>
      <c r="X424" s="8"/>
    </row>
    <row r="425" spans="1:24" ht="22.5" outlineLevel="4" x14ac:dyDescent="0.2">
      <c r="A425" s="38"/>
      <c r="B425" s="119" t="s">
        <v>1258</v>
      </c>
      <c r="C425" s="120" t="s">
        <v>50</v>
      </c>
      <c r="D425" s="121">
        <v>27</v>
      </c>
      <c r="E425" s="122" t="s">
        <v>235</v>
      </c>
      <c r="F425" s="122" t="s">
        <v>470</v>
      </c>
      <c r="G425" s="123" t="s">
        <v>471</v>
      </c>
      <c r="H425" s="124" t="s">
        <v>238</v>
      </c>
      <c r="I425" s="125">
        <v>7.1</v>
      </c>
      <c r="J425" s="125">
        <v>7.1</v>
      </c>
      <c r="K425" s="128"/>
      <c r="L425" s="126" t="str">
        <f t="shared" si="60"/>
        <v/>
      </c>
      <c r="M425" s="123"/>
      <c r="N425" s="127">
        <v>21</v>
      </c>
      <c r="O425" s="127" t="e">
        <f t="shared" si="61"/>
        <v>#VALUE!</v>
      </c>
      <c r="P425" s="127" t="e">
        <f t="shared" si="62"/>
        <v>#VALUE!</v>
      </c>
      <c r="Q425" s="129"/>
      <c r="R425" s="127" t="s">
        <v>240</v>
      </c>
      <c r="S425" s="125"/>
      <c r="T425" s="125"/>
      <c r="U425" s="122"/>
      <c r="V425" s="8"/>
      <c r="W425" s="8"/>
      <c r="X425" s="8"/>
    </row>
    <row r="426" spans="1:24" ht="22.5" outlineLevel="4" x14ac:dyDescent="0.2">
      <c r="A426" s="38"/>
      <c r="B426" s="119" t="s">
        <v>1259</v>
      </c>
      <c r="C426" s="120" t="s">
        <v>50</v>
      </c>
      <c r="D426" s="121">
        <v>28</v>
      </c>
      <c r="E426" s="122" t="s">
        <v>235</v>
      </c>
      <c r="F426" s="122" t="s">
        <v>473</v>
      </c>
      <c r="G426" s="123" t="s">
        <v>474</v>
      </c>
      <c r="H426" s="124" t="s">
        <v>238</v>
      </c>
      <c r="I426" s="125">
        <v>8.52</v>
      </c>
      <c r="J426" s="125">
        <v>8.52</v>
      </c>
      <c r="K426" s="128"/>
      <c r="L426" s="126" t="str">
        <f t="shared" si="60"/>
        <v/>
      </c>
      <c r="M426" s="123" t="s">
        <v>1260</v>
      </c>
      <c r="N426" s="127">
        <v>21</v>
      </c>
      <c r="O426" s="127" t="e">
        <f t="shared" si="61"/>
        <v>#VALUE!</v>
      </c>
      <c r="P426" s="127" t="e">
        <f t="shared" si="62"/>
        <v>#VALUE!</v>
      </c>
      <c r="Q426" s="129"/>
      <c r="R426" s="127" t="s">
        <v>240</v>
      </c>
      <c r="S426" s="125"/>
      <c r="T426" s="125"/>
      <c r="U426" s="122"/>
      <c r="V426" s="8"/>
      <c r="W426" s="8"/>
      <c r="X426" s="8"/>
    </row>
    <row r="427" spans="1:24" ht="22.5" outlineLevel="4" x14ac:dyDescent="0.2">
      <c r="A427" s="38"/>
      <c r="B427" s="119" t="s">
        <v>1261</v>
      </c>
      <c r="C427" s="120" t="s">
        <v>50</v>
      </c>
      <c r="D427" s="121">
        <v>29</v>
      </c>
      <c r="E427" s="122" t="s">
        <v>235</v>
      </c>
      <c r="F427" s="122" t="s">
        <v>477</v>
      </c>
      <c r="G427" s="123" t="s">
        <v>478</v>
      </c>
      <c r="H427" s="124" t="s">
        <v>238</v>
      </c>
      <c r="I427" s="125">
        <v>10.295</v>
      </c>
      <c r="J427" s="125">
        <v>10.295</v>
      </c>
      <c r="K427" s="128"/>
      <c r="L427" s="126" t="str">
        <f t="shared" si="60"/>
        <v/>
      </c>
      <c r="M427" s="123" t="s">
        <v>1262</v>
      </c>
      <c r="N427" s="127">
        <v>21</v>
      </c>
      <c r="O427" s="127" t="e">
        <f t="shared" si="61"/>
        <v>#VALUE!</v>
      </c>
      <c r="P427" s="127" t="e">
        <f t="shared" si="62"/>
        <v>#VALUE!</v>
      </c>
      <c r="Q427" s="129"/>
      <c r="R427" s="127" t="s">
        <v>240</v>
      </c>
      <c r="S427" s="125"/>
      <c r="T427" s="125"/>
      <c r="U427" s="122"/>
      <c r="V427" s="8"/>
      <c r="W427" s="8"/>
      <c r="X427" s="8"/>
    </row>
    <row r="428" spans="1:24" ht="33.75" outlineLevel="4" x14ac:dyDescent="0.2">
      <c r="A428" s="38"/>
      <c r="B428" s="119" t="s">
        <v>1263</v>
      </c>
      <c r="C428" s="120" t="s">
        <v>50</v>
      </c>
      <c r="D428" s="121">
        <v>30</v>
      </c>
      <c r="E428" s="122" t="s">
        <v>235</v>
      </c>
      <c r="F428" s="122" t="s">
        <v>481</v>
      </c>
      <c r="G428" s="123" t="s">
        <v>482</v>
      </c>
      <c r="H428" s="124" t="s">
        <v>238</v>
      </c>
      <c r="I428" s="125">
        <v>12.353999999999999</v>
      </c>
      <c r="J428" s="125">
        <v>12.353999999999999</v>
      </c>
      <c r="K428" s="128"/>
      <c r="L428" s="126" t="str">
        <f t="shared" si="60"/>
        <v/>
      </c>
      <c r="M428" s="123" t="s">
        <v>1264</v>
      </c>
      <c r="N428" s="127">
        <v>21</v>
      </c>
      <c r="O428" s="127" t="e">
        <f t="shared" si="61"/>
        <v>#VALUE!</v>
      </c>
      <c r="P428" s="127" t="e">
        <f t="shared" si="62"/>
        <v>#VALUE!</v>
      </c>
      <c r="Q428" s="129"/>
      <c r="R428" s="127" t="s">
        <v>240</v>
      </c>
      <c r="S428" s="125"/>
      <c r="T428" s="125"/>
      <c r="U428" s="122"/>
      <c r="V428" s="8"/>
      <c r="W428" s="8"/>
      <c r="X428" s="8"/>
    </row>
    <row r="429" spans="1:24" ht="22.5" outlineLevel="4" x14ac:dyDescent="0.2">
      <c r="A429" s="38"/>
      <c r="B429" s="119" t="s">
        <v>1265</v>
      </c>
      <c r="C429" s="120" t="s">
        <v>50</v>
      </c>
      <c r="D429" s="121">
        <v>31</v>
      </c>
      <c r="E429" s="122" t="s">
        <v>235</v>
      </c>
      <c r="F429" s="122" t="s">
        <v>1088</v>
      </c>
      <c r="G429" s="123" t="s">
        <v>1089</v>
      </c>
      <c r="H429" s="124" t="s">
        <v>417</v>
      </c>
      <c r="I429" s="125">
        <v>0.09</v>
      </c>
      <c r="J429" s="125">
        <v>0.09</v>
      </c>
      <c r="K429" s="128"/>
      <c r="L429" s="126" t="str">
        <f t="shared" si="60"/>
        <v/>
      </c>
      <c r="M429" s="123"/>
      <c r="N429" s="127">
        <v>21</v>
      </c>
      <c r="O429" s="127" t="e">
        <f t="shared" si="61"/>
        <v>#VALUE!</v>
      </c>
      <c r="P429" s="127" t="e">
        <f t="shared" si="62"/>
        <v>#VALUE!</v>
      </c>
      <c r="Q429" s="129"/>
      <c r="R429" s="127" t="s">
        <v>240</v>
      </c>
      <c r="S429" s="125"/>
      <c r="T429" s="125"/>
      <c r="U429" s="122"/>
      <c r="V429" s="8"/>
      <c r="W429" s="8"/>
      <c r="X429" s="8"/>
    </row>
    <row r="430" spans="1:24" outlineLevel="4" x14ac:dyDescent="0.15">
      <c r="B430" s="10"/>
      <c r="C430" s="10" t="s">
        <v>49</v>
      </c>
      <c r="D430" s="10"/>
      <c r="E430" s="10"/>
      <c r="F430" s="10"/>
      <c r="G430" s="10"/>
      <c r="H430" s="10"/>
      <c r="I430" s="10"/>
      <c r="J430" s="10"/>
      <c r="K430" s="11"/>
      <c r="L430" s="35"/>
      <c r="M430" s="10"/>
      <c r="N430" s="37"/>
      <c r="O430" s="10"/>
      <c r="P430" s="10"/>
      <c r="Q430" s="10"/>
      <c r="R430" s="10"/>
      <c r="S430" s="10"/>
      <c r="T430" s="10"/>
      <c r="U430" s="10"/>
    </row>
    <row r="431" spans="1:24" ht="11.25" outlineLevel="3" x14ac:dyDescent="0.2">
      <c r="A431" s="84" t="s">
        <v>146</v>
      </c>
      <c r="B431" s="111"/>
      <c r="C431" s="112">
        <v>4</v>
      </c>
      <c r="D431" s="112"/>
      <c r="E431" s="111" t="s">
        <v>233</v>
      </c>
      <c r="F431" s="111"/>
      <c r="G431" s="113" t="s">
        <v>103</v>
      </c>
      <c r="H431" s="111"/>
      <c r="I431" s="114"/>
      <c r="J431" s="114"/>
      <c r="K431" s="115"/>
      <c r="L431" s="86">
        <f>SUBTOTAL(9,L432:L449)</f>
        <v>0</v>
      </c>
      <c r="M431" s="116"/>
      <c r="N431" s="84"/>
      <c r="O431" s="117" t="e">
        <f>SUBTOTAL(9,O432:O696)</f>
        <v>#VALUE!</v>
      </c>
      <c r="P431" s="117" t="e">
        <f>SUBTOTAL(9,P432:P696)</f>
        <v>#VALUE!</v>
      </c>
      <c r="Q431" s="116"/>
      <c r="R431" s="84"/>
      <c r="S431" s="118"/>
      <c r="T431" s="118"/>
      <c r="U431" s="116"/>
      <c r="V431" s="4"/>
      <c r="W431" s="8"/>
      <c r="X431" s="8"/>
    </row>
    <row r="432" spans="1:24" ht="22.5" outlineLevel="4" x14ac:dyDescent="0.2">
      <c r="A432" s="38"/>
      <c r="B432" s="119" t="s">
        <v>1266</v>
      </c>
      <c r="C432" s="120" t="s">
        <v>50</v>
      </c>
      <c r="D432" s="121">
        <v>32</v>
      </c>
      <c r="E432" s="122" t="s">
        <v>235</v>
      </c>
      <c r="F432" s="122" t="s">
        <v>488</v>
      </c>
      <c r="G432" s="123" t="s">
        <v>489</v>
      </c>
      <c r="H432" s="124" t="s">
        <v>256</v>
      </c>
      <c r="I432" s="125">
        <v>1.9370000000000001</v>
      </c>
      <c r="J432" s="125">
        <v>1.9370000000000001</v>
      </c>
      <c r="K432" s="128"/>
      <c r="L432" s="126" t="str">
        <f t="shared" ref="L432:L448" si="63">IF(K432&lt;&gt;"",J432*K432,"")</f>
        <v/>
      </c>
      <c r="M432" s="123" t="s">
        <v>1091</v>
      </c>
      <c r="N432" s="127">
        <v>21</v>
      </c>
      <c r="O432" s="127" t="e">
        <f t="shared" ref="O432:O448" si="64">L432*(N432/100)</f>
        <v>#VALUE!</v>
      </c>
      <c r="P432" s="127" t="e">
        <f t="shared" ref="P432:P448" si="65">L432+O432</f>
        <v>#VALUE!</v>
      </c>
      <c r="Q432" s="129"/>
      <c r="R432" s="127" t="s">
        <v>240</v>
      </c>
      <c r="S432" s="125"/>
      <c r="T432" s="125"/>
      <c r="U432" s="122"/>
      <c r="V432" s="8"/>
      <c r="W432" s="8"/>
      <c r="X432" s="8"/>
    </row>
    <row r="433" spans="1:24" ht="22.5" outlineLevel="4" x14ac:dyDescent="0.2">
      <c r="A433" s="38"/>
      <c r="B433" s="119" t="s">
        <v>1267</v>
      </c>
      <c r="C433" s="120" t="s">
        <v>50</v>
      </c>
      <c r="D433" s="121">
        <v>33</v>
      </c>
      <c r="E433" s="122" t="s">
        <v>235</v>
      </c>
      <c r="F433" s="122" t="s">
        <v>492</v>
      </c>
      <c r="G433" s="123" t="s">
        <v>493</v>
      </c>
      <c r="H433" s="124" t="s">
        <v>251</v>
      </c>
      <c r="I433" s="125">
        <v>9</v>
      </c>
      <c r="J433" s="125">
        <v>9</v>
      </c>
      <c r="K433" s="128"/>
      <c r="L433" s="126" t="str">
        <f t="shared" si="63"/>
        <v/>
      </c>
      <c r="M433" s="123" t="s">
        <v>1093</v>
      </c>
      <c r="N433" s="127">
        <v>21</v>
      </c>
      <c r="O433" s="127" t="e">
        <f t="shared" si="64"/>
        <v>#VALUE!</v>
      </c>
      <c r="P433" s="127" t="e">
        <f t="shared" si="65"/>
        <v>#VALUE!</v>
      </c>
      <c r="Q433" s="129"/>
      <c r="R433" s="127" t="s">
        <v>240</v>
      </c>
      <c r="S433" s="125"/>
      <c r="T433" s="125"/>
      <c r="U433" s="122"/>
      <c r="V433" s="8"/>
      <c r="W433" s="8"/>
      <c r="X433" s="8"/>
    </row>
    <row r="434" spans="1:24" ht="11.25" outlineLevel="4" x14ac:dyDescent="0.2">
      <c r="A434" s="38"/>
      <c r="B434" s="119" t="s">
        <v>1268</v>
      </c>
      <c r="C434" s="120" t="s">
        <v>50</v>
      </c>
      <c r="D434" s="121">
        <v>34</v>
      </c>
      <c r="E434" s="122" t="s">
        <v>235</v>
      </c>
      <c r="F434" s="122" t="s">
        <v>495</v>
      </c>
      <c r="G434" s="123" t="s">
        <v>496</v>
      </c>
      <c r="H434" s="124" t="s">
        <v>251</v>
      </c>
      <c r="I434" s="125">
        <v>9</v>
      </c>
      <c r="J434" s="125">
        <v>9</v>
      </c>
      <c r="K434" s="128"/>
      <c r="L434" s="126" t="str">
        <f t="shared" si="63"/>
        <v/>
      </c>
      <c r="M434" s="123"/>
      <c r="N434" s="127">
        <v>21</v>
      </c>
      <c r="O434" s="127" t="e">
        <f t="shared" si="64"/>
        <v>#VALUE!</v>
      </c>
      <c r="P434" s="127" t="e">
        <f t="shared" si="65"/>
        <v>#VALUE!</v>
      </c>
      <c r="Q434" s="129"/>
      <c r="R434" s="127" t="s">
        <v>240</v>
      </c>
      <c r="S434" s="125"/>
      <c r="T434" s="125"/>
      <c r="U434" s="122"/>
      <c r="V434" s="8"/>
      <c r="W434" s="8"/>
      <c r="X434" s="8"/>
    </row>
    <row r="435" spans="1:24" ht="135" outlineLevel="4" x14ac:dyDescent="0.2">
      <c r="A435" s="38"/>
      <c r="B435" s="119" t="s">
        <v>1269</v>
      </c>
      <c r="C435" s="120" t="s">
        <v>50</v>
      </c>
      <c r="D435" s="121">
        <v>35</v>
      </c>
      <c r="E435" s="122" t="s">
        <v>235</v>
      </c>
      <c r="F435" s="122" t="s">
        <v>1096</v>
      </c>
      <c r="G435" s="123" t="s">
        <v>1097</v>
      </c>
      <c r="H435" s="124" t="s">
        <v>291</v>
      </c>
      <c r="I435" s="125">
        <v>18.3</v>
      </c>
      <c r="J435" s="125">
        <v>18.3</v>
      </c>
      <c r="K435" s="128"/>
      <c r="L435" s="126" t="str">
        <f t="shared" si="63"/>
        <v/>
      </c>
      <c r="M435" s="123" t="s">
        <v>1270</v>
      </c>
      <c r="N435" s="127">
        <v>21</v>
      </c>
      <c r="O435" s="127" t="e">
        <f t="shared" si="64"/>
        <v>#VALUE!</v>
      </c>
      <c r="P435" s="127" t="e">
        <f t="shared" si="65"/>
        <v>#VALUE!</v>
      </c>
      <c r="Q435" s="129"/>
      <c r="R435" s="127" t="s">
        <v>240</v>
      </c>
      <c r="S435" s="125"/>
      <c r="T435" s="125"/>
      <c r="U435" s="122"/>
      <c r="V435" s="8"/>
      <c r="W435" s="8"/>
      <c r="X435" s="8"/>
    </row>
    <row r="436" spans="1:24" ht="157.5" outlineLevel="4" x14ac:dyDescent="0.2">
      <c r="A436" s="38"/>
      <c r="B436" s="119" t="s">
        <v>1271</v>
      </c>
      <c r="C436" s="120" t="s">
        <v>50</v>
      </c>
      <c r="D436" s="121">
        <v>36</v>
      </c>
      <c r="E436" s="122" t="s">
        <v>235</v>
      </c>
      <c r="F436" s="122" t="s">
        <v>1100</v>
      </c>
      <c r="G436" s="123" t="s">
        <v>1101</v>
      </c>
      <c r="H436" s="124" t="s">
        <v>256</v>
      </c>
      <c r="I436" s="125">
        <v>1.2170000000000001</v>
      </c>
      <c r="J436" s="125">
        <v>1.2170000000000001</v>
      </c>
      <c r="K436" s="128"/>
      <c r="L436" s="126" t="str">
        <f t="shared" si="63"/>
        <v/>
      </c>
      <c r="M436" s="123" t="s">
        <v>1272</v>
      </c>
      <c r="N436" s="127">
        <v>21</v>
      </c>
      <c r="O436" s="127" t="e">
        <f t="shared" si="64"/>
        <v>#VALUE!</v>
      </c>
      <c r="P436" s="127" t="e">
        <f t="shared" si="65"/>
        <v>#VALUE!</v>
      </c>
      <c r="Q436" s="129"/>
      <c r="R436" s="127" t="s">
        <v>240</v>
      </c>
      <c r="S436" s="125"/>
      <c r="T436" s="125"/>
      <c r="U436" s="122"/>
      <c r="V436" s="8"/>
      <c r="W436" s="8"/>
      <c r="X436" s="8"/>
    </row>
    <row r="437" spans="1:24" ht="33.75" outlineLevel="4" x14ac:dyDescent="0.2">
      <c r="A437" s="38"/>
      <c r="B437" s="119" t="s">
        <v>1273</v>
      </c>
      <c r="C437" s="120" t="s">
        <v>50</v>
      </c>
      <c r="D437" s="121">
        <v>37</v>
      </c>
      <c r="E437" s="122" t="s">
        <v>235</v>
      </c>
      <c r="F437" s="122" t="s">
        <v>565</v>
      </c>
      <c r="G437" s="123" t="s">
        <v>566</v>
      </c>
      <c r="H437" s="124" t="s">
        <v>238</v>
      </c>
      <c r="I437" s="125">
        <v>20</v>
      </c>
      <c r="J437" s="125">
        <v>20</v>
      </c>
      <c r="K437" s="128"/>
      <c r="L437" s="126" t="str">
        <f t="shared" si="63"/>
        <v/>
      </c>
      <c r="M437" s="123" t="s">
        <v>1274</v>
      </c>
      <c r="N437" s="127">
        <v>21</v>
      </c>
      <c r="O437" s="127" t="e">
        <f t="shared" si="64"/>
        <v>#VALUE!</v>
      </c>
      <c r="P437" s="127" t="e">
        <f t="shared" si="65"/>
        <v>#VALUE!</v>
      </c>
      <c r="Q437" s="129"/>
      <c r="R437" s="127" t="s">
        <v>240</v>
      </c>
      <c r="S437" s="125"/>
      <c r="T437" s="125"/>
      <c r="U437" s="122"/>
      <c r="V437" s="8"/>
      <c r="W437" s="8"/>
      <c r="X437" s="8"/>
    </row>
    <row r="438" spans="1:24" ht="33.75" outlineLevel="4" x14ac:dyDescent="0.2">
      <c r="A438" s="38"/>
      <c r="B438" s="119" t="s">
        <v>1275</v>
      </c>
      <c r="C438" s="120" t="s">
        <v>50</v>
      </c>
      <c r="D438" s="121">
        <v>38</v>
      </c>
      <c r="E438" s="122" t="s">
        <v>235</v>
      </c>
      <c r="F438" s="122" t="s">
        <v>569</v>
      </c>
      <c r="G438" s="123" t="s">
        <v>570</v>
      </c>
      <c r="H438" s="124" t="s">
        <v>256</v>
      </c>
      <c r="I438" s="125">
        <v>0.72</v>
      </c>
      <c r="J438" s="125">
        <v>0.72</v>
      </c>
      <c r="K438" s="128"/>
      <c r="L438" s="126" t="str">
        <f t="shared" si="63"/>
        <v/>
      </c>
      <c r="M438" s="123" t="s">
        <v>1276</v>
      </c>
      <c r="N438" s="127">
        <v>21</v>
      </c>
      <c r="O438" s="127" t="e">
        <f t="shared" si="64"/>
        <v>#VALUE!</v>
      </c>
      <c r="P438" s="127" t="e">
        <f t="shared" si="65"/>
        <v>#VALUE!</v>
      </c>
      <c r="Q438" s="129"/>
      <c r="R438" s="127" t="s">
        <v>240</v>
      </c>
      <c r="S438" s="125"/>
      <c r="T438" s="125"/>
      <c r="U438" s="122"/>
      <c r="V438" s="8"/>
      <c r="W438" s="8"/>
      <c r="X438" s="8"/>
    </row>
    <row r="439" spans="1:24" ht="33.75" outlineLevel="4" x14ac:dyDescent="0.2">
      <c r="A439" s="38"/>
      <c r="B439" s="119" t="s">
        <v>1277</v>
      </c>
      <c r="C439" s="120" t="s">
        <v>50</v>
      </c>
      <c r="D439" s="121">
        <v>39</v>
      </c>
      <c r="E439" s="122" t="s">
        <v>235</v>
      </c>
      <c r="F439" s="122" t="s">
        <v>573</v>
      </c>
      <c r="G439" s="123" t="s">
        <v>574</v>
      </c>
      <c r="H439" s="124" t="s">
        <v>238</v>
      </c>
      <c r="I439" s="125">
        <v>6</v>
      </c>
      <c r="J439" s="125">
        <v>6</v>
      </c>
      <c r="K439" s="128"/>
      <c r="L439" s="126" t="str">
        <f t="shared" si="63"/>
        <v/>
      </c>
      <c r="M439" s="123" t="s">
        <v>1278</v>
      </c>
      <c r="N439" s="127">
        <v>21</v>
      </c>
      <c r="O439" s="127" t="e">
        <f t="shared" si="64"/>
        <v>#VALUE!</v>
      </c>
      <c r="P439" s="127" t="e">
        <f t="shared" si="65"/>
        <v>#VALUE!</v>
      </c>
      <c r="Q439" s="129"/>
      <c r="R439" s="127" t="s">
        <v>240</v>
      </c>
      <c r="S439" s="125"/>
      <c r="T439" s="125"/>
      <c r="U439" s="122"/>
      <c r="V439" s="8"/>
      <c r="W439" s="8"/>
      <c r="X439" s="8"/>
    </row>
    <row r="440" spans="1:24" ht="22.5" outlineLevel="4" x14ac:dyDescent="0.2">
      <c r="A440" s="38"/>
      <c r="B440" s="119" t="s">
        <v>1279</v>
      </c>
      <c r="C440" s="120" t="s">
        <v>50</v>
      </c>
      <c r="D440" s="121">
        <v>40</v>
      </c>
      <c r="E440" s="122" t="s">
        <v>235</v>
      </c>
      <c r="F440" s="122" t="s">
        <v>577</v>
      </c>
      <c r="G440" s="123" t="s">
        <v>578</v>
      </c>
      <c r="H440" s="124" t="s">
        <v>238</v>
      </c>
      <c r="I440" s="125">
        <v>7.2</v>
      </c>
      <c r="J440" s="125">
        <v>7.2</v>
      </c>
      <c r="K440" s="128"/>
      <c r="L440" s="126" t="str">
        <f t="shared" si="63"/>
        <v/>
      </c>
      <c r="M440" s="123" t="s">
        <v>1110</v>
      </c>
      <c r="N440" s="127">
        <v>21</v>
      </c>
      <c r="O440" s="127" t="e">
        <f t="shared" si="64"/>
        <v>#VALUE!</v>
      </c>
      <c r="P440" s="127" t="e">
        <f t="shared" si="65"/>
        <v>#VALUE!</v>
      </c>
      <c r="Q440" s="129"/>
      <c r="R440" s="127" t="s">
        <v>240</v>
      </c>
      <c r="S440" s="125"/>
      <c r="T440" s="125"/>
      <c r="U440" s="122"/>
      <c r="V440" s="8"/>
      <c r="W440" s="8"/>
      <c r="X440" s="8"/>
    </row>
    <row r="441" spans="1:24" ht="45" outlineLevel="4" x14ac:dyDescent="0.2">
      <c r="A441" s="38"/>
      <c r="B441" s="119" t="s">
        <v>1280</v>
      </c>
      <c r="C441" s="120" t="s">
        <v>50</v>
      </c>
      <c r="D441" s="121">
        <v>41</v>
      </c>
      <c r="E441" s="122" t="s">
        <v>235</v>
      </c>
      <c r="F441" s="122" t="s">
        <v>581</v>
      </c>
      <c r="G441" s="123" t="s">
        <v>582</v>
      </c>
      <c r="H441" s="124" t="s">
        <v>238</v>
      </c>
      <c r="I441" s="125">
        <v>5.3</v>
      </c>
      <c r="J441" s="125">
        <v>5.3</v>
      </c>
      <c r="K441" s="128"/>
      <c r="L441" s="126" t="str">
        <f t="shared" si="63"/>
        <v/>
      </c>
      <c r="M441" s="123" t="s">
        <v>1281</v>
      </c>
      <c r="N441" s="127">
        <v>21</v>
      </c>
      <c r="O441" s="127" t="e">
        <f t="shared" si="64"/>
        <v>#VALUE!</v>
      </c>
      <c r="P441" s="127" t="e">
        <f t="shared" si="65"/>
        <v>#VALUE!</v>
      </c>
      <c r="Q441" s="129"/>
      <c r="R441" s="127" t="s">
        <v>240</v>
      </c>
      <c r="S441" s="125"/>
      <c r="T441" s="125"/>
      <c r="U441" s="122"/>
      <c r="V441" s="8"/>
      <c r="W441" s="8"/>
      <c r="X441" s="8"/>
    </row>
    <row r="442" spans="1:24" ht="45" outlineLevel="4" x14ac:dyDescent="0.2">
      <c r="A442" s="38"/>
      <c r="B442" s="119" t="s">
        <v>1282</v>
      </c>
      <c r="C442" s="120" t="s">
        <v>50</v>
      </c>
      <c r="D442" s="121">
        <v>42</v>
      </c>
      <c r="E442" s="122" t="s">
        <v>235</v>
      </c>
      <c r="F442" s="122" t="s">
        <v>593</v>
      </c>
      <c r="G442" s="123" t="s">
        <v>594</v>
      </c>
      <c r="H442" s="124" t="s">
        <v>238</v>
      </c>
      <c r="I442" s="125">
        <v>20.5</v>
      </c>
      <c r="J442" s="125">
        <v>20.5</v>
      </c>
      <c r="K442" s="128"/>
      <c r="L442" s="126" t="str">
        <f t="shared" si="63"/>
        <v/>
      </c>
      <c r="M442" s="123" t="s">
        <v>1283</v>
      </c>
      <c r="N442" s="127">
        <v>21</v>
      </c>
      <c r="O442" s="127" t="e">
        <f t="shared" si="64"/>
        <v>#VALUE!</v>
      </c>
      <c r="P442" s="127" t="e">
        <f t="shared" si="65"/>
        <v>#VALUE!</v>
      </c>
      <c r="Q442" s="129"/>
      <c r="R442" s="127" t="s">
        <v>240</v>
      </c>
      <c r="S442" s="125"/>
      <c r="T442" s="125"/>
      <c r="U442" s="122"/>
      <c r="V442" s="8"/>
      <c r="W442" s="8"/>
      <c r="X442" s="8"/>
    </row>
    <row r="443" spans="1:24" ht="56.25" outlineLevel="4" x14ac:dyDescent="0.2">
      <c r="A443" s="38"/>
      <c r="B443" s="119" t="s">
        <v>1284</v>
      </c>
      <c r="C443" s="120" t="s">
        <v>50</v>
      </c>
      <c r="D443" s="121">
        <v>43</v>
      </c>
      <c r="E443" s="122" t="s">
        <v>235</v>
      </c>
      <c r="F443" s="122" t="s">
        <v>589</v>
      </c>
      <c r="G443" s="123" t="s">
        <v>590</v>
      </c>
      <c r="H443" s="124" t="s">
        <v>256</v>
      </c>
      <c r="I443" s="125">
        <v>0.61299999999999999</v>
      </c>
      <c r="J443" s="125">
        <v>0.61299999999999999</v>
      </c>
      <c r="K443" s="128"/>
      <c r="L443" s="126" t="str">
        <f t="shared" si="63"/>
        <v/>
      </c>
      <c r="M443" s="123" t="s">
        <v>1285</v>
      </c>
      <c r="N443" s="127">
        <v>21</v>
      </c>
      <c r="O443" s="127" t="e">
        <f t="shared" si="64"/>
        <v>#VALUE!</v>
      </c>
      <c r="P443" s="127" t="e">
        <f t="shared" si="65"/>
        <v>#VALUE!</v>
      </c>
      <c r="Q443" s="129"/>
      <c r="R443" s="127" t="s">
        <v>240</v>
      </c>
      <c r="S443" s="125"/>
      <c r="T443" s="125"/>
      <c r="U443" s="122"/>
      <c r="V443" s="8"/>
      <c r="W443" s="8"/>
      <c r="X443" s="8"/>
    </row>
    <row r="444" spans="1:24" ht="45" outlineLevel="4" x14ac:dyDescent="0.2">
      <c r="A444" s="38"/>
      <c r="B444" s="119" t="s">
        <v>1286</v>
      </c>
      <c r="C444" s="120" t="s">
        <v>50</v>
      </c>
      <c r="D444" s="121">
        <v>44</v>
      </c>
      <c r="E444" s="122" t="s">
        <v>235</v>
      </c>
      <c r="F444" s="122" t="s">
        <v>1118</v>
      </c>
      <c r="G444" s="123" t="s">
        <v>1119</v>
      </c>
      <c r="H444" s="124" t="s">
        <v>238</v>
      </c>
      <c r="I444" s="125">
        <v>9.6</v>
      </c>
      <c r="J444" s="125">
        <v>9.6</v>
      </c>
      <c r="K444" s="128"/>
      <c r="L444" s="126" t="str">
        <f t="shared" si="63"/>
        <v/>
      </c>
      <c r="M444" s="123" t="s">
        <v>1287</v>
      </c>
      <c r="N444" s="127">
        <v>21</v>
      </c>
      <c r="O444" s="127" t="e">
        <f t="shared" si="64"/>
        <v>#VALUE!</v>
      </c>
      <c r="P444" s="127" t="e">
        <f t="shared" si="65"/>
        <v>#VALUE!</v>
      </c>
      <c r="Q444" s="129"/>
      <c r="R444" s="127" t="s">
        <v>240</v>
      </c>
      <c r="S444" s="125"/>
      <c r="T444" s="125"/>
      <c r="U444" s="122"/>
      <c r="V444" s="8"/>
      <c r="W444" s="8"/>
      <c r="X444" s="8"/>
    </row>
    <row r="445" spans="1:24" ht="22.5" outlineLevel="4" x14ac:dyDescent="0.2">
      <c r="A445" s="38"/>
      <c r="B445" s="119" t="s">
        <v>1288</v>
      </c>
      <c r="C445" s="120" t="s">
        <v>50</v>
      </c>
      <c r="D445" s="121">
        <v>45</v>
      </c>
      <c r="E445" s="122" t="s">
        <v>235</v>
      </c>
      <c r="F445" s="122" t="s">
        <v>606</v>
      </c>
      <c r="G445" s="123" t="s">
        <v>607</v>
      </c>
      <c r="H445" s="124" t="s">
        <v>256</v>
      </c>
      <c r="I445" s="125">
        <v>1.9370000000000001</v>
      </c>
      <c r="J445" s="125">
        <v>1.9370000000000001</v>
      </c>
      <c r="K445" s="128"/>
      <c r="L445" s="126" t="str">
        <f t="shared" si="63"/>
        <v/>
      </c>
      <c r="M445" s="123"/>
      <c r="N445" s="127">
        <v>21</v>
      </c>
      <c r="O445" s="127" t="e">
        <f t="shared" si="64"/>
        <v>#VALUE!</v>
      </c>
      <c r="P445" s="127" t="e">
        <f t="shared" si="65"/>
        <v>#VALUE!</v>
      </c>
      <c r="Q445" s="129"/>
      <c r="R445" s="127" t="s">
        <v>240</v>
      </c>
      <c r="S445" s="125"/>
      <c r="T445" s="125"/>
      <c r="U445" s="122"/>
      <c r="V445" s="8"/>
      <c r="W445" s="8"/>
      <c r="X445" s="8"/>
    </row>
    <row r="446" spans="1:24" ht="22.5" outlineLevel="4" x14ac:dyDescent="0.2">
      <c r="A446" s="38"/>
      <c r="B446" s="119" t="s">
        <v>1289</v>
      </c>
      <c r="C446" s="120" t="s">
        <v>50</v>
      </c>
      <c r="D446" s="121">
        <v>46</v>
      </c>
      <c r="E446" s="122" t="s">
        <v>235</v>
      </c>
      <c r="F446" s="122" t="s">
        <v>1123</v>
      </c>
      <c r="G446" s="123" t="s">
        <v>1124</v>
      </c>
      <c r="H446" s="124" t="s">
        <v>238</v>
      </c>
      <c r="I446" s="125">
        <v>1</v>
      </c>
      <c r="J446" s="125">
        <v>1</v>
      </c>
      <c r="K446" s="128"/>
      <c r="L446" s="126" t="str">
        <f t="shared" si="63"/>
        <v/>
      </c>
      <c r="M446" s="123" t="s">
        <v>1125</v>
      </c>
      <c r="N446" s="127">
        <v>21</v>
      </c>
      <c r="O446" s="127" t="e">
        <f t="shared" si="64"/>
        <v>#VALUE!</v>
      </c>
      <c r="P446" s="127" t="e">
        <f t="shared" si="65"/>
        <v>#VALUE!</v>
      </c>
      <c r="Q446" s="129"/>
      <c r="R446" s="127" t="s">
        <v>240</v>
      </c>
      <c r="S446" s="125"/>
      <c r="T446" s="125"/>
      <c r="U446" s="122"/>
      <c r="V446" s="8"/>
      <c r="W446" s="8"/>
      <c r="X446" s="8"/>
    </row>
    <row r="447" spans="1:24" ht="11.25" outlineLevel="4" x14ac:dyDescent="0.2">
      <c r="A447" s="38"/>
      <c r="B447" s="119" t="s">
        <v>1290</v>
      </c>
      <c r="C447" s="120" t="s">
        <v>50</v>
      </c>
      <c r="D447" s="121">
        <v>47</v>
      </c>
      <c r="E447" s="122" t="s">
        <v>235</v>
      </c>
      <c r="F447" s="122" t="s">
        <v>621</v>
      </c>
      <c r="G447" s="123" t="s">
        <v>622</v>
      </c>
      <c r="H447" s="124" t="s">
        <v>238</v>
      </c>
      <c r="I447" s="125">
        <v>27.5</v>
      </c>
      <c r="J447" s="125">
        <v>27.5</v>
      </c>
      <c r="K447" s="128"/>
      <c r="L447" s="126" t="str">
        <f t="shared" si="63"/>
        <v/>
      </c>
      <c r="M447" s="123" t="s">
        <v>1127</v>
      </c>
      <c r="N447" s="127">
        <v>21</v>
      </c>
      <c r="O447" s="127" t="e">
        <f t="shared" si="64"/>
        <v>#VALUE!</v>
      </c>
      <c r="P447" s="127" t="e">
        <f t="shared" si="65"/>
        <v>#VALUE!</v>
      </c>
      <c r="Q447" s="129"/>
      <c r="R447" s="127" t="s">
        <v>240</v>
      </c>
      <c r="S447" s="125"/>
      <c r="T447" s="125"/>
      <c r="U447" s="122"/>
      <c r="V447" s="8"/>
      <c r="W447" s="8"/>
      <c r="X447" s="8"/>
    </row>
    <row r="448" spans="1:24" ht="22.5" outlineLevel="4" x14ac:dyDescent="0.2">
      <c r="A448" s="38"/>
      <c r="B448" s="119" t="s">
        <v>1291</v>
      </c>
      <c r="C448" s="120" t="s">
        <v>50</v>
      </c>
      <c r="D448" s="121">
        <v>48</v>
      </c>
      <c r="E448" s="122" t="s">
        <v>235</v>
      </c>
      <c r="F448" s="122" t="s">
        <v>1129</v>
      </c>
      <c r="G448" s="123" t="s">
        <v>1130</v>
      </c>
      <c r="H448" s="124" t="s">
        <v>417</v>
      </c>
      <c r="I448" s="125">
        <v>1.6040000000000001</v>
      </c>
      <c r="J448" s="125">
        <v>1.6040000000000001</v>
      </c>
      <c r="K448" s="128"/>
      <c r="L448" s="126" t="str">
        <f t="shared" si="63"/>
        <v/>
      </c>
      <c r="M448" s="123"/>
      <c r="N448" s="127">
        <v>21</v>
      </c>
      <c r="O448" s="127" t="e">
        <f t="shared" si="64"/>
        <v>#VALUE!</v>
      </c>
      <c r="P448" s="127" t="e">
        <f t="shared" si="65"/>
        <v>#VALUE!</v>
      </c>
      <c r="Q448" s="129"/>
      <c r="R448" s="127" t="s">
        <v>240</v>
      </c>
      <c r="S448" s="125"/>
      <c r="T448" s="125"/>
      <c r="U448" s="122"/>
      <c r="V448" s="8"/>
      <c r="W448" s="8"/>
      <c r="X448" s="8"/>
    </row>
    <row r="449" spans="1:24" outlineLevel="4" x14ac:dyDescent="0.15">
      <c r="B449" s="10"/>
      <c r="C449" s="10" t="s">
        <v>49</v>
      </c>
      <c r="D449" s="10"/>
      <c r="E449" s="10"/>
      <c r="F449" s="10"/>
      <c r="G449" s="10"/>
      <c r="H449" s="10"/>
      <c r="I449" s="10"/>
      <c r="J449" s="10"/>
      <c r="K449" s="11"/>
      <c r="L449" s="35"/>
      <c r="M449" s="10"/>
      <c r="N449" s="37"/>
      <c r="O449" s="10"/>
      <c r="P449" s="10"/>
      <c r="Q449" s="10"/>
      <c r="R449" s="10"/>
      <c r="S449" s="10"/>
      <c r="T449" s="10"/>
      <c r="U449" s="10"/>
    </row>
    <row r="450" spans="1:24" ht="11.25" outlineLevel="3" x14ac:dyDescent="0.2">
      <c r="A450" s="84" t="s">
        <v>147</v>
      </c>
      <c r="B450" s="111"/>
      <c r="C450" s="112">
        <v>4</v>
      </c>
      <c r="D450" s="112"/>
      <c r="E450" s="111" t="s">
        <v>233</v>
      </c>
      <c r="F450" s="111"/>
      <c r="G450" s="113" t="s">
        <v>105</v>
      </c>
      <c r="H450" s="111"/>
      <c r="I450" s="114"/>
      <c r="J450" s="114"/>
      <c r="K450" s="115"/>
      <c r="L450" s="86">
        <f>SUBTOTAL(9,L451:L483)</f>
        <v>0</v>
      </c>
      <c r="M450" s="116"/>
      <c r="N450" s="84"/>
      <c r="O450" s="117" t="e">
        <f>SUBTOTAL(9,O451:O733)</f>
        <v>#VALUE!</v>
      </c>
      <c r="P450" s="117" t="e">
        <f>SUBTOTAL(9,P451:P733)</f>
        <v>#VALUE!</v>
      </c>
      <c r="Q450" s="116"/>
      <c r="R450" s="84"/>
      <c r="S450" s="118"/>
      <c r="T450" s="118"/>
      <c r="U450" s="116"/>
      <c r="V450" s="4"/>
      <c r="W450" s="8"/>
      <c r="X450" s="8"/>
    </row>
    <row r="451" spans="1:24" ht="45" outlineLevel="4" x14ac:dyDescent="0.2">
      <c r="A451" s="38"/>
      <c r="B451" s="119" t="s">
        <v>1292</v>
      </c>
      <c r="C451" s="120" t="s">
        <v>50</v>
      </c>
      <c r="D451" s="121">
        <v>49</v>
      </c>
      <c r="E451" s="122" t="s">
        <v>235</v>
      </c>
      <c r="F451" s="122" t="s">
        <v>643</v>
      </c>
      <c r="G451" s="123" t="s">
        <v>644</v>
      </c>
      <c r="H451" s="124" t="s">
        <v>291</v>
      </c>
      <c r="I451" s="125">
        <v>7.1</v>
      </c>
      <c r="J451" s="125">
        <v>7.1</v>
      </c>
      <c r="K451" s="128"/>
      <c r="L451" s="126" t="str">
        <f t="shared" ref="L451:L482" si="66">IF(K451&lt;&gt;"",J451*K451,"")</f>
        <v/>
      </c>
      <c r="M451" s="123" t="s">
        <v>1293</v>
      </c>
      <c r="N451" s="127">
        <v>21</v>
      </c>
      <c r="O451" s="127" t="e">
        <f t="shared" ref="O451:O482" si="67">L451*(N451/100)</f>
        <v>#VALUE!</v>
      </c>
      <c r="P451" s="127" t="e">
        <f t="shared" ref="P451:P482" si="68">L451+O451</f>
        <v>#VALUE!</v>
      </c>
      <c r="Q451" s="129"/>
      <c r="R451" s="127" t="s">
        <v>240</v>
      </c>
      <c r="S451" s="125"/>
      <c r="T451" s="125"/>
      <c r="U451" s="122"/>
      <c r="V451" s="8"/>
      <c r="W451" s="8"/>
      <c r="X451" s="8"/>
    </row>
    <row r="452" spans="1:24" ht="45" outlineLevel="4" x14ac:dyDescent="0.2">
      <c r="A452" s="38"/>
      <c r="B452" s="119" t="s">
        <v>1294</v>
      </c>
      <c r="C452" s="120" t="s">
        <v>50</v>
      </c>
      <c r="D452" s="121">
        <v>50</v>
      </c>
      <c r="E452" s="122" t="s">
        <v>235</v>
      </c>
      <c r="F452" s="122" t="s">
        <v>647</v>
      </c>
      <c r="G452" s="123" t="s">
        <v>648</v>
      </c>
      <c r="H452" s="124" t="s">
        <v>238</v>
      </c>
      <c r="I452" s="125">
        <v>5.3</v>
      </c>
      <c r="J452" s="125">
        <v>5.3</v>
      </c>
      <c r="K452" s="128"/>
      <c r="L452" s="126" t="str">
        <f t="shared" si="66"/>
        <v/>
      </c>
      <c r="M452" s="123" t="s">
        <v>1281</v>
      </c>
      <c r="N452" s="127">
        <v>21</v>
      </c>
      <c r="O452" s="127" t="e">
        <f t="shared" si="67"/>
        <v>#VALUE!</v>
      </c>
      <c r="P452" s="127" t="e">
        <f t="shared" si="68"/>
        <v>#VALUE!</v>
      </c>
      <c r="Q452" s="129"/>
      <c r="R452" s="127" t="s">
        <v>240</v>
      </c>
      <c r="S452" s="125"/>
      <c r="T452" s="125"/>
      <c r="U452" s="122"/>
      <c r="V452" s="8"/>
      <c r="W452" s="8"/>
      <c r="X452" s="8"/>
    </row>
    <row r="453" spans="1:24" ht="45" outlineLevel="4" x14ac:dyDescent="0.2">
      <c r="A453" s="38"/>
      <c r="B453" s="119" t="s">
        <v>1295</v>
      </c>
      <c r="C453" s="120" t="s">
        <v>50</v>
      </c>
      <c r="D453" s="121">
        <v>51</v>
      </c>
      <c r="E453" s="122" t="s">
        <v>235</v>
      </c>
      <c r="F453" s="122" t="s">
        <v>651</v>
      </c>
      <c r="G453" s="123" t="s">
        <v>652</v>
      </c>
      <c r="H453" s="124" t="s">
        <v>238</v>
      </c>
      <c r="I453" s="125">
        <v>9.6</v>
      </c>
      <c r="J453" s="125">
        <v>9.6</v>
      </c>
      <c r="K453" s="128"/>
      <c r="L453" s="126" t="str">
        <f t="shared" si="66"/>
        <v/>
      </c>
      <c r="M453" s="123" t="s">
        <v>1287</v>
      </c>
      <c r="N453" s="127">
        <v>21</v>
      </c>
      <c r="O453" s="127" t="e">
        <f t="shared" si="67"/>
        <v>#VALUE!</v>
      </c>
      <c r="P453" s="127" t="e">
        <f t="shared" si="68"/>
        <v>#VALUE!</v>
      </c>
      <c r="Q453" s="129"/>
      <c r="R453" s="127" t="s">
        <v>240</v>
      </c>
      <c r="S453" s="125"/>
      <c r="T453" s="125"/>
      <c r="U453" s="122"/>
      <c r="V453" s="8"/>
      <c r="W453" s="8"/>
      <c r="X453" s="8"/>
    </row>
    <row r="454" spans="1:24" ht="45" outlineLevel="4" x14ac:dyDescent="0.2">
      <c r="A454" s="38"/>
      <c r="B454" s="119" t="s">
        <v>1296</v>
      </c>
      <c r="C454" s="120" t="s">
        <v>50</v>
      </c>
      <c r="D454" s="121">
        <v>52</v>
      </c>
      <c r="E454" s="122" t="s">
        <v>235</v>
      </c>
      <c r="F454" s="122" t="s">
        <v>659</v>
      </c>
      <c r="G454" s="123" t="s">
        <v>660</v>
      </c>
      <c r="H454" s="124" t="s">
        <v>291</v>
      </c>
      <c r="I454" s="125">
        <v>4.2</v>
      </c>
      <c r="J454" s="125">
        <v>4.2</v>
      </c>
      <c r="K454" s="128"/>
      <c r="L454" s="126" t="str">
        <f t="shared" si="66"/>
        <v/>
      </c>
      <c r="M454" s="123" t="s">
        <v>1297</v>
      </c>
      <c r="N454" s="127">
        <v>21</v>
      </c>
      <c r="O454" s="127" t="e">
        <f t="shared" si="67"/>
        <v>#VALUE!</v>
      </c>
      <c r="P454" s="127" t="e">
        <f t="shared" si="68"/>
        <v>#VALUE!</v>
      </c>
      <c r="Q454" s="129"/>
      <c r="R454" s="127" t="s">
        <v>240</v>
      </c>
      <c r="S454" s="125"/>
      <c r="T454" s="125"/>
      <c r="U454" s="122"/>
      <c r="V454" s="8"/>
      <c r="W454" s="8"/>
      <c r="X454" s="8"/>
    </row>
    <row r="455" spans="1:24" ht="45" outlineLevel="4" x14ac:dyDescent="0.2">
      <c r="A455" s="38"/>
      <c r="B455" s="119" t="s">
        <v>1298</v>
      </c>
      <c r="C455" s="120" t="s">
        <v>50</v>
      </c>
      <c r="D455" s="121">
        <v>53</v>
      </c>
      <c r="E455" s="122" t="s">
        <v>235</v>
      </c>
      <c r="F455" s="122" t="s">
        <v>679</v>
      </c>
      <c r="G455" s="123" t="s">
        <v>680</v>
      </c>
      <c r="H455" s="124" t="s">
        <v>291</v>
      </c>
      <c r="I455" s="125">
        <v>7.1</v>
      </c>
      <c r="J455" s="125">
        <v>7.1</v>
      </c>
      <c r="K455" s="128"/>
      <c r="L455" s="126" t="str">
        <f t="shared" si="66"/>
        <v/>
      </c>
      <c r="M455" s="123" t="s">
        <v>1293</v>
      </c>
      <c r="N455" s="127">
        <v>21</v>
      </c>
      <c r="O455" s="127" t="e">
        <f t="shared" si="67"/>
        <v>#VALUE!</v>
      </c>
      <c r="P455" s="127" t="e">
        <f t="shared" si="68"/>
        <v>#VALUE!</v>
      </c>
      <c r="Q455" s="129"/>
      <c r="R455" s="127" t="s">
        <v>240</v>
      </c>
      <c r="S455" s="125"/>
      <c r="T455" s="125"/>
      <c r="U455" s="122"/>
      <c r="V455" s="8"/>
      <c r="W455" s="8"/>
      <c r="X455" s="8"/>
    </row>
    <row r="456" spans="1:24" ht="45" outlineLevel="4" x14ac:dyDescent="0.2">
      <c r="A456" s="38"/>
      <c r="B456" s="119" t="s">
        <v>1299</v>
      </c>
      <c r="C456" s="120" t="s">
        <v>50</v>
      </c>
      <c r="D456" s="121">
        <v>54</v>
      </c>
      <c r="E456" s="122" t="s">
        <v>235</v>
      </c>
      <c r="F456" s="122" t="s">
        <v>683</v>
      </c>
      <c r="G456" s="123" t="s">
        <v>684</v>
      </c>
      <c r="H456" s="124" t="s">
        <v>251</v>
      </c>
      <c r="I456" s="125">
        <v>6</v>
      </c>
      <c r="J456" s="125">
        <v>6</v>
      </c>
      <c r="K456" s="128"/>
      <c r="L456" s="126" t="str">
        <f t="shared" si="66"/>
        <v/>
      </c>
      <c r="M456" s="123" t="s">
        <v>1300</v>
      </c>
      <c r="N456" s="127">
        <v>21</v>
      </c>
      <c r="O456" s="127" t="e">
        <f t="shared" si="67"/>
        <v>#VALUE!</v>
      </c>
      <c r="P456" s="127" t="e">
        <f t="shared" si="68"/>
        <v>#VALUE!</v>
      </c>
      <c r="Q456" s="129"/>
      <c r="R456" s="127" t="s">
        <v>262</v>
      </c>
      <c r="S456" s="125"/>
      <c r="T456" s="125"/>
      <c r="U456" s="122"/>
      <c r="V456" s="8"/>
      <c r="W456" s="8"/>
      <c r="X456" s="8"/>
    </row>
    <row r="457" spans="1:24" ht="45" outlineLevel="4" x14ac:dyDescent="0.2">
      <c r="A457" s="38"/>
      <c r="B457" s="119" t="s">
        <v>1301</v>
      </c>
      <c r="C457" s="120" t="s">
        <v>50</v>
      </c>
      <c r="D457" s="121">
        <v>55</v>
      </c>
      <c r="E457" s="122" t="s">
        <v>235</v>
      </c>
      <c r="F457" s="122" t="s">
        <v>691</v>
      </c>
      <c r="G457" s="123" t="s">
        <v>692</v>
      </c>
      <c r="H457" s="124" t="s">
        <v>291</v>
      </c>
      <c r="I457" s="125">
        <v>1</v>
      </c>
      <c r="J457" s="125">
        <v>1</v>
      </c>
      <c r="K457" s="128"/>
      <c r="L457" s="126" t="str">
        <f t="shared" si="66"/>
        <v/>
      </c>
      <c r="M457" s="123" t="s">
        <v>1302</v>
      </c>
      <c r="N457" s="127">
        <v>21</v>
      </c>
      <c r="O457" s="127" t="e">
        <f t="shared" si="67"/>
        <v>#VALUE!</v>
      </c>
      <c r="P457" s="127" t="e">
        <f t="shared" si="68"/>
        <v>#VALUE!</v>
      </c>
      <c r="Q457" s="129"/>
      <c r="R457" s="127" t="s">
        <v>240</v>
      </c>
      <c r="S457" s="125"/>
      <c r="T457" s="125"/>
      <c r="U457" s="122"/>
      <c r="V457" s="8"/>
      <c r="W457" s="8"/>
      <c r="X457" s="8"/>
    </row>
    <row r="458" spans="1:24" ht="45" outlineLevel="4" x14ac:dyDescent="0.2">
      <c r="A458" s="38"/>
      <c r="B458" s="119" t="s">
        <v>1303</v>
      </c>
      <c r="C458" s="120" t="s">
        <v>50</v>
      </c>
      <c r="D458" s="121">
        <v>56</v>
      </c>
      <c r="E458" s="122" t="s">
        <v>235</v>
      </c>
      <c r="F458" s="122" t="s">
        <v>695</v>
      </c>
      <c r="G458" s="123" t="s">
        <v>696</v>
      </c>
      <c r="H458" s="124" t="s">
        <v>291</v>
      </c>
      <c r="I458" s="125">
        <v>9</v>
      </c>
      <c r="J458" s="125">
        <v>9</v>
      </c>
      <c r="K458" s="128"/>
      <c r="L458" s="126" t="str">
        <f t="shared" si="66"/>
        <v/>
      </c>
      <c r="M458" s="123" t="s">
        <v>1304</v>
      </c>
      <c r="N458" s="127">
        <v>21</v>
      </c>
      <c r="O458" s="127" t="e">
        <f t="shared" si="67"/>
        <v>#VALUE!</v>
      </c>
      <c r="P458" s="127" t="e">
        <f t="shared" si="68"/>
        <v>#VALUE!</v>
      </c>
      <c r="Q458" s="129"/>
      <c r="R458" s="127" t="s">
        <v>240</v>
      </c>
      <c r="S458" s="125"/>
      <c r="T458" s="125"/>
      <c r="U458" s="122"/>
      <c r="V458" s="8"/>
      <c r="W458" s="8"/>
      <c r="X458" s="8"/>
    </row>
    <row r="459" spans="1:24" ht="45" outlineLevel="4" x14ac:dyDescent="0.2">
      <c r="A459" s="38"/>
      <c r="B459" s="119" t="s">
        <v>1305</v>
      </c>
      <c r="C459" s="120" t="s">
        <v>50</v>
      </c>
      <c r="D459" s="121">
        <v>57</v>
      </c>
      <c r="E459" s="122" t="s">
        <v>235</v>
      </c>
      <c r="F459" s="122" t="s">
        <v>703</v>
      </c>
      <c r="G459" s="123" t="s">
        <v>704</v>
      </c>
      <c r="H459" s="124" t="s">
        <v>291</v>
      </c>
      <c r="I459" s="125">
        <v>7.1</v>
      </c>
      <c r="J459" s="125">
        <v>7.1</v>
      </c>
      <c r="K459" s="128"/>
      <c r="L459" s="126" t="str">
        <f t="shared" si="66"/>
        <v/>
      </c>
      <c r="M459" s="123" t="s">
        <v>1293</v>
      </c>
      <c r="N459" s="127">
        <v>21</v>
      </c>
      <c r="O459" s="127" t="e">
        <f t="shared" si="67"/>
        <v>#VALUE!</v>
      </c>
      <c r="P459" s="127" t="e">
        <f t="shared" si="68"/>
        <v>#VALUE!</v>
      </c>
      <c r="Q459" s="129"/>
      <c r="R459" s="127" t="s">
        <v>240</v>
      </c>
      <c r="S459" s="125"/>
      <c r="T459" s="125"/>
      <c r="U459" s="122"/>
      <c r="V459" s="8"/>
      <c r="W459" s="8"/>
      <c r="X459" s="8"/>
    </row>
    <row r="460" spans="1:24" ht="45" outlineLevel="4" x14ac:dyDescent="0.2">
      <c r="A460" s="38"/>
      <c r="B460" s="119" t="s">
        <v>1306</v>
      </c>
      <c r="C460" s="120" t="s">
        <v>50</v>
      </c>
      <c r="D460" s="121">
        <v>58</v>
      </c>
      <c r="E460" s="122" t="s">
        <v>235</v>
      </c>
      <c r="F460" s="122" t="s">
        <v>706</v>
      </c>
      <c r="G460" s="123" t="s">
        <v>707</v>
      </c>
      <c r="H460" s="124" t="s">
        <v>291</v>
      </c>
      <c r="I460" s="125">
        <v>3.5</v>
      </c>
      <c r="J460" s="125">
        <v>3.5</v>
      </c>
      <c r="K460" s="128"/>
      <c r="L460" s="126" t="str">
        <f t="shared" si="66"/>
        <v/>
      </c>
      <c r="M460" s="123" t="s">
        <v>1307</v>
      </c>
      <c r="N460" s="127">
        <v>21</v>
      </c>
      <c r="O460" s="127" t="e">
        <f t="shared" si="67"/>
        <v>#VALUE!</v>
      </c>
      <c r="P460" s="127" t="e">
        <f t="shared" si="68"/>
        <v>#VALUE!</v>
      </c>
      <c r="Q460" s="129"/>
      <c r="R460" s="127" t="s">
        <v>240</v>
      </c>
      <c r="S460" s="125"/>
      <c r="T460" s="125"/>
      <c r="U460" s="122"/>
      <c r="V460" s="8"/>
      <c r="W460" s="8"/>
      <c r="X460" s="8"/>
    </row>
    <row r="461" spans="1:24" ht="33.75" outlineLevel="4" x14ac:dyDescent="0.2">
      <c r="A461" s="38"/>
      <c r="B461" s="119" t="s">
        <v>1308</v>
      </c>
      <c r="C461" s="120" t="s">
        <v>50</v>
      </c>
      <c r="D461" s="121">
        <v>59</v>
      </c>
      <c r="E461" s="122" t="s">
        <v>235</v>
      </c>
      <c r="F461" s="122" t="s">
        <v>710</v>
      </c>
      <c r="G461" s="123" t="s">
        <v>711</v>
      </c>
      <c r="H461" s="124" t="s">
        <v>291</v>
      </c>
      <c r="I461" s="125">
        <v>7.1</v>
      </c>
      <c r="J461" s="125">
        <v>7.1</v>
      </c>
      <c r="K461" s="128"/>
      <c r="L461" s="126" t="str">
        <f t="shared" si="66"/>
        <v/>
      </c>
      <c r="M461" s="123" t="s">
        <v>1309</v>
      </c>
      <c r="N461" s="127">
        <v>21</v>
      </c>
      <c r="O461" s="127" t="e">
        <f t="shared" si="67"/>
        <v>#VALUE!</v>
      </c>
      <c r="P461" s="127" t="e">
        <f t="shared" si="68"/>
        <v>#VALUE!</v>
      </c>
      <c r="Q461" s="129"/>
      <c r="R461" s="127" t="s">
        <v>262</v>
      </c>
      <c r="S461" s="125"/>
      <c r="T461" s="125"/>
      <c r="U461" s="122"/>
      <c r="V461" s="8"/>
      <c r="W461" s="8"/>
      <c r="X461" s="8"/>
    </row>
    <row r="462" spans="1:24" ht="45" outlineLevel="4" x14ac:dyDescent="0.2">
      <c r="A462" s="38"/>
      <c r="B462" s="119" t="s">
        <v>1310</v>
      </c>
      <c r="C462" s="120" t="s">
        <v>50</v>
      </c>
      <c r="D462" s="121">
        <v>60</v>
      </c>
      <c r="E462" s="122" t="s">
        <v>235</v>
      </c>
      <c r="F462" s="122" t="s">
        <v>714</v>
      </c>
      <c r="G462" s="123" t="s">
        <v>715</v>
      </c>
      <c r="H462" s="124" t="s">
        <v>291</v>
      </c>
      <c r="I462" s="125">
        <v>14.2</v>
      </c>
      <c r="J462" s="125">
        <v>14.2</v>
      </c>
      <c r="K462" s="128"/>
      <c r="L462" s="126" t="str">
        <f t="shared" si="66"/>
        <v/>
      </c>
      <c r="M462" s="123" t="s">
        <v>1311</v>
      </c>
      <c r="N462" s="127">
        <v>21</v>
      </c>
      <c r="O462" s="127" t="e">
        <f t="shared" si="67"/>
        <v>#VALUE!</v>
      </c>
      <c r="P462" s="127" t="e">
        <f t="shared" si="68"/>
        <v>#VALUE!</v>
      </c>
      <c r="Q462" s="129"/>
      <c r="R462" s="127" t="s">
        <v>240</v>
      </c>
      <c r="S462" s="125"/>
      <c r="T462" s="125"/>
      <c r="U462" s="122"/>
      <c r="V462" s="8"/>
      <c r="W462" s="8"/>
      <c r="X462" s="8"/>
    </row>
    <row r="463" spans="1:24" ht="33.75" outlineLevel="4" x14ac:dyDescent="0.2">
      <c r="A463" s="38"/>
      <c r="B463" s="119" t="s">
        <v>1312</v>
      </c>
      <c r="C463" s="120" t="s">
        <v>50</v>
      </c>
      <c r="D463" s="121">
        <v>61</v>
      </c>
      <c r="E463" s="122" t="s">
        <v>235</v>
      </c>
      <c r="F463" s="122" t="s">
        <v>722</v>
      </c>
      <c r="G463" s="123" t="s">
        <v>723</v>
      </c>
      <c r="H463" s="124" t="s">
        <v>291</v>
      </c>
      <c r="I463" s="125">
        <v>7.1</v>
      </c>
      <c r="J463" s="125">
        <v>7.1</v>
      </c>
      <c r="K463" s="128"/>
      <c r="L463" s="126" t="str">
        <f t="shared" si="66"/>
        <v/>
      </c>
      <c r="M463" s="123" t="s">
        <v>1313</v>
      </c>
      <c r="N463" s="127">
        <v>21</v>
      </c>
      <c r="O463" s="127" t="e">
        <f t="shared" si="67"/>
        <v>#VALUE!</v>
      </c>
      <c r="P463" s="127" t="e">
        <f t="shared" si="68"/>
        <v>#VALUE!</v>
      </c>
      <c r="Q463" s="129"/>
      <c r="R463" s="127" t="s">
        <v>240</v>
      </c>
      <c r="S463" s="125"/>
      <c r="T463" s="125"/>
      <c r="U463" s="122"/>
      <c r="V463" s="8"/>
      <c r="W463" s="8"/>
      <c r="X463" s="8"/>
    </row>
    <row r="464" spans="1:24" ht="33.75" outlineLevel="4" x14ac:dyDescent="0.2">
      <c r="A464" s="38"/>
      <c r="B464" s="119" t="s">
        <v>1314</v>
      </c>
      <c r="C464" s="120" t="s">
        <v>50</v>
      </c>
      <c r="D464" s="121">
        <v>62</v>
      </c>
      <c r="E464" s="122" t="s">
        <v>235</v>
      </c>
      <c r="F464" s="122" t="s">
        <v>726</v>
      </c>
      <c r="G464" s="123" t="s">
        <v>727</v>
      </c>
      <c r="H464" s="124" t="s">
        <v>291</v>
      </c>
      <c r="I464" s="125">
        <v>7.1</v>
      </c>
      <c r="J464" s="125">
        <v>7.1</v>
      </c>
      <c r="K464" s="128"/>
      <c r="L464" s="126" t="str">
        <f t="shared" si="66"/>
        <v/>
      </c>
      <c r="M464" s="123" t="s">
        <v>1313</v>
      </c>
      <c r="N464" s="127">
        <v>21</v>
      </c>
      <c r="O464" s="127" t="e">
        <f t="shared" si="67"/>
        <v>#VALUE!</v>
      </c>
      <c r="P464" s="127" t="e">
        <f t="shared" si="68"/>
        <v>#VALUE!</v>
      </c>
      <c r="Q464" s="129"/>
      <c r="R464" s="127" t="s">
        <v>240</v>
      </c>
      <c r="S464" s="125"/>
      <c r="T464" s="125"/>
      <c r="U464" s="122"/>
      <c r="V464" s="8"/>
      <c r="W464" s="8"/>
      <c r="X464" s="8"/>
    </row>
    <row r="465" spans="1:24" ht="33.75" outlineLevel="4" x14ac:dyDescent="0.2">
      <c r="A465" s="38"/>
      <c r="B465" s="119" t="s">
        <v>1315</v>
      </c>
      <c r="C465" s="120" t="s">
        <v>50</v>
      </c>
      <c r="D465" s="121">
        <v>63</v>
      </c>
      <c r="E465" s="122" t="s">
        <v>235</v>
      </c>
      <c r="F465" s="122" t="s">
        <v>730</v>
      </c>
      <c r="G465" s="123" t="s">
        <v>731</v>
      </c>
      <c r="H465" s="124" t="s">
        <v>238</v>
      </c>
      <c r="I465" s="125">
        <v>8.9</v>
      </c>
      <c r="J465" s="125">
        <v>8.9</v>
      </c>
      <c r="K465" s="128"/>
      <c r="L465" s="126" t="str">
        <f t="shared" si="66"/>
        <v/>
      </c>
      <c r="M465" s="123" t="s">
        <v>1316</v>
      </c>
      <c r="N465" s="127">
        <v>21</v>
      </c>
      <c r="O465" s="127" t="e">
        <f t="shared" si="67"/>
        <v>#VALUE!</v>
      </c>
      <c r="P465" s="127" t="e">
        <f t="shared" si="68"/>
        <v>#VALUE!</v>
      </c>
      <c r="Q465" s="129"/>
      <c r="R465" s="127" t="s">
        <v>240</v>
      </c>
      <c r="S465" s="125"/>
      <c r="T465" s="125"/>
      <c r="U465" s="122"/>
      <c r="V465" s="8"/>
      <c r="W465" s="8"/>
      <c r="X465" s="8"/>
    </row>
    <row r="466" spans="1:24" ht="45" outlineLevel="4" x14ac:dyDescent="0.2">
      <c r="A466" s="38"/>
      <c r="B466" s="119" t="s">
        <v>1317</v>
      </c>
      <c r="C466" s="120" t="s">
        <v>50</v>
      </c>
      <c r="D466" s="121">
        <v>64</v>
      </c>
      <c r="E466" s="122" t="s">
        <v>235</v>
      </c>
      <c r="F466" s="122" t="s">
        <v>734</v>
      </c>
      <c r="G466" s="123" t="s">
        <v>735</v>
      </c>
      <c r="H466" s="124" t="s">
        <v>238</v>
      </c>
      <c r="I466" s="125">
        <v>11.6</v>
      </c>
      <c r="J466" s="125">
        <v>11.6</v>
      </c>
      <c r="K466" s="128"/>
      <c r="L466" s="126" t="str">
        <f t="shared" si="66"/>
        <v/>
      </c>
      <c r="M466" s="123" t="s">
        <v>1318</v>
      </c>
      <c r="N466" s="127">
        <v>21</v>
      </c>
      <c r="O466" s="127" t="e">
        <f t="shared" si="67"/>
        <v>#VALUE!</v>
      </c>
      <c r="P466" s="127" t="e">
        <f t="shared" si="68"/>
        <v>#VALUE!</v>
      </c>
      <c r="Q466" s="129"/>
      <c r="R466" s="127" t="s">
        <v>240</v>
      </c>
      <c r="S466" s="125"/>
      <c r="T466" s="125"/>
      <c r="U466" s="122"/>
      <c r="V466" s="8"/>
      <c r="W466" s="8"/>
      <c r="X466" s="8"/>
    </row>
    <row r="467" spans="1:24" ht="33.75" outlineLevel="4" x14ac:dyDescent="0.2">
      <c r="A467" s="38"/>
      <c r="B467" s="119" t="s">
        <v>1319</v>
      </c>
      <c r="C467" s="120" t="s">
        <v>50</v>
      </c>
      <c r="D467" s="121">
        <v>65</v>
      </c>
      <c r="E467" s="122" t="s">
        <v>235</v>
      </c>
      <c r="F467" s="122" t="s">
        <v>745</v>
      </c>
      <c r="G467" s="123" t="s">
        <v>746</v>
      </c>
      <c r="H467" s="124" t="s">
        <v>291</v>
      </c>
      <c r="I467" s="125">
        <v>4.2</v>
      </c>
      <c r="J467" s="125">
        <v>4.2</v>
      </c>
      <c r="K467" s="128"/>
      <c r="L467" s="126" t="str">
        <f t="shared" si="66"/>
        <v/>
      </c>
      <c r="M467" s="123" t="s">
        <v>1320</v>
      </c>
      <c r="N467" s="127">
        <v>21</v>
      </c>
      <c r="O467" s="127" t="e">
        <f t="shared" si="67"/>
        <v>#VALUE!</v>
      </c>
      <c r="P467" s="127" t="e">
        <f t="shared" si="68"/>
        <v>#VALUE!</v>
      </c>
      <c r="Q467" s="129"/>
      <c r="R467" s="127" t="s">
        <v>240</v>
      </c>
      <c r="S467" s="125"/>
      <c r="T467" s="125"/>
      <c r="U467" s="122"/>
      <c r="V467" s="8"/>
      <c r="W467" s="8"/>
      <c r="X467" s="8"/>
    </row>
    <row r="468" spans="1:24" ht="33.75" outlineLevel="4" x14ac:dyDescent="0.2">
      <c r="A468" s="38"/>
      <c r="B468" s="119" t="s">
        <v>1321</v>
      </c>
      <c r="C468" s="120" t="s">
        <v>50</v>
      </c>
      <c r="D468" s="121">
        <v>66</v>
      </c>
      <c r="E468" s="122" t="s">
        <v>235</v>
      </c>
      <c r="F468" s="122" t="s">
        <v>749</v>
      </c>
      <c r="G468" s="123" t="s">
        <v>750</v>
      </c>
      <c r="H468" s="124" t="s">
        <v>291</v>
      </c>
      <c r="I468" s="125">
        <v>1.5</v>
      </c>
      <c r="J468" s="125">
        <v>1.5</v>
      </c>
      <c r="K468" s="128"/>
      <c r="L468" s="126" t="str">
        <f t="shared" si="66"/>
        <v/>
      </c>
      <c r="M468" s="123" t="s">
        <v>1322</v>
      </c>
      <c r="N468" s="127">
        <v>21</v>
      </c>
      <c r="O468" s="127" t="e">
        <f t="shared" si="67"/>
        <v>#VALUE!</v>
      </c>
      <c r="P468" s="127" t="e">
        <f t="shared" si="68"/>
        <v>#VALUE!</v>
      </c>
      <c r="Q468" s="129"/>
      <c r="R468" s="127" t="s">
        <v>240</v>
      </c>
      <c r="S468" s="125"/>
      <c r="T468" s="125"/>
      <c r="U468" s="122"/>
      <c r="V468" s="8"/>
      <c r="W468" s="8"/>
      <c r="X468" s="8"/>
    </row>
    <row r="469" spans="1:24" ht="33.75" outlineLevel="4" x14ac:dyDescent="0.2">
      <c r="A469" s="38"/>
      <c r="B469" s="119" t="s">
        <v>1323</v>
      </c>
      <c r="C469" s="120" t="s">
        <v>50</v>
      </c>
      <c r="D469" s="121">
        <v>67</v>
      </c>
      <c r="E469" s="122" t="s">
        <v>235</v>
      </c>
      <c r="F469" s="122" t="s">
        <v>768</v>
      </c>
      <c r="G469" s="123" t="s">
        <v>769</v>
      </c>
      <c r="H469" s="124" t="s">
        <v>291</v>
      </c>
      <c r="I469" s="125">
        <v>7.1</v>
      </c>
      <c r="J469" s="125">
        <v>7.1</v>
      </c>
      <c r="K469" s="128"/>
      <c r="L469" s="126" t="str">
        <f t="shared" si="66"/>
        <v/>
      </c>
      <c r="M469" s="123" t="s">
        <v>1324</v>
      </c>
      <c r="N469" s="127">
        <v>21</v>
      </c>
      <c r="O469" s="127" t="e">
        <f t="shared" si="67"/>
        <v>#VALUE!</v>
      </c>
      <c r="P469" s="127" t="e">
        <f t="shared" si="68"/>
        <v>#VALUE!</v>
      </c>
      <c r="Q469" s="129"/>
      <c r="R469" s="127" t="s">
        <v>240</v>
      </c>
      <c r="S469" s="125"/>
      <c r="T469" s="125"/>
      <c r="U469" s="122"/>
      <c r="V469" s="8"/>
      <c r="W469" s="8"/>
      <c r="X469" s="8"/>
    </row>
    <row r="470" spans="1:24" ht="33.75" outlineLevel="4" x14ac:dyDescent="0.2">
      <c r="A470" s="38"/>
      <c r="B470" s="119" t="s">
        <v>1325</v>
      </c>
      <c r="C470" s="120" t="s">
        <v>50</v>
      </c>
      <c r="D470" s="121">
        <v>68</v>
      </c>
      <c r="E470" s="122" t="s">
        <v>235</v>
      </c>
      <c r="F470" s="122" t="s">
        <v>772</v>
      </c>
      <c r="G470" s="123" t="s">
        <v>773</v>
      </c>
      <c r="H470" s="124" t="s">
        <v>291</v>
      </c>
      <c r="I470" s="125">
        <v>7.1</v>
      </c>
      <c r="J470" s="125">
        <v>7.1</v>
      </c>
      <c r="K470" s="128"/>
      <c r="L470" s="126" t="str">
        <f t="shared" si="66"/>
        <v/>
      </c>
      <c r="M470" s="123" t="s">
        <v>1313</v>
      </c>
      <c r="N470" s="127">
        <v>21</v>
      </c>
      <c r="O470" s="127" t="e">
        <f t="shared" si="67"/>
        <v>#VALUE!</v>
      </c>
      <c r="P470" s="127" t="e">
        <f t="shared" si="68"/>
        <v>#VALUE!</v>
      </c>
      <c r="Q470" s="129"/>
      <c r="R470" s="127" t="s">
        <v>240</v>
      </c>
      <c r="S470" s="125"/>
      <c r="T470" s="125"/>
      <c r="U470" s="122"/>
      <c r="V470" s="8"/>
      <c r="W470" s="8"/>
      <c r="X470" s="8"/>
    </row>
    <row r="471" spans="1:24" ht="33.75" outlineLevel="4" x14ac:dyDescent="0.2">
      <c r="A471" s="38"/>
      <c r="B471" s="119" t="s">
        <v>1326</v>
      </c>
      <c r="C471" s="120" t="s">
        <v>50</v>
      </c>
      <c r="D471" s="121">
        <v>69</v>
      </c>
      <c r="E471" s="122" t="s">
        <v>235</v>
      </c>
      <c r="F471" s="122" t="s">
        <v>1164</v>
      </c>
      <c r="G471" s="123" t="s">
        <v>1327</v>
      </c>
      <c r="H471" s="124" t="s">
        <v>251</v>
      </c>
      <c r="I471" s="125">
        <v>1</v>
      </c>
      <c r="J471" s="125">
        <v>1</v>
      </c>
      <c r="K471" s="128"/>
      <c r="L471" s="126" t="str">
        <f t="shared" si="66"/>
        <v/>
      </c>
      <c r="M471" s="123" t="s">
        <v>1328</v>
      </c>
      <c r="N471" s="127">
        <v>21</v>
      </c>
      <c r="O471" s="127" t="e">
        <f t="shared" si="67"/>
        <v>#VALUE!</v>
      </c>
      <c r="P471" s="127" t="e">
        <f t="shared" si="68"/>
        <v>#VALUE!</v>
      </c>
      <c r="Q471" s="129"/>
      <c r="R471" s="127" t="s">
        <v>262</v>
      </c>
      <c r="S471" s="125"/>
      <c r="T471" s="125"/>
      <c r="U471" s="122"/>
      <c r="V471" s="8"/>
      <c r="W471" s="8"/>
      <c r="X471" s="8"/>
    </row>
    <row r="472" spans="1:24" ht="33.75" outlineLevel="4" x14ac:dyDescent="0.2">
      <c r="A472" s="38"/>
      <c r="B472" s="119" t="s">
        <v>1329</v>
      </c>
      <c r="C472" s="120" t="s">
        <v>50</v>
      </c>
      <c r="D472" s="121">
        <v>70</v>
      </c>
      <c r="E472" s="122" t="s">
        <v>235</v>
      </c>
      <c r="F472" s="122" t="s">
        <v>776</v>
      </c>
      <c r="G472" s="123" t="s">
        <v>777</v>
      </c>
      <c r="H472" s="124" t="s">
        <v>291</v>
      </c>
      <c r="I472" s="125">
        <v>7.1</v>
      </c>
      <c r="J472" s="125">
        <v>7.1</v>
      </c>
      <c r="K472" s="128"/>
      <c r="L472" s="126" t="str">
        <f t="shared" si="66"/>
        <v/>
      </c>
      <c r="M472" s="123" t="s">
        <v>1330</v>
      </c>
      <c r="N472" s="127">
        <v>21</v>
      </c>
      <c r="O472" s="127" t="e">
        <f t="shared" si="67"/>
        <v>#VALUE!</v>
      </c>
      <c r="P472" s="127" t="e">
        <f t="shared" si="68"/>
        <v>#VALUE!</v>
      </c>
      <c r="Q472" s="129"/>
      <c r="R472" s="127" t="s">
        <v>240</v>
      </c>
      <c r="S472" s="125"/>
      <c r="T472" s="125"/>
      <c r="U472" s="122"/>
      <c r="V472" s="8"/>
      <c r="W472" s="8"/>
      <c r="X472" s="8"/>
    </row>
    <row r="473" spans="1:24" ht="11.25" outlineLevel="4" x14ac:dyDescent="0.2">
      <c r="A473" s="38"/>
      <c r="B473" s="119" t="s">
        <v>1331</v>
      </c>
      <c r="C473" s="120" t="s">
        <v>50</v>
      </c>
      <c r="D473" s="121">
        <v>71</v>
      </c>
      <c r="E473" s="122" t="s">
        <v>235</v>
      </c>
      <c r="F473" s="122" t="s">
        <v>780</v>
      </c>
      <c r="G473" s="123" t="s">
        <v>781</v>
      </c>
      <c r="H473" s="124" t="s">
        <v>251</v>
      </c>
      <c r="I473" s="125">
        <v>28</v>
      </c>
      <c r="J473" s="125">
        <v>28</v>
      </c>
      <c r="K473" s="128"/>
      <c r="L473" s="126" t="str">
        <f t="shared" si="66"/>
        <v/>
      </c>
      <c r="M473" s="123" t="s">
        <v>1332</v>
      </c>
      <c r="N473" s="127">
        <v>21</v>
      </c>
      <c r="O473" s="127" t="e">
        <f t="shared" si="67"/>
        <v>#VALUE!</v>
      </c>
      <c r="P473" s="127" t="e">
        <f t="shared" si="68"/>
        <v>#VALUE!</v>
      </c>
      <c r="Q473" s="129"/>
      <c r="R473" s="127" t="s">
        <v>240</v>
      </c>
      <c r="S473" s="125"/>
      <c r="T473" s="125"/>
      <c r="U473" s="122"/>
      <c r="V473" s="8"/>
      <c r="W473" s="8"/>
      <c r="X473" s="8"/>
    </row>
    <row r="474" spans="1:24" ht="33.75" outlineLevel="4" x14ac:dyDescent="0.2">
      <c r="A474" s="38"/>
      <c r="B474" s="119" t="s">
        <v>1333</v>
      </c>
      <c r="C474" s="120" t="s">
        <v>50</v>
      </c>
      <c r="D474" s="121">
        <v>72</v>
      </c>
      <c r="E474" s="122" t="s">
        <v>235</v>
      </c>
      <c r="F474" s="122" t="s">
        <v>784</v>
      </c>
      <c r="G474" s="123" t="s">
        <v>785</v>
      </c>
      <c r="H474" s="124" t="s">
        <v>251</v>
      </c>
      <c r="I474" s="125">
        <v>22</v>
      </c>
      <c r="J474" s="125">
        <v>22</v>
      </c>
      <c r="K474" s="128"/>
      <c r="L474" s="126" t="str">
        <f t="shared" si="66"/>
        <v/>
      </c>
      <c r="M474" s="123" t="s">
        <v>1334</v>
      </c>
      <c r="N474" s="127">
        <v>21</v>
      </c>
      <c r="O474" s="127" t="e">
        <f t="shared" si="67"/>
        <v>#VALUE!</v>
      </c>
      <c r="P474" s="127" t="e">
        <f t="shared" si="68"/>
        <v>#VALUE!</v>
      </c>
      <c r="Q474" s="129"/>
      <c r="R474" s="127" t="s">
        <v>240</v>
      </c>
      <c r="S474" s="125"/>
      <c r="T474" s="125"/>
      <c r="U474" s="122"/>
      <c r="V474" s="8"/>
      <c r="W474" s="8"/>
      <c r="X474" s="8"/>
    </row>
    <row r="475" spans="1:24" ht="33.75" outlineLevel="4" x14ac:dyDescent="0.2">
      <c r="A475" s="38"/>
      <c r="B475" s="119" t="s">
        <v>1335</v>
      </c>
      <c r="C475" s="120" t="s">
        <v>50</v>
      </c>
      <c r="D475" s="121">
        <v>73</v>
      </c>
      <c r="E475" s="122" t="s">
        <v>235</v>
      </c>
      <c r="F475" s="122" t="s">
        <v>792</v>
      </c>
      <c r="G475" s="123" t="s">
        <v>793</v>
      </c>
      <c r="H475" s="124" t="s">
        <v>261</v>
      </c>
      <c r="I475" s="125">
        <v>1</v>
      </c>
      <c r="J475" s="125">
        <v>1</v>
      </c>
      <c r="K475" s="128"/>
      <c r="L475" s="126" t="str">
        <f t="shared" si="66"/>
        <v/>
      </c>
      <c r="M475" s="123" t="s">
        <v>1336</v>
      </c>
      <c r="N475" s="127">
        <v>21</v>
      </c>
      <c r="O475" s="127" t="e">
        <f t="shared" si="67"/>
        <v>#VALUE!</v>
      </c>
      <c r="P475" s="127" t="e">
        <f t="shared" si="68"/>
        <v>#VALUE!</v>
      </c>
      <c r="Q475" s="129"/>
      <c r="R475" s="127" t="s">
        <v>262</v>
      </c>
      <c r="S475" s="125"/>
      <c r="T475" s="125"/>
      <c r="U475" s="122"/>
      <c r="V475" s="8"/>
      <c r="W475" s="8"/>
      <c r="X475" s="8"/>
    </row>
    <row r="476" spans="1:24" ht="33.75" outlineLevel="4" x14ac:dyDescent="0.2">
      <c r="A476" s="38"/>
      <c r="B476" s="119" t="s">
        <v>1337</v>
      </c>
      <c r="C476" s="120" t="s">
        <v>50</v>
      </c>
      <c r="D476" s="121">
        <v>74</v>
      </c>
      <c r="E476" s="122" t="s">
        <v>235</v>
      </c>
      <c r="F476" s="122" t="s">
        <v>1178</v>
      </c>
      <c r="G476" s="123" t="s">
        <v>1179</v>
      </c>
      <c r="H476" s="124" t="s">
        <v>291</v>
      </c>
      <c r="I476" s="125">
        <v>9</v>
      </c>
      <c r="J476" s="125">
        <v>9</v>
      </c>
      <c r="K476" s="128"/>
      <c r="L476" s="126" t="str">
        <f t="shared" si="66"/>
        <v/>
      </c>
      <c r="M476" s="123" t="s">
        <v>1338</v>
      </c>
      <c r="N476" s="127">
        <v>21</v>
      </c>
      <c r="O476" s="127" t="e">
        <f t="shared" si="67"/>
        <v>#VALUE!</v>
      </c>
      <c r="P476" s="127" t="e">
        <f t="shared" si="68"/>
        <v>#VALUE!</v>
      </c>
      <c r="Q476" s="129"/>
      <c r="R476" s="127" t="s">
        <v>240</v>
      </c>
      <c r="S476" s="125"/>
      <c r="T476" s="125"/>
      <c r="U476" s="122"/>
      <c r="V476" s="8"/>
      <c r="W476" s="8"/>
      <c r="X476" s="8"/>
    </row>
    <row r="477" spans="1:24" ht="33.75" outlineLevel="4" x14ac:dyDescent="0.2">
      <c r="A477" s="38"/>
      <c r="B477" s="119" t="s">
        <v>1339</v>
      </c>
      <c r="C477" s="120" t="s">
        <v>50</v>
      </c>
      <c r="D477" s="121">
        <v>75</v>
      </c>
      <c r="E477" s="122" t="s">
        <v>235</v>
      </c>
      <c r="F477" s="122" t="s">
        <v>823</v>
      </c>
      <c r="G477" s="123" t="s">
        <v>824</v>
      </c>
      <c r="H477" s="124" t="s">
        <v>291</v>
      </c>
      <c r="I477" s="125">
        <v>9</v>
      </c>
      <c r="J477" s="125">
        <v>9</v>
      </c>
      <c r="K477" s="128"/>
      <c r="L477" s="126" t="str">
        <f t="shared" si="66"/>
        <v/>
      </c>
      <c r="M477" s="123" t="s">
        <v>1338</v>
      </c>
      <c r="N477" s="127">
        <v>21</v>
      </c>
      <c r="O477" s="127" t="e">
        <f t="shared" si="67"/>
        <v>#VALUE!</v>
      </c>
      <c r="P477" s="127" t="e">
        <f t="shared" si="68"/>
        <v>#VALUE!</v>
      </c>
      <c r="Q477" s="129"/>
      <c r="R477" s="127" t="s">
        <v>240</v>
      </c>
      <c r="S477" s="125"/>
      <c r="T477" s="125"/>
      <c r="U477" s="122"/>
      <c r="V477" s="8"/>
      <c r="W477" s="8"/>
      <c r="X477" s="8"/>
    </row>
    <row r="478" spans="1:24" ht="33.75" outlineLevel="4" x14ac:dyDescent="0.2">
      <c r="A478" s="38"/>
      <c r="B478" s="119" t="s">
        <v>1340</v>
      </c>
      <c r="C478" s="120" t="s">
        <v>50</v>
      </c>
      <c r="D478" s="121">
        <v>76</v>
      </c>
      <c r="E478" s="122" t="s">
        <v>235</v>
      </c>
      <c r="F478" s="122" t="s">
        <v>1183</v>
      </c>
      <c r="G478" s="123" t="s">
        <v>1184</v>
      </c>
      <c r="H478" s="124" t="s">
        <v>291</v>
      </c>
      <c r="I478" s="125">
        <v>7.1</v>
      </c>
      <c r="J478" s="125">
        <v>7.1</v>
      </c>
      <c r="K478" s="128"/>
      <c r="L478" s="126" t="str">
        <f t="shared" si="66"/>
        <v/>
      </c>
      <c r="M478" s="123" t="s">
        <v>1341</v>
      </c>
      <c r="N478" s="127">
        <v>21</v>
      </c>
      <c r="O478" s="127" t="e">
        <f t="shared" si="67"/>
        <v>#VALUE!</v>
      </c>
      <c r="P478" s="127" t="e">
        <f t="shared" si="68"/>
        <v>#VALUE!</v>
      </c>
      <c r="Q478" s="129"/>
      <c r="R478" s="127" t="s">
        <v>240</v>
      </c>
      <c r="S478" s="125"/>
      <c r="T478" s="125"/>
      <c r="U478" s="122"/>
      <c r="V478" s="8"/>
      <c r="W478" s="8"/>
      <c r="X478" s="8"/>
    </row>
    <row r="479" spans="1:24" ht="33.75" outlineLevel="4" x14ac:dyDescent="0.2">
      <c r="A479" s="38"/>
      <c r="B479" s="119" t="s">
        <v>1342</v>
      </c>
      <c r="C479" s="120" t="s">
        <v>50</v>
      </c>
      <c r="D479" s="121">
        <v>77</v>
      </c>
      <c r="E479" s="122" t="s">
        <v>235</v>
      </c>
      <c r="F479" s="122" t="s">
        <v>1187</v>
      </c>
      <c r="G479" s="123" t="s">
        <v>1188</v>
      </c>
      <c r="H479" s="124" t="s">
        <v>251</v>
      </c>
      <c r="I479" s="125">
        <v>1</v>
      </c>
      <c r="J479" s="125">
        <v>1</v>
      </c>
      <c r="K479" s="128"/>
      <c r="L479" s="126" t="str">
        <f t="shared" si="66"/>
        <v/>
      </c>
      <c r="M479" s="123" t="s">
        <v>1343</v>
      </c>
      <c r="N479" s="127">
        <v>21</v>
      </c>
      <c r="O479" s="127" t="e">
        <f t="shared" si="67"/>
        <v>#VALUE!</v>
      </c>
      <c r="P479" s="127" t="e">
        <f t="shared" si="68"/>
        <v>#VALUE!</v>
      </c>
      <c r="Q479" s="129"/>
      <c r="R479" s="127" t="s">
        <v>240</v>
      </c>
      <c r="S479" s="125"/>
      <c r="T479" s="125"/>
      <c r="U479" s="122"/>
      <c r="V479" s="8"/>
      <c r="W479" s="8"/>
      <c r="X479" s="8"/>
    </row>
    <row r="480" spans="1:24" ht="33.75" outlineLevel="4" x14ac:dyDescent="0.2">
      <c r="A480" s="38"/>
      <c r="B480" s="119" t="s">
        <v>1344</v>
      </c>
      <c r="C480" s="120" t="s">
        <v>50</v>
      </c>
      <c r="D480" s="121">
        <v>78</v>
      </c>
      <c r="E480" s="122" t="s">
        <v>235</v>
      </c>
      <c r="F480" s="122" t="s">
        <v>1191</v>
      </c>
      <c r="G480" s="123" t="s">
        <v>1192</v>
      </c>
      <c r="H480" s="124" t="s">
        <v>251</v>
      </c>
      <c r="I480" s="125">
        <v>1</v>
      </c>
      <c r="J480" s="125">
        <v>1</v>
      </c>
      <c r="K480" s="128"/>
      <c r="L480" s="126" t="str">
        <f t="shared" si="66"/>
        <v/>
      </c>
      <c r="M480" s="123" t="s">
        <v>1343</v>
      </c>
      <c r="N480" s="127">
        <v>21</v>
      </c>
      <c r="O480" s="127" t="e">
        <f t="shared" si="67"/>
        <v>#VALUE!</v>
      </c>
      <c r="P480" s="127" t="e">
        <f t="shared" si="68"/>
        <v>#VALUE!</v>
      </c>
      <c r="Q480" s="129"/>
      <c r="R480" s="127" t="s">
        <v>240</v>
      </c>
      <c r="S480" s="125"/>
      <c r="T480" s="125"/>
      <c r="U480" s="122"/>
      <c r="V480" s="8"/>
      <c r="W480" s="8"/>
      <c r="X480" s="8"/>
    </row>
    <row r="481" spans="1:24" ht="33.75" outlineLevel="4" x14ac:dyDescent="0.2">
      <c r="A481" s="38"/>
      <c r="B481" s="119" t="s">
        <v>1345</v>
      </c>
      <c r="C481" s="120" t="s">
        <v>50</v>
      </c>
      <c r="D481" s="121">
        <v>79</v>
      </c>
      <c r="E481" s="122" t="s">
        <v>235</v>
      </c>
      <c r="F481" s="122" t="s">
        <v>1194</v>
      </c>
      <c r="G481" s="123" t="s">
        <v>1195</v>
      </c>
      <c r="H481" s="124" t="s">
        <v>291</v>
      </c>
      <c r="I481" s="125">
        <v>3.5</v>
      </c>
      <c r="J481" s="125">
        <v>3.5</v>
      </c>
      <c r="K481" s="128"/>
      <c r="L481" s="126" t="str">
        <f t="shared" si="66"/>
        <v/>
      </c>
      <c r="M481" s="123" t="s">
        <v>1346</v>
      </c>
      <c r="N481" s="127">
        <v>21</v>
      </c>
      <c r="O481" s="127" t="e">
        <f t="shared" si="67"/>
        <v>#VALUE!</v>
      </c>
      <c r="P481" s="127" t="e">
        <f t="shared" si="68"/>
        <v>#VALUE!</v>
      </c>
      <c r="Q481" s="129"/>
      <c r="R481" s="127" t="s">
        <v>240</v>
      </c>
      <c r="S481" s="125"/>
      <c r="T481" s="125"/>
      <c r="U481" s="122"/>
      <c r="V481" s="8"/>
      <c r="W481" s="8"/>
      <c r="X481" s="8"/>
    </row>
    <row r="482" spans="1:24" ht="22.5" outlineLevel="4" x14ac:dyDescent="0.2">
      <c r="A482" s="38"/>
      <c r="B482" s="119" t="s">
        <v>1347</v>
      </c>
      <c r="C482" s="120" t="s">
        <v>50</v>
      </c>
      <c r="D482" s="121">
        <v>80</v>
      </c>
      <c r="E482" s="122" t="s">
        <v>235</v>
      </c>
      <c r="F482" s="122" t="s">
        <v>1198</v>
      </c>
      <c r="G482" s="123" t="s">
        <v>1199</v>
      </c>
      <c r="H482" s="124" t="s">
        <v>417</v>
      </c>
      <c r="I482" s="125">
        <v>0.151</v>
      </c>
      <c r="J482" s="125">
        <v>0.151</v>
      </c>
      <c r="K482" s="128"/>
      <c r="L482" s="126" t="str">
        <f t="shared" si="66"/>
        <v/>
      </c>
      <c r="M482" s="123"/>
      <c r="N482" s="127">
        <v>21</v>
      </c>
      <c r="O482" s="127" t="e">
        <f t="shared" si="67"/>
        <v>#VALUE!</v>
      </c>
      <c r="P482" s="127" t="e">
        <f t="shared" si="68"/>
        <v>#VALUE!</v>
      </c>
      <c r="Q482" s="129"/>
      <c r="R482" s="127" t="s">
        <v>240</v>
      </c>
      <c r="S482" s="125"/>
      <c r="T482" s="125"/>
      <c r="U482" s="122"/>
      <c r="V482" s="8"/>
      <c r="W482" s="8"/>
      <c r="X482" s="8"/>
    </row>
    <row r="483" spans="1:24" outlineLevel="4" x14ac:dyDescent="0.15">
      <c r="B483" s="10"/>
      <c r="C483" s="10" t="s">
        <v>49</v>
      </c>
      <c r="D483" s="10"/>
      <c r="E483" s="10"/>
      <c r="F483" s="10"/>
      <c r="G483" s="10"/>
      <c r="H483" s="10"/>
      <c r="I483" s="10"/>
      <c r="J483" s="10"/>
      <c r="K483" s="11"/>
      <c r="L483" s="35"/>
      <c r="M483" s="10"/>
      <c r="N483" s="37"/>
      <c r="O483" s="10"/>
      <c r="P483" s="10"/>
      <c r="Q483" s="10"/>
      <c r="R483" s="10"/>
      <c r="S483" s="10"/>
      <c r="T483" s="10"/>
      <c r="U483" s="10"/>
    </row>
    <row r="484" spans="1:24" ht="11.25" outlineLevel="3" x14ac:dyDescent="0.2">
      <c r="A484" s="84" t="s">
        <v>148</v>
      </c>
      <c r="B484" s="111"/>
      <c r="C484" s="112">
        <v>4</v>
      </c>
      <c r="D484" s="112"/>
      <c r="E484" s="111" t="s">
        <v>233</v>
      </c>
      <c r="F484" s="111"/>
      <c r="G484" s="113" t="s">
        <v>107</v>
      </c>
      <c r="H484" s="111"/>
      <c r="I484" s="114"/>
      <c r="J484" s="114"/>
      <c r="K484" s="115"/>
      <c r="L484" s="86">
        <f>SUBTOTAL(9,L485:L492)</f>
        <v>0</v>
      </c>
      <c r="M484" s="116"/>
      <c r="N484" s="84"/>
      <c r="O484" s="117" t="e">
        <f>SUBTOTAL(9,O485:O776)</f>
        <v>#VALUE!</v>
      </c>
      <c r="P484" s="117" t="e">
        <f>SUBTOTAL(9,P485:P776)</f>
        <v>#VALUE!</v>
      </c>
      <c r="Q484" s="116"/>
      <c r="R484" s="84"/>
      <c r="S484" s="118"/>
      <c r="T484" s="118"/>
      <c r="U484" s="116"/>
      <c r="V484" s="4"/>
      <c r="W484" s="8"/>
      <c r="X484" s="8"/>
    </row>
    <row r="485" spans="1:24" ht="67.5" outlineLevel="4" x14ac:dyDescent="0.2">
      <c r="A485" s="38"/>
      <c r="B485" s="119" t="s">
        <v>1348</v>
      </c>
      <c r="C485" s="120" t="s">
        <v>50</v>
      </c>
      <c r="D485" s="121">
        <v>81</v>
      </c>
      <c r="E485" s="122" t="s">
        <v>235</v>
      </c>
      <c r="F485" s="122" t="s">
        <v>854</v>
      </c>
      <c r="G485" s="123" t="s">
        <v>855</v>
      </c>
      <c r="H485" s="124" t="s">
        <v>238</v>
      </c>
      <c r="I485" s="125">
        <v>20.2</v>
      </c>
      <c r="J485" s="125">
        <v>20.2</v>
      </c>
      <c r="K485" s="128"/>
      <c r="L485" s="126" t="str">
        <f t="shared" ref="L485:L491" si="69">IF(K485&lt;&gt;"",J485*K485,"")</f>
        <v/>
      </c>
      <c r="M485" s="123" t="s">
        <v>1349</v>
      </c>
      <c r="N485" s="127">
        <v>21</v>
      </c>
      <c r="O485" s="127" t="e">
        <f t="shared" ref="O485:O491" si="70">L485*(N485/100)</f>
        <v>#VALUE!</v>
      </c>
      <c r="P485" s="127" t="e">
        <f t="shared" ref="P485:P491" si="71">L485+O485</f>
        <v>#VALUE!</v>
      </c>
      <c r="Q485" s="129"/>
      <c r="R485" s="127" t="s">
        <v>240</v>
      </c>
      <c r="S485" s="125"/>
      <c r="T485" s="125"/>
      <c r="U485" s="122"/>
      <c r="V485" s="8"/>
      <c r="W485" s="8"/>
      <c r="X485" s="8"/>
    </row>
    <row r="486" spans="1:24" ht="22.5" outlineLevel="4" x14ac:dyDescent="0.2">
      <c r="A486" s="38"/>
      <c r="B486" s="119" t="s">
        <v>1350</v>
      </c>
      <c r="C486" s="120" t="s">
        <v>50</v>
      </c>
      <c r="D486" s="121">
        <v>82</v>
      </c>
      <c r="E486" s="122" t="s">
        <v>235</v>
      </c>
      <c r="F486" s="122" t="s">
        <v>858</v>
      </c>
      <c r="G486" s="123" t="s">
        <v>859</v>
      </c>
      <c r="H486" s="124" t="s">
        <v>238</v>
      </c>
      <c r="I486" s="125">
        <v>24.24</v>
      </c>
      <c r="J486" s="125">
        <v>24.24</v>
      </c>
      <c r="K486" s="128"/>
      <c r="L486" s="126" t="str">
        <f t="shared" si="69"/>
        <v/>
      </c>
      <c r="M486" s="123" t="s">
        <v>1203</v>
      </c>
      <c r="N486" s="127">
        <v>21</v>
      </c>
      <c r="O486" s="127" t="e">
        <f t="shared" si="70"/>
        <v>#VALUE!</v>
      </c>
      <c r="P486" s="127" t="e">
        <f t="shared" si="71"/>
        <v>#VALUE!</v>
      </c>
      <c r="Q486" s="129"/>
      <c r="R486" s="127" t="s">
        <v>262</v>
      </c>
      <c r="S486" s="125"/>
      <c r="T486" s="125"/>
      <c r="U486" s="122"/>
      <c r="V486" s="8"/>
      <c r="W486" s="8"/>
      <c r="X486" s="8"/>
    </row>
    <row r="487" spans="1:24" ht="67.5" outlineLevel="4" x14ac:dyDescent="0.2">
      <c r="A487" s="38"/>
      <c r="B487" s="119" t="s">
        <v>1351</v>
      </c>
      <c r="C487" s="120" t="s">
        <v>50</v>
      </c>
      <c r="D487" s="121">
        <v>83</v>
      </c>
      <c r="E487" s="122" t="s">
        <v>235</v>
      </c>
      <c r="F487" s="122" t="s">
        <v>862</v>
      </c>
      <c r="G487" s="123" t="s">
        <v>863</v>
      </c>
      <c r="H487" s="124" t="s">
        <v>291</v>
      </c>
      <c r="I487" s="125">
        <v>54</v>
      </c>
      <c r="J487" s="125">
        <v>54</v>
      </c>
      <c r="K487" s="128"/>
      <c r="L487" s="126" t="str">
        <f t="shared" si="69"/>
        <v/>
      </c>
      <c r="M487" s="123" t="s">
        <v>1352</v>
      </c>
      <c r="N487" s="127">
        <v>21</v>
      </c>
      <c r="O487" s="127" t="e">
        <f t="shared" si="70"/>
        <v>#VALUE!</v>
      </c>
      <c r="P487" s="127" t="e">
        <f t="shared" si="71"/>
        <v>#VALUE!</v>
      </c>
      <c r="Q487" s="129"/>
      <c r="R487" s="127" t="s">
        <v>240</v>
      </c>
      <c r="S487" s="125"/>
      <c r="T487" s="125"/>
      <c r="U487" s="122"/>
      <c r="V487" s="8"/>
      <c r="W487" s="8"/>
      <c r="X487" s="8"/>
    </row>
    <row r="488" spans="1:24" ht="22.5" outlineLevel="4" x14ac:dyDescent="0.2">
      <c r="A488" s="38"/>
      <c r="B488" s="119" t="s">
        <v>1353</v>
      </c>
      <c r="C488" s="120" t="s">
        <v>50</v>
      </c>
      <c r="D488" s="121">
        <v>84</v>
      </c>
      <c r="E488" s="122" t="s">
        <v>235</v>
      </c>
      <c r="F488" s="122" t="s">
        <v>866</v>
      </c>
      <c r="G488" s="123" t="s">
        <v>867</v>
      </c>
      <c r="H488" s="124" t="s">
        <v>291</v>
      </c>
      <c r="I488" s="125">
        <v>64.8</v>
      </c>
      <c r="J488" s="125">
        <v>64.8</v>
      </c>
      <c r="K488" s="128"/>
      <c r="L488" s="126" t="str">
        <f t="shared" si="69"/>
        <v/>
      </c>
      <c r="M488" s="123" t="s">
        <v>1206</v>
      </c>
      <c r="N488" s="127">
        <v>21</v>
      </c>
      <c r="O488" s="127" t="e">
        <f t="shared" si="70"/>
        <v>#VALUE!</v>
      </c>
      <c r="P488" s="127" t="e">
        <f t="shared" si="71"/>
        <v>#VALUE!</v>
      </c>
      <c r="Q488" s="129"/>
      <c r="R488" s="127" t="s">
        <v>240</v>
      </c>
      <c r="S488" s="125"/>
      <c r="T488" s="125"/>
      <c r="U488" s="122"/>
      <c r="V488" s="8"/>
      <c r="W488" s="8"/>
      <c r="X488" s="8"/>
    </row>
    <row r="489" spans="1:24" ht="45" outlineLevel="4" x14ac:dyDescent="0.2">
      <c r="A489" s="38"/>
      <c r="B489" s="119" t="s">
        <v>1354</v>
      </c>
      <c r="C489" s="120" t="s">
        <v>50</v>
      </c>
      <c r="D489" s="121">
        <v>85</v>
      </c>
      <c r="E489" s="122" t="s">
        <v>235</v>
      </c>
      <c r="F489" s="122" t="s">
        <v>870</v>
      </c>
      <c r="G489" s="123" t="s">
        <v>871</v>
      </c>
      <c r="H489" s="124" t="s">
        <v>238</v>
      </c>
      <c r="I489" s="125">
        <v>5.3</v>
      </c>
      <c r="J489" s="125">
        <v>5.3</v>
      </c>
      <c r="K489" s="128"/>
      <c r="L489" s="126" t="str">
        <f t="shared" si="69"/>
        <v/>
      </c>
      <c r="M489" s="123" t="s">
        <v>1281</v>
      </c>
      <c r="N489" s="127">
        <v>21</v>
      </c>
      <c r="O489" s="127" t="e">
        <f t="shared" si="70"/>
        <v>#VALUE!</v>
      </c>
      <c r="P489" s="127" t="e">
        <f t="shared" si="71"/>
        <v>#VALUE!</v>
      </c>
      <c r="Q489" s="129"/>
      <c r="R489" s="127" t="s">
        <v>240</v>
      </c>
      <c r="S489" s="125"/>
      <c r="T489" s="125"/>
      <c r="U489" s="122"/>
      <c r="V489" s="8"/>
      <c r="W489" s="8"/>
      <c r="X489" s="8"/>
    </row>
    <row r="490" spans="1:24" ht="11.25" outlineLevel="4" x14ac:dyDescent="0.2">
      <c r="A490" s="38"/>
      <c r="B490" s="119" t="s">
        <v>1355</v>
      </c>
      <c r="C490" s="120" t="s">
        <v>50</v>
      </c>
      <c r="D490" s="121">
        <v>86</v>
      </c>
      <c r="E490" s="122" t="s">
        <v>235</v>
      </c>
      <c r="F490" s="122" t="s">
        <v>873</v>
      </c>
      <c r="G490" s="123" t="s">
        <v>874</v>
      </c>
      <c r="H490" s="124" t="s">
        <v>238</v>
      </c>
      <c r="I490" s="125">
        <v>20</v>
      </c>
      <c r="J490" s="125">
        <v>20</v>
      </c>
      <c r="K490" s="128"/>
      <c r="L490" s="126" t="str">
        <f t="shared" si="69"/>
        <v/>
      </c>
      <c r="M490" s="123"/>
      <c r="N490" s="127">
        <v>21</v>
      </c>
      <c r="O490" s="127" t="e">
        <f t="shared" si="70"/>
        <v>#VALUE!</v>
      </c>
      <c r="P490" s="127" t="e">
        <f t="shared" si="71"/>
        <v>#VALUE!</v>
      </c>
      <c r="Q490" s="129"/>
      <c r="R490" s="127" t="s">
        <v>240</v>
      </c>
      <c r="S490" s="125"/>
      <c r="T490" s="125"/>
      <c r="U490" s="122"/>
      <c r="V490" s="8"/>
      <c r="W490" s="8"/>
      <c r="X490" s="8"/>
    </row>
    <row r="491" spans="1:24" ht="22.5" outlineLevel="4" x14ac:dyDescent="0.2">
      <c r="A491" s="38"/>
      <c r="B491" s="119" t="s">
        <v>1356</v>
      </c>
      <c r="C491" s="120" t="s">
        <v>50</v>
      </c>
      <c r="D491" s="121">
        <v>87</v>
      </c>
      <c r="E491" s="122" t="s">
        <v>235</v>
      </c>
      <c r="F491" s="122" t="s">
        <v>1210</v>
      </c>
      <c r="G491" s="123" t="s">
        <v>1211</v>
      </c>
      <c r="H491" s="124" t="s">
        <v>417</v>
      </c>
      <c r="I491" s="125">
        <v>0.02</v>
      </c>
      <c r="J491" s="125">
        <v>0.02</v>
      </c>
      <c r="K491" s="128"/>
      <c r="L491" s="126" t="str">
        <f t="shared" si="69"/>
        <v/>
      </c>
      <c r="M491" s="123"/>
      <c r="N491" s="127">
        <v>21</v>
      </c>
      <c r="O491" s="127" t="e">
        <f t="shared" si="70"/>
        <v>#VALUE!</v>
      </c>
      <c r="P491" s="127" t="e">
        <f t="shared" si="71"/>
        <v>#VALUE!</v>
      </c>
      <c r="Q491" s="129"/>
      <c r="R491" s="127" t="s">
        <v>240</v>
      </c>
      <c r="S491" s="125"/>
      <c r="T491" s="125"/>
      <c r="U491" s="122"/>
      <c r="V491" s="8"/>
      <c r="W491" s="8"/>
      <c r="X491" s="8"/>
    </row>
    <row r="492" spans="1:24" outlineLevel="4" x14ac:dyDescent="0.15">
      <c r="B492" s="10"/>
      <c r="C492" s="10" t="s">
        <v>49</v>
      </c>
      <c r="D492" s="10"/>
      <c r="E492" s="10"/>
      <c r="F492" s="10"/>
      <c r="G492" s="10"/>
      <c r="H492" s="10"/>
      <c r="I492" s="10"/>
      <c r="J492" s="10"/>
      <c r="K492" s="11"/>
      <c r="L492" s="35"/>
      <c r="M492" s="10"/>
      <c r="N492" s="37"/>
      <c r="O492" s="10"/>
      <c r="P492" s="10"/>
      <c r="Q492" s="10"/>
      <c r="R492" s="10"/>
      <c r="S492" s="10"/>
      <c r="T492" s="10"/>
      <c r="U492" s="10"/>
    </row>
    <row r="493" spans="1:24" ht="11.25" outlineLevel="3" x14ac:dyDescent="0.2">
      <c r="A493" s="84" t="s">
        <v>149</v>
      </c>
      <c r="B493" s="111"/>
      <c r="C493" s="112">
        <v>4</v>
      </c>
      <c r="D493" s="112"/>
      <c r="E493" s="111" t="s">
        <v>233</v>
      </c>
      <c r="F493" s="111"/>
      <c r="G493" s="113" t="s">
        <v>113</v>
      </c>
      <c r="H493" s="111"/>
      <c r="I493" s="114"/>
      <c r="J493" s="114"/>
      <c r="K493" s="115"/>
      <c r="L493" s="86">
        <f>SUBTOTAL(9,L494:L501)</f>
        <v>0</v>
      </c>
      <c r="M493" s="116"/>
      <c r="N493" s="84"/>
      <c r="O493" s="117" t="e">
        <f>SUBTOTAL(9,O494:O780)</f>
        <v>#VALUE!</v>
      </c>
      <c r="P493" s="117" t="e">
        <f>SUBTOTAL(9,P494:P780)</f>
        <v>#VALUE!</v>
      </c>
      <c r="Q493" s="116"/>
      <c r="R493" s="84"/>
      <c r="S493" s="118"/>
      <c r="T493" s="118"/>
      <c r="U493" s="116"/>
      <c r="V493" s="4"/>
      <c r="W493" s="8"/>
      <c r="X493" s="8"/>
    </row>
    <row r="494" spans="1:24" ht="33.75" outlineLevel="4" x14ac:dyDescent="0.2">
      <c r="A494" s="38"/>
      <c r="B494" s="119" t="s">
        <v>1357</v>
      </c>
      <c r="C494" s="120" t="s">
        <v>50</v>
      </c>
      <c r="D494" s="121">
        <v>88</v>
      </c>
      <c r="E494" s="122" t="s">
        <v>235</v>
      </c>
      <c r="F494" s="122" t="s">
        <v>938</v>
      </c>
      <c r="G494" s="123" t="s">
        <v>939</v>
      </c>
      <c r="H494" s="124" t="s">
        <v>238</v>
      </c>
      <c r="I494" s="125">
        <v>52.1</v>
      </c>
      <c r="J494" s="125">
        <v>52.1</v>
      </c>
      <c r="K494" s="128"/>
      <c r="L494" s="126" t="str">
        <f t="shared" ref="L494:L500" si="72">IF(K494&lt;&gt;"",J494*K494,"")</f>
        <v/>
      </c>
      <c r="M494" s="123" t="s">
        <v>1358</v>
      </c>
      <c r="N494" s="127">
        <v>21</v>
      </c>
      <c r="O494" s="127" t="e">
        <f t="shared" ref="O494:O500" si="73">L494*(N494/100)</f>
        <v>#VALUE!</v>
      </c>
      <c r="P494" s="127" t="e">
        <f t="shared" ref="P494:P500" si="74">L494+O494</f>
        <v>#VALUE!</v>
      </c>
      <c r="Q494" s="129"/>
      <c r="R494" s="127" t="s">
        <v>240</v>
      </c>
      <c r="S494" s="125"/>
      <c r="T494" s="125"/>
      <c r="U494" s="122"/>
      <c r="V494" s="8"/>
      <c r="W494" s="8"/>
      <c r="X494" s="8"/>
    </row>
    <row r="495" spans="1:24" ht="11.25" outlineLevel="4" x14ac:dyDescent="0.2">
      <c r="A495" s="38"/>
      <c r="B495" s="119" t="s">
        <v>1359</v>
      </c>
      <c r="C495" s="120" t="s">
        <v>50</v>
      </c>
      <c r="D495" s="121">
        <v>89</v>
      </c>
      <c r="E495" s="122" t="s">
        <v>235</v>
      </c>
      <c r="F495" s="122" t="s">
        <v>942</v>
      </c>
      <c r="G495" s="123" t="s">
        <v>943</v>
      </c>
      <c r="H495" s="124" t="s">
        <v>238</v>
      </c>
      <c r="I495" s="125">
        <v>52.1</v>
      </c>
      <c r="J495" s="125">
        <v>52.1</v>
      </c>
      <c r="K495" s="128"/>
      <c r="L495" s="126" t="str">
        <f t="shared" si="72"/>
        <v/>
      </c>
      <c r="M495" s="123"/>
      <c r="N495" s="127">
        <v>21</v>
      </c>
      <c r="O495" s="127" t="e">
        <f t="shared" si="73"/>
        <v>#VALUE!</v>
      </c>
      <c r="P495" s="127" t="e">
        <f t="shared" si="74"/>
        <v>#VALUE!</v>
      </c>
      <c r="Q495" s="129"/>
      <c r="R495" s="127" t="s">
        <v>240</v>
      </c>
      <c r="S495" s="125"/>
      <c r="T495" s="125"/>
      <c r="U495" s="122"/>
      <c r="V495" s="8"/>
      <c r="W495" s="8"/>
      <c r="X495" s="8"/>
    </row>
    <row r="496" spans="1:24" ht="22.5" outlineLevel="4" x14ac:dyDescent="0.2">
      <c r="A496" s="38"/>
      <c r="B496" s="119" t="s">
        <v>1360</v>
      </c>
      <c r="C496" s="120" t="s">
        <v>50</v>
      </c>
      <c r="D496" s="121">
        <v>90</v>
      </c>
      <c r="E496" s="122" t="s">
        <v>235</v>
      </c>
      <c r="F496" s="122" t="s">
        <v>945</v>
      </c>
      <c r="G496" s="123" t="s">
        <v>946</v>
      </c>
      <c r="H496" s="124" t="s">
        <v>238</v>
      </c>
      <c r="I496" s="125">
        <v>52.1</v>
      </c>
      <c r="J496" s="125">
        <v>52.1</v>
      </c>
      <c r="K496" s="128"/>
      <c r="L496" s="126" t="str">
        <f t="shared" si="72"/>
        <v/>
      </c>
      <c r="M496" s="123"/>
      <c r="N496" s="127">
        <v>21</v>
      </c>
      <c r="O496" s="127" t="e">
        <f t="shared" si="73"/>
        <v>#VALUE!</v>
      </c>
      <c r="P496" s="127" t="e">
        <f t="shared" si="74"/>
        <v>#VALUE!</v>
      </c>
      <c r="Q496" s="129"/>
      <c r="R496" s="127" t="s">
        <v>240</v>
      </c>
      <c r="S496" s="125"/>
      <c r="T496" s="125"/>
      <c r="U496" s="122"/>
      <c r="V496" s="8"/>
      <c r="W496" s="8"/>
      <c r="X496" s="8"/>
    </row>
    <row r="497" spans="1:24" ht="33.75" outlineLevel="4" x14ac:dyDescent="0.2">
      <c r="A497" s="38"/>
      <c r="B497" s="119" t="s">
        <v>1361</v>
      </c>
      <c r="C497" s="120" t="s">
        <v>50</v>
      </c>
      <c r="D497" s="121">
        <v>91</v>
      </c>
      <c r="E497" s="122" t="s">
        <v>235</v>
      </c>
      <c r="F497" s="122" t="s">
        <v>972</v>
      </c>
      <c r="G497" s="123" t="s">
        <v>973</v>
      </c>
      <c r="H497" s="124" t="s">
        <v>291</v>
      </c>
      <c r="I497" s="125">
        <v>10</v>
      </c>
      <c r="J497" s="125">
        <v>10</v>
      </c>
      <c r="K497" s="128"/>
      <c r="L497" s="126" t="str">
        <f t="shared" si="72"/>
        <v/>
      </c>
      <c r="M497" s="123" t="s">
        <v>1362</v>
      </c>
      <c r="N497" s="127">
        <v>21</v>
      </c>
      <c r="O497" s="127" t="e">
        <f t="shared" si="73"/>
        <v>#VALUE!</v>
      </c>
      <c r="P497" s="127" t="e">
        <f t="shared" si="74"/>
        <v>#VALUE!</v>
      </c>
      <c r="Q497" s="129"/>
      <c r="R497" s="127" t="s">
        <v>240</v>
      </c>
      <c r="S497" s="125"/>
      <c r="T497" s="125"/>
      <c r="U497" s="122"/>
      <c r="V497" s="8"/>
      <c r="W497" s="8"/>
      <c r="X497" s="8"/>
    </row>
    <row r="498" spans="1:24" ht="56.25" outlineLevel="4" x14ac:dyDescent="0.2">
      <c r="A498" s="38"/>
      <c r="B498" s="119" t="s">
        <v>1363</v>
      </c>
      <c r="C498" s="120" t="s">
        <v>50</v>
      </c>
      <c r="D498" s="121">
        <v>92</v>
      </c>
      <c r="E498" s="122" t="s">
        <v>235</v>
      </c>
      <c r="F498" s="122" t="s">
        <v>976</v>
      </c>
      <c r="G498" s="123" t="s">
        <v>977</v>
      </c>
      <c r="H498" s="124" t="s">
        <v>238</v>
      </c>
      <c r="I498" s="125">
        <v>3.41</v>
      </c>
      <c r="J498" s="125">
        <v>3.41</v>
      </c>
      <c r="K498" s="128"/>
      <c r="L498" s="126" t="str">
        <f t="shared" si="72"/>
        <v/>
      </c>
      <c r="M498" s="123" t="s">
        <v>1228</v>
      </c>
      <c r="N498" s="127">
        <v>21</v>
      </c>
      <c r="O498" s="127" t="e">
        <f t="shared" si="73"/>
        <v>#VALUE!</v>
      </c>
      <c r="P498" s="127" t="e">
        <f t="shared" si="74"/>
        <v>#VALUE!</v>
      </c>
      <c r="Q498" s="129"/>
      <c r="R498" s="127" t="s">
        <v>240</v>
      </c>
      <c r="S498" s="125"/>
      <c r="T498" s="125"/>
      <c r="U498" s="122"/>
      <c r="V498" s="8"/>
      <c r="W498" s="8"/>
      <c r="X498" s="8"/>
    </row>
    <row r="499" spans="1:24" ht="11.25" outlineLevel="4" x14ac:dyDescent="0.2">
      <c r="A499" s="38"/>
      <c r="B499" s="119" t="s">
        <v>1364</v>
      </c>
      <c r="C499" s="120" t="s">
        <v>50</v>
      </c>
      <c r="D499" s="121">
        <v>93</v>
      </c>
      <c r="E499" s="122" t="s">
        <v>235</v>
      </c>
      <c r="F499" s="122" t="s">
        <v>980</v>
      </c>
      <c r="G499" s="123" t="s">
        <v>981</v>
      </c>
      <c r="H499" s="124" t="s">
        <v>238</v>
      </c>
      <c r="I499" s="125">
        <v>3.41</v>
      </c>
      <c r="J499" s="125">
        <v>3.41</v>
      </c>
      <c r="K499" s="128"/>
      <c r="L499" s="126" t="str">
        <f t="shared" si="72"/>
        <v/>
      </c>
      <c r="M499" s="123"/>
      <c r="N499" s="127">
        <v>21</v>
      </c>
      <c r="O499" s="127" t="e">
        <f t="shared" si="73"/>
        <v>#VALUE!</v>
      </c>
      <c r="P499" s="127" t="e">
        <f t="shared" si="74"/>
        <v>#VALUE!</v>
      </c>
      <c r="Q499" s="129"/>
      <c r="R499" s="127" t="s">
        <v>240</v>
      </c>
      <c r="S499" s="125"/>
      <c r="T499" s="125"/>
      <c r="U499" s="122"/>
      <c r="V499" s="8"/>
      <c r="W499" s="8"/>
      <c r="X499" s="8"/>
    </row>
    <row r="500" spans="1:24" ht="22.5" outlineLevel="4" x14ac:dyDescent="0.2">
      <c r="A500" s="38"/>
      <c r="B500" s="119" t="s">
        <v>1365</v>
      </c>
      <c r="C500" s="120" t="s">
        <v>50</v>
      </c>
      <c r="D500" s="121">
        <v>94</v>
      </c>
      <c r="E500" s="122" t="s">
        <v>235</v>
      </c>
      <c r="F500" s="122" t="s">
        <v>983</v>
      </c>
      <c r="G500" s="123" t="s">
        <v>984</v>
      </c>
      <c r="H500" s="124" t="s">
        <v>238</v>
      </c>
      <c r="I500" s="125">
        <v>3.41</v>
      </c>
      <c r="J500" s="125">
        <v>3.41</v>
      </c>
      <c r="K500" s="128"/>
      <c r="L500" s="126" t="str">
        <f t="shared" si="72"/>
        <v/>
      </c>
      <c r="M500" s="123"/>
      <c r="N500" s="127">
        <v>21</v>
      </c>
      <c r="O500" s="127" t="e">
        <f t="shared" si="73"/>
        <v>#VALUE!</v>
      </c>
      <c r="P500" s="127" t="e">
        <f t="shared" si="74"/>
        <v>#VALUE!</v>
      </c>
      <c r="Q500" s="129"/>
      <c r="R500" s="127" t="s">
        <v>240</v>
      </c>
      <c r="S500" s="125"/>
      <c r="T500" s="125"/>
      <c r="U500" s="122"/>
      <c r="V500" s="8"/>
      <c r="W500" s="8"/>
      <c r="X500" s="8"/>
    </row>
    <row r="501" spans="1:24" outlineLevel="4" x14ac:dyDescent="0.15">
      <c r="B501" s="10"/>
      <c r="C501" s="10" t="s">
        <v>49</v>
      </c>
      <c r="D501" s="10"/>
      <c r="E501" s="10"/>
      <c r="F501" s="10"/>
      <c r="G501" s="10"/>
      <c r="H501" s="10"/>
      <c r="I501" s="10"/>
      <c r="J501" s="10"/>
      <c r="K501" s="11"/>
      <c r="L501" s="35"/>
      <c r="M501" s="10"/>
      <c r="N501" s="37"/>
      <c r="O501" s="10"/>
      <c r="P501" s="10"/>
      <c r="Q501" s="10"/>
      <c r="R501" s="10"/>
      <c r="S501" s="10"/>
      <c r="T501" s="10"/>
      <c r="U501" s="10"/>
    </row>
    <row r="502" spans="1:24" ht="11.25" outlineLevel="2" x14ac:dyDescent="0.2">
      <c r="A502" s="84" t="s">
        <v>150</v>
      </c>
      <c r="B502" s="111"/>
      <c r="C502" s="112">
        <v>3</v>
      </c>
      <c r="D502" s="112"/>
      <c r="E502" s="111" t="s">
        <v>232</v>
      </c>
      <c r="F502" s="111"/>
      <c r="G502" s="113" t="s">
        <v>117</v>
      </c>
      <c r="H502" s="111"/>
      <c r="I502" s="114"/>
      <c r="J502" s="114"/>
      <c r="K502" s="115"/>
      <c r="L502" s="86">
        <f>SUBTOTAL(9,L503:L505)</f>
        <v>0</v>
      </c>
      <c r="M502" s="116"/>
      <c r="N502" s="84"/>
      <c r="O502" s="117" t="e">
        <f>SUBTOTAL(9,O503:O874)</f>
        <v>#VALUE!</v>
      </c>
      <c r="P502" s="117" t="e">
        <f>SUBTOTAL(9,P503:P874)</f>
        <v>#VALUE!</v>
      </c>
      <c r="Q502" s="116"/>
      <c r="R502" s="84"/>
      <c r="S502" s="118"/>
      <c r="T502" s="118"/>
      <c r="U502" s="116"/>
      <c r="V502" s="4"/>
      <c r="W502" s="8"/>
      <c r="X502" s="8"/>
    </row>
    <row r="503" spans="1:24" ht="11.25" outlineLevel="3" x14ac:dyDescent="0.2">
      <c r="A503" s="84" t="s">
        <v>151</v>
      </c>
      <c r="B503" s="111"/>
      <c r="C503" s="112">
        <v>4</v>
      </c>
      <c r="D503" s="112"/>
      <c r="E503" s="111" t="s">
        <v>233</v>
      </c>
      <c r="F503" s="111"/>
      <c r="G503" s="113" t="s">
        <v>119</v>
      </c>
      <c r="H503" s="111"/>
      <c r="I503" s="114"/>
      <c r="J503" s="114"/>
      <c r="K503" s="115"/>
      <c r="L503" s="86">
        <f>SUBTOTAL(9,L504:L505)</f>
        <v>0</v>
      </c>
      <c r="M503" s="116"/>
      <c r="N503" s="84"/>
      <c r="O503" s="117" t="e">
        <f>SUBTOTAL(9,O504:O675)</f>
        <v>#VALUE!</v>
      </c>
      <c r="P503" s="117" t="e">
        <f>SUBTOTAL(9,P504:P675)</f>
        <v>#VALUE!</v>
      </c>
      <c r="Q503" s="116"/>
      <c r="R503" s="84"/>
      <c r="S503" s="118"/>
      <c r="T503" s="118"/>
      <c r="U503" s="116"/>
      <c r="V503" s="4"/>
      <c r="W503" s="8"/>
      <c r="X503" s="8"/>
    </row>
    <row r="504" spans="1:24" ht="11.25" outlineLevel="4" x14ac:dyDescent="0.2">
      <c r="A504" s="38"/>
      <c r="B504" s="119" t="s">
        <v>1366</v>
      </c>
      <c r="C504" s="120" t="s">
        <v>50</v>
      </c>
      <c r="D504" s="121">
        <v>95</v>
      </c>
      <c r="E504" s="122" t="s">
        <v>235</v>
      </c>
      <c r="F504" s="122" t="s">
        <v>1020</v>
      </c>
      <c r="G504" s="123" t="s">
        <v>1021</v>
      </c>
      <c r="H504" s="124" t="s">
        <v>261</v>
      </c>
      <c r="I504" s="125">
        <v>1</v>
      </c>
      <c r="J504" s="125">
        <v>1</v>
      </c>
      <c r="K504" s="128"/>
      <c r="L504" s="126" t="str">
        <f>IF(K504&lt;&gt;"",J504*K504,"")</f>
        <v/>
      </c>
      <c r="M504" s="123"/>
      <c r="N504" s="127">
        <v>21</v>
      </c>
      <c r="O504" s="127" t="e">
        <f>L504*(N504/100)</f>
        <v>#VALUE!</v>
      </c>
      <c r="P504" s="127" t="e">
        <f>L504+O504</f>
        <v>#VALUE!</v>
      </c>
      <c r="Q504" s="129"/>
      <c r="R504" s="127" t="s">
        <v>262</v>
      </c>
      <c r="S504" s="125"/>
      <c r="T504" s="125"/>
      <c r="U504" s="122"/>
      <c r="V504" s="8"/>
      <c r="W504" s="8"/>
      <c r="X504" s="8"/>
    </row>
    <row r="505" spans="1:24" outlineLevel="4" x14ac:dyDescent="0.15">
      <c r="B505" s="10"/>
      <c r="C505" s="10" t="s">
        <v>49</v>
      </c>
      <c r="D505" s="10"/>
      <c r="E505" s="10"/>
      <c r="F505" s="10"/>
      <c r="G505" s="10"/>
      <c r="H505" s="10"/>
      <c r="I505" s="10"/>
      <c r="J505" s="10"/>
      <c r="K505" s="11"/>
      <c r="L505" s="35"/>
      <c r="M505" s="10"/>
      <c r="N505" s="37"/>
      <c r="O505" s="10"/>
      <c r="P505" s="10"/>
      <c r="Q505" s="10"/>
      <c r="R505" s="10"/>
      <c r="S505" s="10"/>
      <c r="T505" s="10"/>
      <c r="U505" s="10"/>
    </row>
    <row r="506" spans="1:24" ht="12" outlineLevel="1" x14ac:dyDescent="0.2">
      <c r="A506" s="79" t="s">
        <v>152</v>
      </c>
      <c r="B506" s="104"/>
      <c r="C506" s="105">
        <v>2</v>
      </c>
      <c r="D506" s="105"/>
      <c r="E506" s="104" t="s">
        <v>231</v>
      </c>
      <c r="F506" s="104"/>
      <c r="G506" s="80" t="s">
        <v>153</v>
      </c>
      <c r="H506" s="104"/>
      <c r="I506" s="106"/>
      <c r="J506" s="106"/>
      <c r="K506" s="107"/>
      <c r="L506" s="81">
        <f>SUBTOTAL(9,L507:L671)</f>
        <v>0</v>
      </c>
      <c r="M506" s="108"/>
      <c r="N506" s="79"/>
      <c r="O506" s="109" t="e">
        <f>SUBTOTAL(9,O507:O870)</f>
        <v>#VALUE!</v>
      </c>
      <c r="P506" s="109" t="e">
        <f>SUBTOTAL(9,P507:P870)</f>
        <v>#VALUE!</v>
      </c>
      <c r="Q506" s="108"/>
      <c r="R506" s="79"/>
      <c r="S506" s="110"/>
      <c r="T506" s="110"/>
      <c r="U506" s="108"/>
      <c r="V506" s="4"/>
      <c r="W506" s="8"/>
      <c r="X506" s="8"/>
    </row>
    <row r="507" spans="1:24" ht="11.25" outlineLevel="2" x14ac:dyDescent="0.2">
      <c r="A507" s="84" t="s">
        <v>154</v>
      </c>
      <c r="B507" s="111"/>
      <c r="C507" s="112">
        <v>3</v>
      </c>
      <c r="D507" s="112"/>
      <c r="E507" s="111" t="s">
        <v>232</v>
      </c>
      <c r="F507" s="111"/>
      <c r="G507" s="113" t="s">
        <v>79</v>
      </c>
      <c r="H507" s="111"/>
      <c r="I507" s="114"/>
      <c r="J507" s="114"/>
      <c r="K507" s="115"/>
      <c r="L507" s="86">
        <f>SUBTOTAL(9,L508:L567)</f>
        <v>0</v>
      </c>
      <c r="M507" s="116"/>
      <c r="N507" s="84"/>
      <c r="O507" s="117" t="e">
        <f>SUBTOTAL(9,O508:O869)</f>
        <v>#VALUE!</v>
      </c>
      <c r="P507" s="117" t="e">
        <f>SUBTOTAL(9,P508:P869)</f>
        <v>#VALUE!</v>
      </c>
      <c r="Q507" s="116"/>
      <c r="R507" s="84"/>
      <c r="S507" s="118"/>
      <c r="T507" s="118"/>
      <c r="U507" s="116"/>
      <c r="V507" s="4"/>
      <c r="W507" s="8"/>
      <c r="X507" s="8"/>
    </row>
    <row r="508" spans="1:24" ht="11.25" outlineLevel="3" x14ac:dyDescent="0.2">
      <c r="A508" s="84" t="s">
        <v>155</v>
      </c>
      <c r="B508" s="111"/>
      <c r="C508" s="112">
        <v>4</v>
      </c>
      <c r="D508" s="112"/>
      <c r="E508" s="111" t="s">
        <v>233</v>
      </c>
      <c r="F508" s="111"/>
      <c r="G508" s="113" t="s">
        <v>81</v>
      </c>
      <c r="H508" s="111"/>
      <c r="I508" s="114"/>
      <c r="J508" s="114"/>
      <c r="K508" s="115"/>
      <c r="L508" s="86">
        <f>SUBTOTAL(9,L509:L510)</f>
        <v>0</v>
      </c>
      <c r="M508" s="116"/>
      <c r="N508" s="84"/>
      <c r="O508" s="117" t="e">
        <f>SUBTOTAL(9,O509:O671)</f>
        <v>#VALUE!</v>
      </c>
      <c r="P508" s="117" t="e">
        <f>SUBTOTAL(9,P509:P671)</f>
        <v>#VALUE!</v>
      </c>
      <c r="Q508" s="116"/>
      <c r="R508" s="84"/>
      <c r="S508" s="118"/>
      <c r="T508" s="118"/>
      <c r="U508" s="116"/>
      <c r="V508" s="4"/>
      <c r="W508" s="8"/>
      <c r="X508" s="8"/>
    </row>
    <row r="509" spans="1:24" ht="45" outlineLevel="4" x14ac:dyDescent="0.2">
      <c r="A509" s="38"/>
      <c r="B509" s="119" t="s">
        <v>1367</v>
      </c>
      <c r="C509" s="120" t="s">
        <v>50</v>
      </c>
      <c r="D509" s="121">
        <v>1</v>
      </c>
      <c r="E509" s="122" t="s">
        <v>235</v>
      </c>
      <c r="F509" s="122" t="s">
        <v>236</v>
      </c>
      <c r="G509" s="123" t="s">
        <v>237</v>
      </c>
      <c r="H509" s="124" t="s">
        <v>238</v>
      </c>
      <c r="I509" s="125">
        <v>12.5</v>
      </c>
      <c r="J509" s="125">
        <v>12.5</v>
      </c>
      <c r="K509" s="128"/>
      <c r="L509" s="126" t="str">
        <f>IF(K509&lt;&gt;"",J509*K509,"")</f>
        <v/>
      </c>
      <c r="M509" s="123" t="s">
        <v>1368</v>
      </c>
      <c r="N509" s="127">
        <v>21</v>
      </c>
      <c r="O509" s="127" t="e">
        <f>L509*(N509/100)</f>
        <v>#VALUE!</v>
      </c>
      <c r="P509" s="127" t="e">
        <f>L509+O509</f>
        <v>#VALUE!</v>
      </c>
      <c r="Q509" s="129"/>
      <c r="R509" s="127" t="s">
        <v>240</v>
      </c>
      <c r="S509" s="125"/>
      <c r="T509" s="125"/>
      <c r="U509" s="122"/>
      <c r="V509" s="8"/>
      <c r="W509" s="8"/>
      <c r="X509" s="8"/>
    </row>
    <row r="510" spans="1:24" outlineLevel="4" x14ac:dyDescent="0.15">
      <c r="B510" s="10"/>
      <c r="C510" s="10" t="s">
        <v>49</v>
      </c>
      <c r="D510" s="10"/>
      <c r="E510" s="10"/>
      <c r="F510" s="10"/>
      <c r="G510" s="10"/>
      <c r="H510" s="10"/>
      <c r="I510" s="10"/>
      <c r="J510" s="10"/>
      <c r="K510" s="11"/>
      <c r="L510" s="35"/>
      <c r="M510" s="10"/>
      <c r="N510" s="37"/>
      <c r="O510" s="10"/>
      <c r="P510" s="10"/>
      <c r="Q510" s="10"/>
      <c r="R510" s="10"/>
      <c r="S510" s="10"/>
      <c r="T510" s="10"/>
      <c r="U510" s="10"/>
    </row>
    <row r="511" spans="1:24" ht="11.25" outlineLevel="3" x14ac:dyDescent="0.2">
      <c r="A511" s="84" t="s">
        <v>156</v>
      </c>
      <c r="B511" s="111"/>
      <c r="C511" s="112">
        <v>4</v>
      </c>
      <c r="D511" s="112"/>
      <c r="E511" s="111" t="s">
        <v>233</v>
      </c>
      <c r="F511" s="111"/>
      <c r="G511" s="113" t="s">
        <v>83</v>
      </c>
      <c r="H511" s="111"/>
      <c r="I511" s="114"/>
      <c r="J511" s="114"/>
      <c r="K511" s="115"/>
      <c r="L511" s="86">
        <f>SUBTOTAL(9,L512:L514)</f>
        <v>0</v>
      </c>
      <c r="M511" s="116"/>
      <c r="N511" s="84"/>
      <c r="O511" s="117" t="e">
        <f>SUBTOTAL(9,O512:O675)</f>
        <v>#VALUE!</v>
      </c>
      <c r="P511" s="117" t="e">
        <f>SUBTOTAL(9,P512:P675)</f>
        <v>#VALUE!</v>
      </c>
      <c r="Q511" s="116"/>
      <c r="R511" s="84"/>
      <c r="S511" s="118"/>
      <c r="T511" s="118"/>
      <c r="U511" s="116"/>
      <c r="V511" s="4"/>
      <c r="W511" s="8"/>
      <c r="X511" s="8"/>
    </row>
    <row r="512" spans="1:24" ht="45" outlineLevel="4" x14ac:dyDescent="0.2">
      <c r="A512" s="38"/>
      <c r="B512" s="119" t="s">
        <v>1369</v>
      </c>
      <c r="C512" s="120" t="s">
        <v>50</v>
      </c>
      <c r="D512" s="121">
        <v>2</v>
      </c>
      <c r="E512" s="122" t="s">
        <v>235</v>
      </c>
      <c r="F512" s="122" t="s">
        <v>242</v>
      </c>
      <c r="G512" s="123" t="s">
        <v>243</v>
      </c>
      <c r="H512" s="124" t="s">
        <v>238</v>
      </c>
      <c r="I512" s="125">
        <v>12.5</v>
      </c>
      <c r="J512" s="125">
        <v>12.5</v>
      </c>
      <c r="K512" s="128"/>
      <c r="L512" s="126" t="str">
        <f>IF(K512&lt;&gt;"",J512*K512,"")</f>
        <v/>
      </c>
      <c r="M512" s="123" t="s">
        <v>1368</v>
      </c>
      <c r="N512" s="127">
        <v>21</v>
      </c>
      <c r="O512" s="127" t="e">
        <f>L512*(N512/100)</f>
        <v>#VALUE!</v>
      </c>
      <c r="P512" s="127" t="e">
        <f>L512+O512</f>
        <v>#VALUE!</v>
      </c>
      <c r="Q512" s="129"/>
      <c r="R512" s="127" t="s">
        <v>240</v>
      </c>
      <c r="S512" s="125"/>
      <c r="T512" s="125"/>
      <c r="U512" s="122"/>
      <c r="V512" s="8"/>
      <c r="W512" s="8"/>
      <c r="X512" s="8"/>
    </row>
    <row r="513" spans="1:24" ht="22.5" outlineLevel="4" x14ac:dyDescent="0.2">
      <c r="A513" s="38"/>
      <c r="B513" s="119" t="s">
        <v>1370</v>
      </c>
      <c r="C513" s="120" t="s">
        <v>50</v>
      </c>
      <c r="D513" s="121">
        <v>3</v>
      </c>
      <c r="E513" s="122" t="s">
        <v>235</v>
      </c>
      <c r="F513" s="122" t="s">
        <v>245</v>
      </c>
      <c r="G513" s="123" t="s">
        <v>246</v>
      </c>
      <c r="H513" s="124" t="s">
        <v>238</v>
      </c>
      <c r="I513" s="125">
        <v>15</v>
      </c>
      <c r="J513" s="125">
        <v>15</v>
      </c>
      <c r="K513" s="128"/>
      <c r="L513" s="126" t="str">
        <f>IF(K513&lt;&gt;"",J513*K513,"")</f>
        <v/>
      </c>
      <c r="M513" s="123" t="s">
        <v>1371</v>
      </c>
      <c r="N513" s="127">
        <v>21</v>
      </c>
      <c r="O513" s="127" t="e">
        <f>L513*(N513/100)</f>
        <v>#VALUE!</v>
      </c>
      <c r="P513" s="127" t="e">
        <f>L513+O513</f>
        <v>#VALUE!</v>
      </c>
      <c r="Q513" s="129"/>
      <c r="R513" s="127" t="s">
        <v>240</v>
      </c>
      <c r="S513" s="125"/>
      <c r="T513" s="125"/>
      <c r="U513" s="122"/>
      <c r="V513" s="8"/>
      <c r="W513" s="8"/>
      <c r="X513" s="8"/>
    </row>
    <row r="514" spans="1:24" outlineLevel="4" x14ac:dyDescent="0.15">
      <c r="B514" s="10"/>
      <c r="C514" s="10" t="s">
        <v>49</v>
      </c>
      <c r="D514" s="10"/>
      <c r="E514" s="10"/>
      <c r="F514" s="10"/>
      <c r="G514" s="10"/>
      <c r="H514" s="10"/>
      <c r="I514" s="10"/>
      <c r="J514" s="10"/>
      <c r="K514" s="11"/>
      <c r="L514" s="35"/>
      <c r="M514" s="10"/>
      <c r="N514" s="37"/>
      <c r="O514" s="10"/>
      <c r="P514" s="10"/>
      <c r="Q514" s="10"/>
      <c r="R514" s="10"/>
      <c r="S514" s="10"/>
      <c r="T514" s="10"/>
      <c r="U514" s="10"/>
    </row>
    <row r="515" spans="1:24" ht="11.25" outlineLevel="3" x14ac:dyDescent="0.2">
      <c r="A515" s="84" t="s">
        <v>157</v>
      </c>
      <c r="B515" s="111"/>
      <c r="C515" s="112">
        <v>4</v>
      </c>
      <c r="D515" s="112"/>
      <c r="E515" s="111" t="s">
        <v>233</v>
      </c>
      <c r="F515" s="111"/>
      <c r="G515" s="113" t="s">
        <v>89</v>
      </c>
      <c r="H515" s="111"/>
      <c r="I515" s="114"/>
      <c r="J515" s="114"/>
      <c r="K515" s="115"/>
      <c r="L515" s="86">
        <f>SUBTOTAL(9,L516:L533)</f>
        <v>0</v>
      </c>
      <c r="M515" s="116"/>
      <c r="N515" s="84"/>
      <c r="O515" s="117" t="e">
        <f>SUBTOTAL(9,O516:O730)</f>
        <v>#VALUE!</v>
      </c>
      <c r="P515" s="117" t="e">
        <f>SUBTOTAL(9,P516:P730)</f>
        <v>#VALUE!</v>
      </c>
      <c r="Q515" s="116"/>
      <c r="R515" s="84"/>
      <c r="S515" s="118"/>
      <c r="T515" s="118"/>
      <c r="U515" s="116"/>
      <c r="V515" s="4"/>
      <c r="W515" s="8"/>
      <c r="X515" s="8"/>
    </row>
    <row r="516" spans="1:24" ht="22.5" outlineLevel="4" x14ac:dyDescent="0.2">
      <c r="A516" s="38"/>
      <c r="B516" s="119" t="s">
        <v>1372</v>
      </c>
      <c r="C516" s="120" t="s">
        <v>50</v>
      </c>
      <c r="D516" s="121">
        <v>4</v>
      </c>
      <c r="E516" s="122" t="s">
        <v>235</v>
      </c>
      <c r="F516" s="122" t="s">
        <v>264</v>
      </c>
      <c r="G516" s="123" t="s">
        <v>265</v>
      </c>
      <c r="H516" s="124" t="s">
        <v>238</v>
      </c>
      <c r="I516" s="125">
        <v>3.2</v>
      </c>
      <c r="J516" s="125">
        <v>3.2</v>
      </c>
      <c r="K516" s="128"/>
      <c r="L516" s="126" t="str">
        <f t="shared" ref="L516:L532" si="75">IF(K516&lt;&gt;"",J516*K516,"")</f>
        <v/>
      </c>
      <c r="M516" s="123" t="s">
        <v>1373</v>
      </c>
      <c r="N516" s="127">
        <v>21</v>
      </c>
      <c r="O516" s="127" t="e">
        <f t="shared" ref="O516:O532" si="76">L516*(N516/100)</f>
        <v>#VALUE!</v>
      </c>
      <c r="P516" s="127" t="e">
        <f t="shared" ref="P516:P532" si="77">L516+O516</f>
        <v>#VALUE!</v>
      </c>
      <c r="Q516" s="129"/>
      <c r="R516" s="127" t="s">
        <v>240</v>
      </c>
      <c r="S516" s="125"/>
      <c r="T516" s="125"/>
      <c r="U516" s="122"/>
      <c r="V516" s="8"/>
      <c r="W516" s="8"/>
      <c r="X516" s="8"/>
    </row>
    <row r="517" spans="1:24" ht="22.5" outlineLevel="4" x14ac:dyDescent="0.2">
      <c r="A517" s="38"/>
      <c r="B517" s="119" t="s">
        <v>1374</v>
      </c>
      <c r="C517" s="120" t="s">
        <v>50</v>
      </c>
      <c r="D517" s="121">
        <v>5</v>
      </c>
      <c r="E517" s="122" t="s">
        <v>235</v>
      </c>
      <c r="F517" s="122" t="s">
        <v>268</v>
      </c>
      <c r="G517" s="123" t="s">
        <v>269</v>
      </c>
      <c r="H517" s="124" t="s">
        <v>238</v>
      </c>
      <c r="I517" s="125">
        <v>3.2639999999999998</v>
      </c>
      <c r="J517" s="125">
        <v>3.2639999999999998</v>
      </c>
      <c r="K517" s="128"/>
      <c r="L517" s="126" t="str">
        <f t="shared" si="75"/>
        <v/>
      </c>
      <c r="M517" s="123" t="s">
        <v>1375</v>
      </c>
      <c r="N517" s="127">
        <v>21</v>
      </c>
      <c r="O517" s="127" t="e">
        <f t="shared" si="76"/>
        <v>#VALUE!</v>
      </c>
      <c r="P517" s="127" t="e">
        <f t="shared" si="77"/>
        <v>#VALUE!</v>
      </c>
      <c r="Q517" s="129"/>
      <c r="R517" s="127" t="s">
        <v>240</v>
      </c>
      <c r="S517" s="125"/>
      <c r="T517" s="125"/>
      <c r="U517" s="122"/>
      <c r="V517" s="8"/>
      <c r="W517" s="8"/>
      <c r="X517" s="8"/>
    </row>
    <row r="518" spans="1:24" ht="22.5" outlineLevel="4" x14ac:dyDescent="0.2">
      <c r="A518" s="38"/>
      <c r="B518" s="119" t="s">
        <v>1376</v>
      </c>
      <c r="C518" s="120" t="s">
        <v>50</v>
      </c>
      <c r="D518" s="121">
        <v>6</v>
      </c>
      <c r="E518" s="122" t="s">
        <v>235</v>
      </c>
      <c r="F518" s="122" t="s">
        <v>272</v>
      </c>
      <c r="G518" s="123" t="s">
        <v>273</v>
      </c>
      <c r="H518" s="124" t="s">
        <v>238</v>
      </c>
      <c r="I518" s="125">
        <v>9</v>
      </c>
      <c r="J518" s="125">
        <v>9</v>
      </c>
      <c r="K518" s="128"/>
      <c r="L518" s="126" t="str">
        <f t="shared" si="75"/>
        <v/>
      </c>
      <c r="M518" s="123" t="s">
        <v>1377</v>
      </c>
      <c r="N518" s="127">
        <v>21</v>
      </c>
      <c r="O518" s="127" t="e">
        <f t="shared" si="76"/>
        <v>#VALUE!</v>
      </c>
      <c r="P518" s="127" t="e">
        <f t="shared" si="77"/>
        <v>#VALUE!</v>
      </c>
      <c r="Q518" s="129"/>
      <c r="R518" s="127" t="s">
        <v>240</v>
      </c>
      <c r="S518" s="125"/>
      <c r="T518" s="125"/>
      <c r="U518" s="122"/>
      <c r="V518" s="8"/>
      <c r="W518" s="8"/>
      <c r="X518" s="8"/>
    </row>
    <row r="519" spans="1:24" ht="22.5" outlineLevel="4" x14ac:dyDescent="0.2">
      <c r="A519" s="38"/>
      <c r="B519" s="119" t="s">
        <v>1378</v>
      </c>
      <c r="C519" s="120" t="s">
        <v>50</v>
      </c>
      <c r="D519" s="121">
        <v>7</v>
      </c>
      <c r="E519" s="122" t="s">
        <v>235</v>
      </c>
      <c r="F519" s="122" t="s">
        <v>1379</v>
      </c>
      <c r="G519" s="123" t="s">
        <v>1380</v>
      </c>
      <c r="H519" s="124" t="s">
        <v>238</v>
      </c>
      <c r="I519" s="125">
        <v>9.18</v>
      </c>
      <c r="J519" s="125">
        <v>9.18</v>
      </c>
      <c r="K519" s="128"/>
      <c r="L519" s="126" t="str">
        <f t="shared" si="75"/>
        <v/>
      </c>
      <c r="M519" s="123" t="s">
        <v>1381</v>
      </c>
      <c r="N519" s="127">
        <v>21</v>
      </c>
      <c r="O519" s="127" t="e">
        <f t="shared" si="76"/>
        <v>#VALUE!</v>
      </c>
      <c r="P519" s="127" t="e">
        <f t="shared" si="77"/>
        <v>#VALUE!</v>
      </c>
      <c r="Q519" s="129"/>
      <c r="R519" s="127" t="s">
        <v>240</v>
      </c>
      <c r="S519" s="125"/>
      <c r="T519" s="125"/>
      <c r="U519" s="122"/>
      <c r="V519" s="8"/>
      <c r="W519" s="8"/>
      <c r="X519" s="8"/>
    </row>
    <row r="520" spans="1:24" ht="45" outlineLevel="4" x14ac:dyDescent="0.2">
      <c r="A520" s="38"/>
      <c r="B520" s="119" t="s">
        <v>1382</v>
      </c>
      <c r="C520" s="120" t="s">
        <v>50</v>
      </c>
      <c r="D520" s="121">
        <v>8</v>
      </c>
      <c r="E520" s="122" t="s">
        <v>235</v>
      </c>
      <c r="F520" s="122" t="s">
        <v>1383</v>
      </c>
      <c r="G520" s="123" t="s">
        <v>1384</v>
      </c>
      <c r="H520" s="124" t="s">
        <v>238</v>
      </c>
      <c r="I520" s="125">
        <v>21.2</v>
      </c>
      <c r="J520" s="125">
        <v>21.2</v>
      </c>
      <c r="K520" s="128"/>
      <c r="L520" s="126" t="str">
        <f t="shared" si="75"/>
        <v/>
      </c>
      <c r="M520" s="123" t="s">
        <v>1385</v>
      </c>
      <c r="N520" s="127">
        <v>21</v>
      </c>
      <c r="O520" s="127" t="e">
        <f t="shared" si="76"/>
        <v>#VALUE!</v>
      </c>
      <c r="P520" s="127" t="e">
        <f t="shared" si="77"/>
        <v>#VALUE!</v>
      </c>
      <c r="Q520" s="129"/>
      <c r="R520" s="127" t="s">
        <v>240</v>
      </c>
      <c r="S520" s="125"/>
      <c r="T520" s="125"/>
      <c r="U520" s="122"/>
      <c r="V520" s="8"/>
      <c r="W520" s="8"/>
      <c r="X520" s="8"/>
    </row>
    <row r="521" spans="1:24" ht="22.5" outlineLevel="4" x14ac:dyDescent="0.2">
      <c r="A521" s="38"/>
      <c r="B521" s="119" t="s">
        <v>1386</v>
      </c>
      <c r="C521" s="120" t="s">
        <v>50</v>
      </c>
      <c r="D521" s="121">
        <v>9</v>
      </c>
      <c r="E521" s="122" t="s">
        <v>235</v>
      </c>
      <c r="F521" s="122" t="s">
        <v>1387</v>
      </c>
      <c r="G521" s="123" t="s">
        <v>1388</v>
      </c>
      <c r="H521" s="124" t="s">
        <v>238</v>
      </c>
      <c r="I521" s="125">
        <v>21.623999999999999</v>
      </c>
      <c r="J521" s="125">
        <v>21.623999999999999</v>
      </c>
      <c r="K521" s="128"/>
      <c r="L521" s="126" t="str">
        <f t="shared" si="75"/>
        <v/>
      </c>
      <c r="M521" s="123" t="s">
        <v>1389</v>
      </c>
      <c r="N521" s="127">
        <v>21</v>
      </c>
      <c r="O521" s="127" t="e">
        <f t="shared" si="76"/>
        <v>#VALUE!</v>
      </c>
      <c r="P521" s="127" t="e">
        <f t="shared" si="77"/>
        <v>#VALUE!</v>
      </c>
      <c r="Q521" s="129"/>
      <c r="R521" s="127" t="s">
        <v>240</v>
      </c>
      <c r="S521" s="125"/>
      <c r="T521" s="125"/>
      <c r="U521" s="122"/>
      <c r="V521" s="8"/>
      <c r="W521" s="8"/>
      <c r="X521" s="8"/>
    </row>
    <row r="522" spans="1:24" ht="22.5" outlineLevel="4" x14ac:dyDescent="0.2">
      <c r="A522" s="38"/>
      <c r="B522" s="119" t="s">
        <v>1390</v>
      </c>
      <c r="C522" s="120" t="s">
        <v>50</v>
      </c>
      <c r="D522" s="121">
        <v>10</v>
      </c>
      <c r="E522" s="122" t="s">
        <v>235</v>
      </c>
      <c r="F522" s="122" t="s">
        <v>280</v>
      </c>
      <c r="G522" s="123" t="s">
        <v>281</v>
      </c>
      <c r="H522" s="124" t="s">
        <v>238</v>
      </c>
      <c r="I522" s="125">
        <v>3.2</v>
      </c>
      <c r="J522" s="125">
        <v>3.2</v>
      </c>
      <c r="K522" s="128"/>
      <c r="L522" s="126" t="str">
        <f t="shared" si="75"/>
        <v/>
      </c>
      <c r="M522" s="123" t="s">
        <v>1373</v>
      </c>
      <c r="N522" s="127">
        <v>21</v>
      </c>
      <c r="O522" s="127" t="e">
        <f t="shared" si="76"/>
        <v>#VALUE!</v>
      </c>
      <c r="P522" s="127" t="e">
        <f t="shared" si="77"/>
        <v>#VALUE!</v>
      </c>
      <c r="Q522" s="129"/>
      <c r="R522" s="127" t="s">
        <v>240</v>
      </c>
      <c r="S522" s="125"/>
      <c r="T522" s="125"/>
      <c r="U522" s="122"/>
      <c r="V522" s="8"/>
      <c r="W522" s="8"/>
      <c r="X522" s="8"/>
    </row>
    <row r="523" spans="1:24" ht="22.5" outlineLevel="4" x14ac:dyDescent="0.2">
      <c r="A523" s="38"/>
      <c r="B523" s="119" t="s">
        <v>1391</v>
      </c>
      <c r="C523" s="120" t="s">
        <v>50</v>
      </c>
      <c r="D523" s="121">
        <v>11</v>
      </c>
      <c r="E523" s="122" t="s">
        <v>235</v>
      </c>
      <c r="F523" s="122" t="s">
        <v>283</v>
      </c>
      <c r="G523" s="123" t="s">
        <v>284</v>
      </c>
      <c r="H523" s="124" t="s">
        <v>238</v>
      </c>
      <c r="I523" s="125">
        <v>3.2639999999999998</v>
      </c>
      <c r="J523" s="125">
        <v>3.2639999999999998</v>
      </c>
      <c r="K523" s="128"/>
      <c r="L523" s="126" t="str">
        <f t="shared" si="75"/>
        <v/>
      </c>
      <c r="M523" s="123" t="s">
        <v>1375</v>
      </c>
      <c r="N523" s="127">
        <v>21</v>
      </c>
      <c r="O523" s="127" t="e">
        <f t="shared" si="76"/>
        <v>#VALUE!</v>
      </c>
      <c r="P523" s="127" t="e">
        <f t="shared" si="77"/>
        <v>#VALUE!</v>
      </c>
      <c r="Q523" s="129"/>
      <c r="R523" s="127" t="s">
        <v>240</v>
      </c>
      <c r="S523" s="125"/>
      <c r="T523" s="125"/>
      <c r="U523" s="122"/>
      <c r="V523" s="8"/>
      <c r="W523" s="8"/>
      <c r="X523" s="8"/>
    </row>
    <row r="524" spans="1:24" ht="22.5" outlineLevel="4" x14ac:dyDescent="0.2">
      <c r="A524" s="38"/>
      <c r="B524" s="119" t="s">
        <v>1392</v>
      </c>
      <c r="C524" s="120" t="s">
        <v>50</v>
      </c>
      <c r="D524" s="121">
        <v>12</v>
      </c>
      <c r="E524" s="122" t="s">
        <v>235</v>
      </c>
      <c r="F524" s="122" t="s">
        <v>286</v>
      </c>
      <c r="G524" s="123" t="s">
        <v>287</v>
      </c>
      <c r="H524" s="124" t="s">
        <v>238</v>
      </c>
      <c r="I524" s="125">
        <v>36.6</v>
      </c>
      <c r="J524" s="125">
        <v>36.6</v>
      </c>
      <c r="K524" s="128"/>
      <c r="L524" s="126" t="str">
        <f t="shared" si="75"/>
        <v/>
      </c>
      <c r="M524" s="123" t="s">
        <v>1393</v>
      </c>
      <c r="N524" s="127">
        <v>21</v>
      </c>
      <c r="O524" s="127" t="e">
        <f t="shared" si="76"/>
        <v>#VALUE!</v>
      </c>
      <c r="P524" s="127" t="e">
        <f t="shared" si="77"/>
        <v>#VALUE!</v>
      </c>
      <c r="Q524" s="129"/>
      <c r="R524" s="127" t="s">
        <v>240</v>
      </c>
      <c r="S524" s="125"/>
      <c r="T524" s="125"/>
      <c r="U524" s="122"/>
      <c r="V524" s="8"/>
      <c r="W524" s="8"/>
      <c r="X524" s="8"/>
    </row>
    <row r="525" spans="1:24" ht="11.25" outlineLevel="4" x14ac:dyDescent="0.2">
      <c r="A525" s="38"/>
      <c r="B525" s="119" t="s">
        <v>1394</v>
      </c>
      <c r="C525" s="120" t="s">
        <v>50</v>
      </c>
      <c r="D525" s="121">
        <v>13</v>
      </c>
      <c r="E525" s="122" t="s">
        <v>235</v>
      </c>
      <c r="F525" s="122" t="s">
        <v>289</v>
      </c>
      <c r="G525" s="123" t="s">
        <v>290</v>
      </c>
      <c r="H525" s="124" t="s">
        <v>291</v>
      </c>
      <c r="I525" s="125">
        <v>53.9</v>
      </c>
      <c r="J525" s="125">
        <v>53.9</v>
      </c>
      <c r="K525" s="128"/>
      <c r="L525" s="126" t="str">
        <f t="shared" si="75"/>
        <v/>
      </c>
      <c r="M525" s="123" t="s">
        <v>1395</v>
      </c>
      <c r="N525" s="127">
        <v>21</v>
      </c>
      <c r="O525" s="127" t="e">
        <f t="shared" si="76"/>
        <v>#VALUE!</v>
      </c>
      <c r="P525" s="127" t="e">
        <f t="shared" si="77"/>
        <v>#VALUE!</v>
      </c>
      <c r="Q525" s="129"/>
      <c r="R525" s="127" t="s">
        <v>240</v>
      </c>
      <c r="S525" s="125"/>
      <c r="T525" s="125"/>
      <c r="U525" s="122"/>
      <c r="V525" s="8"/>
      <c r="W525" s="8"/>
      <c r="X525" s="8"/>
    </row>
    <row r="526" spans="1:24" ht="33.75" outlineLevel="4" x14ac:dyDescent="0.2">
      <c r="A526" s="38"/>
      <c r="B526" s="119" t="s">
        <v>1396</v>
      </c>
      <c r="C526" s="120" t="s">
        <v>50</v>
      </c>
      <c r="D526" s="121">
        <v>14</v>
      </c>
      <c r="E526" s="122" t="s">
        <v>235</v>
      </c>
      <c r="F526" s="122" t="s">
        <v>294</v>
      </c>
      <c r="G526" s="123" t="s">
        <v>295</v>
      </c>
      <c r="H526" s="124" t="s">
        <v>291</v>
      </c>
      <c r="I526" s="125">
        <v>2.875</v>
      </c>
      <c r="J526" s="125">
        <v>2.875</v>
      </c>
      <c r="K526" s="128"/>
      <c r="L526" s="126" t="str">
        <f t="shared" si="75"/>
        <v/>
      </c>
      <c r="M526" s="123" t="s">
        <v>1397</v>
      </c>
      <c r="N526" s="127">
        <v>21</v>
      </c>
      <c r="O526" s="127" t="e">
        <f t="shared" si="76"/>
        <v>#VALUE!</v>
      </c>
      <c r="P526" s="127" t="e">
        <f t="shared" si="77"/>
        <v>#VALUE!</v>
      </c>
      <c r="Q526" s="129"/>
      <c r="R526" s="127" t="s">
        <v>240</v>
      </c>
      <c r="S526" s="125"/>
      <c r="T526" s="125"/>
      <c r="U526" s="122"/>
      <c r="V526" s="8"/>
      <c r="W526" s="8"/>
      <c r="X526" s="8"/>
    </row>
    <row r="527" spans="1:24" ht="33.75" outlineLevel="4" x14ac:dyDescent="0.2">
      <c r="A527" s="38"/>
      <c r="B527" s="119" t="s">
        <v>1398</v>
      </c>
      <c r="C527" s="120" t="s">
        <v>50</v>
      </c>
      <c r="D527" s="121">
        <v>15</v>
      </c>
      <c r="E527" s="122" t="s">
        <v>235</v>
      </c>
      <c r="F527" s="122" t="s">
        <v>1399</v>
      </c>
      <c r="G527" s="123" t="s">
        <v>1400</v>
      </c>
      <c r="H527" s="124" t="s">
        <v>291</v>
      </c>
      <c r="I527" s="125">
        <v>59.11</v>
      </c>
      <c r="J527" s="125">
        <v>59.11</v>
      </c>
      <c r="K527" s="128"/>
      <c r="L527" s="126" t="str">
        <f t="shared" si="75"/>
        <v/>
      </c>
      <c r="M527" s="123" t="s">
        <v>1401</v>
      </c>
      <c r="N527" s="127">
        <v>21</v>
      </c>
      <c r="O527" s="127" t="e">
        <f t="shared" si="76"/>
        <v>#VALUE!</v>
      </c>
      <c r="P527" s="127" t="e">
        <f t="shared" si="77"/>
        <v>#VALUE!</v>
      </c>
      <c r="Q527" s="129"/>
      <c r="R527" s="127" t="s">
        <v>240</v>
      </c>
      <c r="S527" s="125"/>
      <c r="T527" s="125"/>
      <c r="U527" s="122"/>
      <c r="V527" s="8"/>
      <c r="W527" s="8"/>
      <c r="X527" s="8"/>
    </row>
    <row r="528" spans="1:24" ht="112.5" outlineLevel="4" x14ac:dyDescent="0.2">
      <c r="A528" s="38"/>
      <c r="B528" s="119" t="s">
        <v>1402</v>
      </c>
      <c r="C528" s="120" t="s">
        <v>50</v>
      </c>
      <c r="D528" s="121">
        <v>16</v>
      </c>
      <c r="E528" s="122" t="s">
        <v>235</v>
      </c>
      <c r="F528" s="122" t="s">
        <v>302</v>
      </c>
      <c r="G528" s="123" t="s">
        <v>303</v>
      </c>
      <c r="H528" s="124" t="s">
        <v>238</v>
      </c>
      <c r="I528" s="125">
        <v>9.2769999999999992</v>
      </c>
      <c r="J528" s="125">
        <v>9.2769999999999992</v>
      </c>
      <c r="K528" s="128"/>
      <c r="L528" s="126" t="str">
        <f t="shared" si="75"/>
        <v/>
      </c>
      <c r="M528" s="123" t="s">
        <v>1403</v>
      </c>
      <c r="N528" s="127">
        <v>21</v>
      </c>
      <c r="O528" s="127" t="e">
        <f t="shared" si="76"/>
        <v>#VALUE!</v>
      </c>
      <c r="P528" s="127" t="e">
        <f t="shared" si="77"/>
        <v>#VALUE!</v>
      </c>
      <c r="Q528" s="129"/>
      <c r="R528" s="127" t="s">
        <v>240</v>
      </c>
      <c r="S528" s="125"/>
      <c r="T528" s="125"/>
      <c r="U528" s="122"/>
      <c r="V528" s="8"/>
      <c r="W528" s="8"/>
      <c r="X528" s="8"/>
    </row>
    <row r="529" spans="1:24" ht="22.5" outlineLevel="4" x14ac:dyDescent="0.2">
      <c r="A529" s="38"/>
      <c r="B529" s="119" t="s">
        <v>1404</v>
      </c>
      <c r="C529" s="120" t="s">
        <v>50</v>
      </c>
      <c r="D529" s="121">
        <v>17</v>
      </c>
      <c r="E529" s="122" t="s">
        <v>235</v>
      </c>
      <c r="F529" s="122" t="s">
        <v>1405</v>
      </c>
      <c r="G529" s="123" t="s">
        <v>1406</v>
      </c>
      <c r="H529" s="124" t="s">
        <v>238</v>
      </c>
      <c r="I529" s="125">
        <v>189</v>
      </c>
      <c r="J529" s="125">
        <v>189</v>
      </c>
      <c r="K529" s="128"/>
      <c r="L529" s="126" t="str">
        <f t="shared" si="75"/>
        <v/>
      </c>
      <c r="M529" s="123" t="s">
        <v>1407</v>
      </c>
      <c r="N529" s="127">
        <v>21</v>
      </c>
      <c r="O529" s="127" t="e">
        <f t="shared" si="76"/>
        <v>#VALUE!</v>
      </c>
      <c r="P529" s="127" t="e">
        <f t="shared" si="77"/>
        <v>#VALUE!</v>
      </c>
      <c r="Q529" s="129"/>
      <c r="R529" s="127" t="s">
        <v>240</v>
      </c>
      <c r="S529" s="125"/>
      <c r="T529" s="125"/>
      <c r="U529" s="122"/>
      <c r="V529" s="8"/>
      <c r="W529" s="8"/>
      <c r="X529" s="8"/>
    </row>
    <row r="530" spans="1:24" ht="22.5" outlineLevel="4" x14ac:dyDescent="0.2">
      <c r="A530" s="38"/>
      <c r="B530" s="119" t="s">
        <v>1408</v>
      </c>
      <c r="C530" s="120" t="s">
        <v>50</v>
      </c>
      <c r="D530" s="121">
        <v>18</v>
      </c>
      <c r="E530" s="122" t="s">
        <v>235</v>
      </c>
      <c r="F530" s="122" t="s">
        <v>1409</v>
      </c>
      <c r="G530" s="123" t="s">
        <v>1410</v>
      </c>
      <c r="H530" s="124" t="s">
        <v>238</v>
      </c>
      <c r="I530" s="125">
        <v>42.2</v>
      </c>
      <c r="J530" s="125">
        <v>42.2</v>
      </c>
      <c r="K530" s="128"/>
      <c r="L530" s="126" t="str">
        <f t="shared" si="75"/>
        <v/>
      </c>
      <c r="M530" s="123" t="s">
        <v>1411</v>
      </c>
      <c r="N530" s="127">
        <v>21</v>
      </c>
      <c r="O530" s="127" t="e">
        <f t="shared" si="76"/>
        <v>#VALUE!</v>
      </c>
      <c r="P530" s="127" t="e">
        <f t="shared" si="77"/>
        <v>#VALUE!</v>
      </c>
      <c r="Q530" s="129"/>
      <c r="R530" s="127" t="s">
        <v>240</v>
      </c>
      <c r="S530" s="125"/>
      <c r="T530" s="125"/>
      <c r="U530" s="122"/>
      <c r="V530" s="8"/>
      <c r="W530" s="8"/>
      <c r="X530" s="8"/>
    </row>
    <row r="531" spans="1:24" ht="78.75" outlineLevel="4" x14ac:dyDescent="0.2">
      <c r="A531" s="38"/>
      <c r="B531" s="119" t="s">
        <v>1412</v>
      </c>
      <c r="C531" s="120" t="s">
        <v>50</v>
      </c>
      <c r="D531" s="121">
        <v>19</v>
      </c>
      <c r="E531" s="122" t="s">
        <v>235</v>
      </c>
      <c r="F531" s="122" t="s">
        <v>309</v>
      </c>
      <c r="G531" s="123" t="s">
        <v>310</v>
      </c>
      <c r="H531" s="124" t="s">
        <v>291</v>
      </c>
      <c r="I531" s="125">
        <v>32.700000000000003</v>
      </c>
      <c r="J531" s="125">
        <v>32.700000000000003</v>
      </c>
      <c r="K531" s="128"/>
      <c r="L531" s="126" t="str">
        <f t="shared" si="75"/>
        <v/>
      </c>
      <c r="M531" s="123" t="s">
        <v>1413</v>
      </c>
      <c r="N531" s="127">
        <v>21</v>
      </c>
      <c r="O531" s="127" t="e">
        <f t="shared" si="76"/>
        <v>#VALUE!</v>
      </c>
      <c r="P531" s="127" t="e">
        <f t="shared" si="77"/>
        <v>#VALUE!</v>
      </c>
      <c r="Q531" s="129"/>
      <c r="R531" s="127" t="s">
        <v>240</v>
      </c>
      <c r="S531" s="125"/>
      <c r="T531" s="125"/>
      <c r="U531" s="122"/>
      <c r="V531" s="8"/>
      <c r="W531" s="8"/>
      <c r="X531" s="8"/>
    </row>
    <row r="532" spans="1:24" ht="11.25" outlineLevel="4" x14ac:dyDescent="0.2">
      <c r="A532" s="38"/>
      <c r="B532" s="119" t="s">
        <v>1414</v>
      </c>
      <c r="C532" s="120" t="s">
        <v>50</v>
      </c>
      <c r="D532" s="121">
        <v>20</v>
      </c>
      <c r="E532" s="122" t="s">
        <v>235</v>
      </c>
      <c r="F532" s="122" t="s">
        <v>1415</v>
      </c>
      <c r="G532" s="123" t="s">
        <v>1416</v>
      </c>
      <c r="H532" s="124" t="s">
        <v>256</v>
      </c>
      <c r="I532" s="125">
        <v>22.8</v>
      </c>
      <c r="J532" s="125">
        <v>22.8</v>
      </c>
      <c r="K532" s="128"/>
      <c r="L532" s="126" t="str">
        <f t="shared" si="75"/>
        <v/>
      </c>
      <c r="M532" s="123" t="s">
        <v>1417</v>
      </c>
      <c r="N532" s="127">
        <v>21</v>
      </c>
      <c r="O532" s="127" t="e">
        <f t="shared" si="76"/>
        <v>#VALUE!</v>
      </c>
      <c r="P532" s="127" t="e">
        <f t="shared" si="77"/>
        <v>#VALUE!</v>
      </c>
      <c r="Q532" s="129"/>
      <c r="R532" s="127" t="s">
        <v>240</v>
      </c>
      <c r="S532" s="125"/>
      <c r="T532" s="125"/>
      <c r="U532" s="122"/>
      <c r="V532" s="8"/>
      <c r="W532" s="8"/>
      <c r="X532" s="8"/>
    </row>
    <row r="533" spans="1:24" outlineLevel="4" x14ac:dyDescent="0.15">
      <c r="B533" s="10"/>
      <c r="C533" s="10" t="s">
        <v>49</v>
      </c>
      <c r="D533" s="10"/>
      <c r="E533" s="10"/>
      <c r="F533" s="10"/>
      <c r="G533" s="10"/>
      <c r="H533" s="10"/>
      <c r="I533" s="10"/>
      <c r="J533" s="10"/>
      <c r="K533" s="11"/>
      <c r="L533" s="35"/>
      <c r="M533" s="10"/>
      <c r="N533" s="37"/>
      <c r="O533" s="10"/>
      <c r="P533" s="10"/>
      <c r="Q533" s="10"/>
      <c r="R533" s="10"/>
      <c r="S533" s="10"/>
      <c r="T533" s="10"/>
      <c r="U533" s="10"/>
    </row>
    <row r="534" spans="1:24" ht="11.25" outlineLevel="3" x14ac:dyDescent="0.2">
      <c r="A534" s="84" t="s">
        <v>158</v>
      </c>
      <c r="B534" s="111"/>
      <c r="C534" s="112">
        <v>4</v>
      </c>
      <c r="D534" s="112"/>
      <c r="E534" s="111" t="s">
        <v>233</v>
      </c>
      <c r="F534" s="111"/>
      <c r="G534" s="113" t="s">
        <v>91</v>
      </c>
      <c r="H534" s="111"/>
      <c r="I534" s="114"/>
      <c r="J534" s="114"/>
      <c r="K534" s="115"/>
      <c r="L534" s="86">
        <f>SUBTOTAL(9,L535:L552)</f>
        <v>0</v>
      </c>
      <c r="M534" s="116"/>
      <c r="N534" s="84"/>
      <c r="O534" s="117" t="e">
        <f>SUBTOTAL(9,O535:O733)</f>
        <v>#VALUE!</v>
      </c>
      <c r="P534" s="117" t="e">
        <f>SUBTOTAL(9,P535:P733)</f>
        <v>#VALUE!</v>
      </c>
      <c r="Q534" s="116"/>
      <c r="R534" s="84"/>
      <c r="S534" s="118"/>
      <c r="T534" s="118"/>
      <c r="U534" s="116"/>
      <c r="V534" s="4"/>
      <c r="W534" s="8"/>
      <c r="X534" s="8"/>
    </row>
    <row r="535" spans="1:24" ht="33.75" outlineLevel="4" x14ac:dyDescent="0.2">
      <c r="A535" s="38"/>
      <c r="B535" s="119" t="s">
        <v>1418</v>
      </c>
      <c r="C535" s="120" t="s">
        <v>50</v>
      </c>
      <c r="D535" s="121">
        <v>21</v>
      </c>
      <c r="E535" s="122" t="s">
        <v>235</v>
      </c>
      <c r="F535" s="122" t="s">
        <v>313</v>
      </c>
      <c r="G535" s="123" t="s">
        <v>314</v>
      </c>
      <c r="H535" s="124" t="s">
        <v>238</v>
      </c>
      <c r="I535" s="125">
        <v>374</v>
      </c>
      <c r="J535" s="125">
        <v>374</v>
      </c>
      <c r="K535" s="128"/>
      <c r="L535" s="126" t="str">
        <f t="shared" ref="L535:L551" si="78">IF(K535&lt;&gt;"",J535*K535,"")</f>
        <v/>
      </c>
      <c r="M535" s="123" t="s">
        <v>1419</v>
      </c>
      <c r="N535" s="127">
        <v>21</v>
      </c>
      <c r="O535" s="127" t="e">
        <f t="shared" ref="O535:O551" si="79">L535*(N535/100)</f>
        <v>#VALUE!</v>
      </c>
      <c r="P535" s="127" t="e">
        <f t="shared" ref="P535:P551" si="80">L535+O535</f>
        <v>#VALUE!</v>
      </c>
      <c r="Q535" s="129"/>
      <c r="R535" s="127" t="s">
        <v>240</v>
      </c>
      <c r="S535" s="125"/>
      <c r="T535" s="125"/>
      <c r="U535" s="122"/>
      <c r="V535" s="8"/>
      <c r="W535" s="8"/>
      <c r="X535" s="8"/>
    </row>
    <row r="536" spans="1:24" ht="22.5" outlineLevel="4" x14ac:dyDescent="0.2">
      <c r="A536" s="38"/>
      <c r="B536" s="119" t="s">
        <v>1420</v>
      </c>
      <c r="C536" s="120" t="s">
        <v>50</v>
      </c>
      <c r="D536" s="121">
        <v>22</v>
      </c>
      <c r="E536" s="122" t="s">
        <v>235</v>
      </c>
      <c r="F536" s="122" t="s">
        <v>317</v>
      </c>
      <c r="G536" s="123" t="s">
        <v>318</v>
      </c>
      <c r="H536" s="124" t="s">
        <v>238</v>
      </c>
      <c r="I536" s="125">
        <v>22440</v>
      </c>
      <c r="J536" s="125">
        <v>22440</v>
      </c>
      <c r="K536" s="128"/>
      <c r="L536" s="126" t="str">
        <f t="shared" si="78"/>
        <v/>
      </c>
      <c r="M536" s="123" t="s">
        <v>1421</v>
      </c>
      <c r="N536" s="127">
        <v>21</v>
      </c>
      <c r="O536" s="127" t="e">
        <f t="shared" si="79"/>
        <v>#VALUE!</v>
      </c>
      <c r="P536" s="127" t="e">
        <f t="shared" si="80"/>
        <v>#VALUE!</v>
      </c>
      <c r="Q536" s="129"/>
      <c r="R536" s="127" t="s">
        <v>240</v>
      </c>
      <c r="S536" s="125"/>
      <c r="T536" s="125"/>
      <c r="U536" s="122"/>
      <c r="V536" s="8"/>
      <c r="W536" s="8"/>
      <c r="X536" s="8"/>
    </row>
    <row r="537" spans="1:24" ht="22.5" outlineLevel="4" x14ac:dyDescent="0.2">
      <c r="A537" s="38"/>
      <c r="B537" s="119" t="s">
        <v>1422</v>
      </c>
      <c r="C537" s="120" t="s">
        <v>50</v>
      </c>
      <c r="D537" s="121">
        <v>23</v>
      </c>
      <c r="E537" s="122" t="s">
        <v>235</v>
      </c>
      <c r="F537" s="122" t="s">
        <v>321</v>
      </c>
      <c r="G537" s="123" t="s">
        <v>322</v>
      </c>
      <c r="H537" s="124" t="s">
        <v>238</v>
      </c>
      <c r="I537" s="125">
        <v>374</v>
      </c>
      <c r="J537" s="125">
        <v>374</v>
      </c>
      <c r="K537" s="128"/>
      <c r="L537" s="126" t="str">
        <f t="shared" si="78"/>
        <v/>
      </c>
      <c r="M537" s="123"/>
      <c r="N537" s="127">
        <v>21</v>
      </c>
      <c r="O537" s="127" t="e">
        <f t="shared" si="79"/>
        <v>#VALUE!</v>
      </c>
      <c r="P537" s="127" t="e">
        <f t="shared" si="80"/>
        <v>#VALUE!</v>
      </c>
      <c r="Q537" s="129"/>
      <c r="R537" s="127" t="s">
        <v>240</v>
      </c>
      <c r="S537" s="125"/>
      <c r="T537" s="125"/>
      <c r="U537" s="122"/>
      <c r="V537" s="8"/>
      <c r="W537" s="8"/>
      <c r="X537" s="8"/>
    </row>
    <row r="538" spans="1:24" ht="33.75" outlineLevel="4" x14ac:dyDescent="0.2">
      <c r="A538" s="38"/>
      <c r="B538" s="119" t="s">
        <v>1423</v>
      </c>
      <c r="C538" s="120" t="s">
        <v>50</v>
      </c>
      <c r="D538" s="121">
        <v>24</v>
      </c>
      <c r="E538" s="122" t="s">
        <v>235</v>
      </c>
      <c r="F538" s="122" t="s">
        <v>346</v>
      </c>
      <c r="G538" s="123" t="s">
        <v>347</v>
      </c>
      <c r="H538" s="124" t="s">
        <v>238</v>
      </c>
      <c r="I538" s="125">
        <v>374</v>
      </c>
      <c r="J538" s="125">
        <v>374</v>
      </c>
      <c r="K538" s="128"/>
      <c r="L538" s="126" t="str">
        <f t="shared" si="78"/>
        <v/>
      </c>
      <c r="M538" s="123" t="s">
        <v>1419</v>
      </c>
      <c r="N538" s="127">
        <v>21</v>
      </c>
      <c r="O538" s="127" t="e">
        <f t="shared" si="79"/>
        <v>#VALUE!</v>
      </c>
      <c r="P538" s="127" t="e">
        <f t="shared" si="80"/>
        <v>#VALUE!</v>
      </c>
      <c r="Q538" s="129"/>
      <c r="R538" s="127" t="s">
        <v>240</v>
      </c>
      <c r="S538" s="125"/>
      <c r="T538" s="125"/>
      <c r="U538" s="122"/>
      <c r="V538" s="8"/>
      <c r="W538" s="8"/>
      <c r="X538" s="8"/>
    </row>
    <row r="539" spans="1:24" ht="11.25" outlineLevel="4" x14ac:dyDescent="0.2">
      <c r="A539" s="38"/>
      <c r="B539" s="119" t="s">
        <v>1424</v>
      </c>
      <c r="C539" s="120" t="s">
        <v>50</v>
      </c>
      <c r="D539" s="121">
        <v>25</v>
      </c>
      <c r="E539" s="122" t="s">
        <v>235</v>
      </c>
      <c r="F539" s="122" t="s">
        <v>350</v>
      </c>
      <c r="G539" s="123" t="s">
        <v>351</v>
      </c>
      <c r="H539" s="124" t="s">
        <v>238</v>
      </c>
      <c r="I539" s="125">
        <v>22440</v>
      </c>
      <c r="J539" s="125">
        <v>22440</v>
      </c>
      <c r="K539" s="128"/>
      <c r="L539" s="126" t="str">
        <f t="shared" si="78"/>
        <v/>
      </c>
      <c r="M539" s="123"/>
      <c r="N539" s="127">
        <v>21</v>
      </c>
      <c r="O539" s="127" t="e">
        <f t="shared" si="79"/>
        <v>#VALUE!</v>
      </c>
      <c r="P539" s="127" t="e">
        <f t="shared" si="80"/>
        <v>#VALUE!</v>
      </c>
      <c r="Q539" s="129"/>
      <c r="R539" s="127" t="s">
        <v>240</v>
      </c>
      <c r="S539" s="125"/>
      <c r="T539" s="125"/>
      <c r="U539" s="122"/>
      <c r="V539" s="8"/>
      <c r="W539" s="8"/>
      <c r="X539" s="8"/>
    </row>
    <row r="540" spans="1:24" ht="11.25" outlineLevel="4" x14ac:dyDescent="0.2">
      <c r="A540" s="38"/>
      <c r="B540" s="119" t="s">
        <v>1425</v>
      </c>
      <c r="C540" s="120" t="s">
        <v>50</v>
      </c>
      <c r="D540" s="121">
        <v>26</v>
      </c>
      <c r="E540" s="122" t="s">
        <v>235</v>
      </c>
      <c r="F540" s="122" t="s">
        <v>354</v>
      </c>
      <c r="G540" s="123" t="s">
        <v>355</v>
      </c>
      <c r="H540" s="124" t="s">
        <v>238</v>
      </c>
      <c r="I540" s="125">
        <v>374</v>
      </c>
      <c r="J540" s="125">
        <v>374</v>
      </c>
      <c r="K540" s="128"/>
      <c r="L540" s="126" t="str">
        <f t="shared" si="78"/>
        <v/>
      </c>
      <c r="M540" s="123"/>
      <c r="N540" s="127">
        <v>21</v>
      </c>
      <c r="O540" s="127" t="e">
        <f t="shared" si="79"/>
        <v>#VALUE!</v>
      </c>
      <c r="P540" s="127" t="e">
        <f t="shared" si="80"/>
        <v>#VALUE!</v>
      </c>
      <c r="Q540" s="129"/>
      <c r="R540" s="127" t="s">
        <v>240</v>
      </c>
      <c r="S540" s="125"/>
      <c r="T540" s="125"/>
      <c r="U540" s="122"/>
      <c r="V540" s="8"/>
      <c r="W540" s="8"/>
      <c r="X540" s="8"/>
    </row>
    <row r="541" spans="1:24" ht="33.75" outlineLevel="4" x14ac:dyDescent="0.2">
      <c r="A541" s="38"/>
      <c r="B541" s="119" t="s">
        <v>1426</v>
      </c>
      <c r="C541" s="120" t="s">
        <v>50</v>
      </c>
      <c r="D541" s="121">
        <v>27</v>
      </c>
      <c r="E541" s="122" t="s">
        <v>235</v>
      </c>
      <c r="F541" s="122" t="s">
        <v>1427</v>
      </c>
      <c r="G541" s="123" t="s">
        <v>1428</v>
      </c>
      <c r="H541" s="124" t="s">
        <v>291</v>
      </c>
      <c r="I541" s="125">
        <v>2</v>
      </c>
      <c r="J541" s="125">
        <v>2</v>
      </c>
      <c r="K541" s="128"/>
      <c r="L541" s="126" t="str">
        <f t="shared" si="78"/>
        <v/>
      </c>
      <c r="M541" s="123" t="s">
        <v>1429</v>
      </c>
      <c r="N541" s="127">
        <v>21</v>
      </c>
      <c r="O541" s="127" t="e">
        <f t="shared" si="79"/>
        <v>#VALUE!</v>
      </c>
      <c r="P541" s="127" t="e">
        <f t="shared" si="80"/>
        <v>#VALUE!</v>
      </c>
      <c r="Q541" s="129"/>
      <c r="R541" s="127" t="s">
        <v>240</v>
      </c>
      <c r="S541" s="125"/>
      <c r="T541" s="125"/>
      <c r="U541" s="122"/>
      <c r="V541" s="8"/>
      <c r="W541" s="8"/>
      <c r="X541" s="8"/>
    </row>
    <row r="542" spans="1:24" ht="11.25" outlineLevel="4" x14ac:dyDescent="0.2">
      <c r="A542" s="38"/>
      <c r="B542" s="119" t="s">
        <v>1430</v>
      </c>
      <c r="C542" s="120" t="s">
        <v>50</v>
      </c>
      <c r="D542" s="121">
        <v>28</v>
      </c>
      <c r="E542" s="122" t="s">
        <v>235</v>
      </c>
      <c r="F542" s="122" t="s">
        <v>1431</v>
      </c>
      <c r="G542" s="123" t="s">
        <v>1432</v>
      </c>
      <c r="H542" s="124" t="s">
        <v>291</v>
      </c>
      <c r="I542" s="125">
        <v>120</v>
      </c>
      <c r="J542" s="125">
        <v>120</v>
      </c>
      <c r="K542" s="128"/>
      <c r="L542" s="126" t="str">
        <f t="shared" si="78"/>
        <v/>
      </c>
      <c r="M542" s="123" t="s">
        <v>1433</v>
      </c>
      <c r="N542" s="127">
        <v>21</v>
      </c>
      <c r="O542" s="127" t="e">
        <f t="shared" si="79"/>
        <v>#VALUE!</v>
      </c>
      <c r="P542" s="127" t="e">
        <f t="shared" si="80"/>
        <v>#VALUE!</v>
      </c>
      <c r="Q542" s="129"/>
      <c r="R542" s="127" t="s">
        <v>240</v>
      </c>
      <c r="S542" s="125"/>
      <c r="T542" s="125"/>
      <c r="U542" s="122"/>
      <c r="V542" s="8"/>
      <c r="W542" s="8"/>
      <c r="X542" s="8"/>
    </row>
    <row r="543" spans="1:24" ht="22.5" outlineLevel="4" x14ac:dyDescent="0.2">
      <c r="A543" s="38"/>
      <c r="B543" s="119" t="s">
        <v>1434</v>
      </c>
      <c r="C543" s="120" t="s">
        <v>50</v>
      </c>
      <c r="D543" s="121">
        <v>29</v>
      </c>
      <c r="E543" s="122" t="s">
        <v>235</v>
      </c>
      <c r="F543" s="122" t="s">
        <v>1435</v>
      </c>
      <c r="G543" s="123" t="s">
        <v>1436</v>
      </c>
      <c r="H543" s="124" t="s">
        <v>291</v>
      </c>
      <c r="I543" s="125">
        <v>2</v>
      </c>
      <c r="J543" s="125">
        <v>2</v>
      </c>
      <c r="K543" s="128"/>
      <c r="L543" s="126" t="str">
        <f t="shared" si="78"/>
        <v/>
      </c>
      <c r="M543" s="123"/>
      <c r="N543" s="127">
        <v>21</v>
      </c>
      <c r="O543" s="127" t="e">
        <f t="shared" si="79"/>
        <v>#VALUE!</v>
      </c>
      <c r="P543" s="127" t="e">
        <f t="shared" si="80"/>
        <v>#VALUE!</v>
      </c>
      <c r="Q543" s="129"/>
      <c r="R543" s="127" t="s">
        <v>240</v>
      </c>
      <c r="S543" s="125"/>
      <c r="T543" s="125"/>
      <c r="U543" s="122"/>
      <c r="V543" s="8"/>
      <c r="W543" s="8"/>
      <c r="X543" s="8"/>
    </row>
    <row r="544" spans="1:24" ht="22.5" outlineLevel="4" x14ac:dyDescent="0.2">
      <c r="A544" s="38"/>
      <c r="B544" s="119" t="s">
        <v>1437</v>
      </c>
      <c r="C544" s="120" t="s">
        <v>50</v>
      </c>
      <c r="D544" s="121">
        <v>30</v>
      </c>
      <c r="E544" s="122" t="s">
        <v>235</v>
      </c>
      <c r="F544" s="122" t="s">
        <v>384</v>
      </c>
      <c r="G544" s="123" t="s">
        <v>385</v>
      </c>
      <c r="H544" s="124" t="s">
        <v>251</v>
      </c>
      <c r="I544" s="125">
        <v>70</v>
      </c>
      <c r="J544" s="125">
        <v>70</v>
      </c>
      <c r="K544" s="128"/>
      <c r="L544" s="126" t="str">
        <f t="shared" si="78"/>
        <v/>
      </c>
      <c r="M544" s="123" t="s">
        <v>1438</v>
      </c>
      <c r="N544" s="127">
        <v>21</v>
      </c>
      <c r="O544" s="127" t="e">
        <f t="shared" si="79"/>
        <v>#VALUE!</v>
      </c>
      <c r="P544" s="127" t="e">
        <f t="shared" si="80"/>
        <v>#VALUE!</v>
      </c>
      <c r="Q544" s="129"/>
      <c r="R544" s="127" t="s">
        <v>240</v>
      </c>
      <c r="S544" s="125"/>
      <c r="T544" s="125"/>
      <c r="U544" s="122"/>
      <c r="V544" s="8"/>
      <c r="W544" s="8"/>
      <c r="X544" s="8"/>
    </row>
    <row r="545" spans="1:24" ht="11.25" outlineLevel="4" x14ac:dyDescent="0.2">
      <c r="A545" s="38"/>
      <c r="B545" s="119" t="s">
        <v>1439</v>
      </c>
      <c r="C545" s="120" t="s">
        <v>50</v>
      </c>
      <c r="D545" s="121">
        <v>31</v>
      </c>
      <c r="E545" s="122" t="s">
        <v>235</v>
      </c>
      <c r="F545" s="122" t="s">
        <v>506</v>
      </c>
      <c r="G545" s="123" t="s">
        <v>507</v>
      </c>
      <c r="H545" s="124" t="s">
        <v>291</v>
      </c>
      <c r="I545" s="125">
        <v>10.5</v>
      </c>
      <c r="J545" s="125">
        <v>10.5</v>
      </c>
      <c r="K545" s="128"/>
      <c r="L545" s="126" t="str">
        <f t="shared" si="78"/>
        <v/>
      </c>
      <c r="M545" s="123" t="s">
        <v>1440</v>
      </c>
      <c r="N545" s="127">
        <v>21</v>
      </c>
      <c r="O545" s="127" t="e">
        <f t="shared" si="79"/>
        <v>#VALUE!</v>
      </c>
      <c r="P545" s="127" t="e">
        <f t="shared" si="80"/>
        <v>#VALUE!</v>
      </c>
      <c r="Q545" s="129"/>
      <c r="R545" s="127" t="s">
        <v>262</v>
      </c>
      <c r="S545" s="125"/>
      <c r="T545" s="125"/>
      <c r="U545" s="122"/>
      <c r="V545" s="8"/>
      <c r="W545" s="8"/>
      <c r="X545" s="8"/>
    </row>
    <row r="546" spans="1:24" ht="11.25" outlineLevel="4" x14ac:dyDescent="0.2">
      <c r="A546" s="38"/>
      <c r="B546" s="119" t="s">
        <v>1441</v>
      </c>
      <c r="C546" s="120" t="s">
        <v>50</v>
      </c>
      <c r="D546" s="121">
        <v>32</v>
      </c>
      <c r="E546" s="122" t="s">
        <v>235</v>
      </c>
      <c r="F546" s="122" t="s">
        <v>510</v>
      </c>
      <c r="G546" s="123" t="s">
        <v>511</v>
      </c>
      <c r="H546" s="124" t="s">
        <v>251</v>
      </c>
      <c r="I546" s="125">
        <v>70</v>
      </c>
      <c r="J546" s="125">
        <v>70</v>
      </c>
      <c r="K546" s="128"/>
      <c r="L546" s="126" t="str">
        <f t="shared" si="78"/>
        <v/>
      </c>
      <c r="M546" s="123"/>
      <c r="N546" s="127">
        <v>21</v>
      </c>
      <c r="O546" s="127" t="e">
        <f t="shared" si="79"/>
        <v>#VALUE!</v>
      </c>
      <c r="P546" s="127" t="e">
        <f t="shared" si="80"/>
        <v>#VALUE!</v>
      </c>
      <c r="Q546" s="129"/>
      <c r="R546" s="127" t="s">
        <v>240</v>
      </c>
      <c r="S546" s="125"/>
      <c r="T546" s="125"/>
      <c r="U546" s="122"/>
      <c r="V546" s="8"/>
      <c r="W546" s="8"/>
      <c r="X546" s="8"/>
    </row>
    <row r="547" spans="1:24" ht="11.25" outlineLevel="4" x14ac:dyDescent="0.2">
      <c r="A547" s="38"/>
      <c r="B547" s="119" t="s">
        <v>1442</v>
      </c>
      <c r="C547" s="120" t="s">
        <v>50</v>
      </c>
      <c r="D547" s="121">
        <v>33</v>
      </c>
      <c r="E547" s="122" t="s">
        <v>235</v>
      </c>
      <c r="F547" s="122" t="s">
        <v>514</v>
      </c>
      <c r="G547" s="123" t="s">
        <v>515</v>
      </c>
      <c r="H547" s="124" t="s">
        <v>251</v>
      </c>
      <c r="I547" s="125">
        <v>70</v>
      </c>
      <c r="J547" s="125">
        <v>70</v>
      </c>
      <c r="K547" s="128"/>
      <c r="L547" s="126" t="str">
        <f t="shared" si="78"/>
        <v/>
      </c>
      <c r="M547" s="123"/>
      <c r="N547" s="127">
        <v>21</v>
      </c>
      <c r="O547" s="127" t="e">
        <f t="shared" si="79"/>
        <v>#VALUE!</v>
      </c>
      <c r="P547" s="127" t="e">
        <f t="shared" si="80"/>
        <v>#VALUE!</v>
      </c>
      <c r="Q547" s="129"/>
      <c r="R547" s="127" t="s">
        <v>262</v>
      </c>
      <c r="S547" s="125"/>
      <c r="T547" s="125"/>
      <c r="U547" s="122"/>
      <c r="V547" s="8"/>
      <c r="W547" s="8"/>
      <c r="X547" s="8"/>
    </row>
    <row r="548" spans="1:24" ht="56.25" outlineLevel="4" x14ac:dyDescent="0.2">
      <c r="A548" s="38"/>
      <c r="B548" s="119" t="s">
        <v>1443</v>
      </c>
      <c r="C548" s="120" t="s">
        <v>50</v>
      </c>
      <c r="D548" s="121">
        <v>34</v>
      </c>
      <c r="E548" s="122" t="s">
        <v>235</v>
      </c>
      <c r="F548" s="122" t="s">
        <v>1444</v>
      </c>
      <c r="G548" s="123" t="s">
        <v>1445</v>
      </c>
      <c r="H548" s="124" t="s">
        <v>256</v>
      </c>
      <c r="I548" s="125">
        <v>1.222</v>
      </c>
      <c r="J548" s="125">
        <v>1.222</v>
      </c>
      <c r="K548" s="128"/>
      <c r="L548" s="126" t="str">
        <f t="shared" si="78"/>
        <v/>
      </c>
      <c r="M548" s="123" t="s">
        <v>1446</v>
      </c>
      <c r="N548" s="127">
        <v>21</v>
      </c>
      <c r="O548" s="127" t="e">
        <f t="shared" si="79"/>
        <v>#VALUE!</v>
      </c>
      <c r="P548" s="127" t="e">
        <f t="shared" si="80"/>
        <v>#VALUE!</v>
      </c>
      <c r="Q548" s="129"/>
      <c r="R548" s="127" t="s">
        <v>240</v>
      </c>
      <c r="S548" s="125"/>
      <c r="T548" s="125"/>
      <c r="U548" s="122"/>
      <c r="V548" s="8"/>
      <c r="W548" s="8"/>
      <c r="X548" s="8"/>
    </row>
    <row r="549" spans="1:24" ht="22.5" outlineLevel="4" x14ac:dyDescent="0.2">
      <c r="A549" s="38"/>
      <c r="B549" s="119" t="s">
        <v>1447</v>
      </c>
      <c r="C549" s="120" t="s">
        <v>50</v>
      </c>
      <c r="D549" s="121">
        <v>35</v>
      </c>
      <c r="E549" s="122" t="s">
        <v>235</v>
      </c>
      <c r="F549" s="122" t="s">
        <v>1448</v>
      </c>
      <c r="G549" s="123" t="s">
        <v>1449</v>
      </c>
      <c r="H549" s="124" t="s">
        <v>256</v>
      </c>
      <c r="I549" s="125">
        <v>0.81</v>
      </c>
      <c r="J549" s="125">
        <v>0.81</v>
      </c>
      <c r="K549" s="128"/>
      <c r="L549" s="126" t="str">
        <f t="shared" si="78"/>
        <v/>
      </c>
      <c r="M549" s="123" t="s">
        <v>1450</v>
      </c>
      <c r="N549" s="127">
        <v>21</v>
      </c>
      <c r="O549" s="127" t="e">
        <f t="shared" si="79"/>
        <v>#VALUE!</v>
      </c>
      <c r="P549" s="127" t="e">
        <f t="shared" si="80"/>
        <v>#VALUE!</v>
      </c>
      <c r="Q549" s="129"/>
      <c r="R549" s="127" t="s">
        <v>240</v>
      </c>
      <c r="S549" s="125"/>
      <c r="T549" s="125"/>
      <c r="U549" s="122"/>
      <c r="V549" s="8"/>
      <c r="W549" s="8"/>
      <c r="X549" s="8"/>
    </row>
    <row r="550" spans="1:24" ht="45" outlineLevel="4" x14ac:dyDescent="0.2">
      <c r="A550" s="38"/>
      <c r="B550" s="119" t="s">
        <v>1451</v>
      </c>
      <c r="C550" s="120" t="s">
        <v>50</v>
      </c>
      <c r="D550" s="121">
        <v>36</v>
      </c>
      <c r="E550" s="122" t="s">
        <v>235</v>
      </c>
      <c r="F550" s="122" t="s">
        <v>1452</v>
      </c>
      <c r="G550" s="123" t="s">
        <v>1453</v>
      </c>
      <c r="H550" s="124" t="s">
        <v>256</v>
      </c>
      <c r="I550" s="125">
        <v>3.665</v>
      </c>
      <c r="J550" s="125">
        <v>3.665</v>
      </c>
      <c r="K550" s="128"/>
      <c r="L550" s="126" t="str">
        <f t="shared" si="78"/>
        <v/>
      </c>
      <c r="M550" s="123" t="s">
        <v>1454</v>
      </c>
      <c r="N550" s="127">
        <v>21</v>
      </c>
      <c r="O550" s="127" t="e">
        <f t="shared" si="79"/>
        <v>#VALUE!</v>
      </c>
      <c r="P550" s="127" t="e">
        <f t="shared" si="80"/>
        <v>#VALUE!</v>
      </c>
      <c r="Q550" s="129"/>
      <c r="R550" s="127" t="s">
        <v>240</v>
      </c>
      <c r="S550" s="125"/>
      <c r="T550" s="125"/>
      <c r="U550" s="122"/>
      <c r="V550" s="8"/>
      <c r="W550" s="8"/>
      <c r="X550" s="8"/>
    </row>
    <row r="551" spans="1:24" ht="33.75" outlineLevel="4" x14ac:dyDescent="0.2">
      <c r="A551" s="38"/>
      <c r="B551" s="119" t="s">
        <v>1455</v>
      </c>
      <c r="C551" s="120" t="s">
        <v>50</v>
      </c>
      <c r="D551" s="121">
        <v>37</v>
      </c>
      <c r="E551" s="122" t="s">
        <v>235</v>
      </c>
      <c r="F551" s="122" t="s">
        <v>1456</v>
      </c>
      <c r="G551" s="123" t="s">
        <v>1457</v>
      </c>
      <c r="H551" s="124" t="s">
        <v>238</v>
      </c>
      <c r="I551" s="125">
        <v>12.72</v>
      </c>
      <c r="J551" s="125">
        <v>12.72</v>
      </c>
      <c r="K551" s="128"/>
      <c r="L551" s="126" t="str">
        <f t="shared" si="78"/>
        <v/>
      </c>
      <c r="M551" s="123" t="s">
        <v>1458</v>
      </c>
      <c r="N551" s="127">
        <v>21</v>
      </c>
      <c r="O551" s="127" t="e">
        <f t="shared" si="79"/>
        <v>#VALUE!</v>
      </c>
      <c r="P551" s="127" t="e">
        <f t="shared" si="80"/>
        <v>#VALUE!</v>
      </c>
      <c r="Q551" s="129"/>
      <c r="R551" s="127" t="s">
        <v>240</v>
      </c>
      <c r="S551" s="125"/>
      <c r="T551" s="125"/>
      <c r="U551" s="122"/>
      <c r="V551" s="8"/>
      <c r="W551" s="8"/>
      <c r="X551" s="8"/>
    </row>
    <row r="552" spans="1:24" outlineLevel="4" x14ac:dyDescent="0.15">
      <c r="B552" s="10"/>
      <c r="C552" s="10" t="s">
        <v>49</v>
      </c>
      <c r="D552" s="10"/>
      <c r="E552" s="10"/>
      <c r="F552" s="10"/>
      <c r="G552" s="10"/>
      <c r="H552" s="10"/>
      <c r="I552" s="10"/>
      <c r="J552" s="10"/>
      <c r="K552" s="11"/>
      <c r="L552" s="35"/>
      <c r="M552" s="10"/>
      <c r="N552" s="37"/>
      <c r="O552" s="10"/>
      <c r="P552" s="10"/>
      <c r="Q552" s="10"/>
      <c r="R552" s="10"/>
      <c r="S552" s="10"/>
      <c r="T552" s="10"/>
      <c r="U552" s="10"/>
    </row>
    <row r="553" spans="1:24" ht="11.25" outlineLevel="3" x14ac:dyDescent="0.2">
      <c r="A553" s="84" t="s">
        <v>159</v>
      </c>
      <c r="B553" s="111"/>
      <c r="C553" s="112">
        <v>4</v>
      </c>
      <c r="D553" s="112"/>
      <c r="E553" s="111" t="s">
        <v>233</v>
      </c>
      <c r="F553" s="111"/>
      <c r="G553" s="113" t="s">
        <v>93</v>
      </c>
      <c r="H553" s="111"/>
      <c r="I553" s="114"/>
      <c r="J553" s="114"/>
      <c r="K553" s="115"/>
      <c r="L553" s="86">
        <f>SUBTOTAL(9,L554:L564)</f>
        <v>0</v>
      </c>
      <c r="M553" s="116"/>
      <c r="N553" s="84"/>
      <c r="O553" s="117" t="e">
        <f>SUBTOTAL(9,O554:O778)</f>
        <v>#VALUE!</v>
      </c>
      <c r="P553" s="117" t="e">
        <f>SUBTOTAL(9,P554:P778)</f>
        <v>#VALUE!</v>
      </c>
      <c r="Q553" s="116"/>
      <c r="R553" s="84"/>
      <c r="S553" s="118"/>
      <c r="T553" s="118"/>
      <c r="U553" s="116"/>
      <c r="V553" s="4"/>
      <c r="W553" s="8"/>
      <c r="X553" s="8"/>
    </row>
    <row r="554" spans="1:24" ht="22.5" outlineLevel="4" x14ac:dyDescent="0.2">
      <c r="A554" s="38"/>
      <c r="B554" s="119" t="s">
        <v>1459</v>
      </c>
      <c r="C554" s="120" t="s">
        <v>50</v>
      </c>
      <c r="D554" s="121">
        <v>38</v>
      </c>
      <c r="E554" s="122" t="s">
        <v>235</v>
      </c>
      <c r="F554" s="122" t="s">
        <v>415</v>
      </c>
      <c r="G554" s="123" t="s">
        <v>416</v>
      </c>
      <c r="H554" s="124" t="s">
        <v>417</v>
      </c>
      <c r="I554" s="125">
        <v>24.721</v>
      </c>
      <c r="J554" s="125">
        <v>24.721</v>
      </c>
      <c r="K554" s="128"/>
      <c r="L554" s="126" t="str">
        <f t="shared" ref="L554:L563" si="81">IF(K554&lt;&gt;"",J554*K554,"")</f>
        <v/>
      </c>
      <c r="M554" s="123"/>
      <c r="N554" s="127">
        <v>21</v>
      </c>
      <c r="O554" s="127" t="e">
        <f t="shared" ref="O554:O563" si="82">L554*(N554/100)</f>
        <v>#VALUE!</v>
      </c>
      <c r="P554" s="127" t="e">
        <f t="shared" ref="P554:P563" si="83">L554+O554</f>
        <v>#VALUE!</v>
      </c>
      <c r="Q554" s="129"/>
      <c r="R554" s="127" t="s">
        <v>240</v>
      </c>
      <c r="S554" s="125"/>
      <c r="T554" s="125"/>
      <c r="U554" s="122"/>
      <c r="V554" s="8"/>
      <c r="W554" s="8"/>
      <c r="X554" s="8"/>
    </row>
    <row r="555" spans="1:24" ht="11.25" outlineLevel="4" x14ac:dyDescent="0.2">
      <c r="A555" s="38"/>
      <c r="B555" s="119" t="s">
        <v>1460</v>
      </c>
      <c r="C555" s="120" t="s">
        <v>50</v>
      </c>
      <c r="D555" s="121">
        <v>39</v>
      </c>
      <c r="E555" s="122" t="s">
        <v>235</v>
      </c>
      <c r="F555" s="122" t="s">
        <v>1053</v>
      </c>
      <c r="G555" s="123" t="s">
        <v>1054</v>
      </c>
      <c r="H555" s="124" t="s">
        <v>291</v>
      </c>
      <c r="I555" s="125">
        <v>7</v>
      </c>
      <c r="J555" s="125">
        <v>7</v>
      </c>
      <c r="K555" s="128"/>
      <c r="L555" s="126" t="str">
        <f t="shared" si="81"/>
        <v/>
      </c>
      <c r="M555" s="123"/>
      <c r="N555" s="127">
        <v>21</v>
      </c>
      <c r="O555" s="127" t="e">
        <f t="shared" si="82"/>
        <v>#VALUE!</v>
      </c>
      <c r="P555" s="127" t="e">
        <f t="shared" si="83"/>
        <v>#VALUE!</v>
      </c>
      <c r="Q555" s="129"/>
      <c r="R555" s="127" t="s">
        <v>240</v>
      </c>
      <c r="S555" s="125"/>
      <c r="T555" s="125"/>
      <c r="U555" s="122"/>
      <c r="V555" s="8"/>
      <c r="W555" s="8"/>
      <c r="X555" s="8"/>
    </row>
    <row r="556" spans="1:24" ht="22.5" outlineLevel="4" x14ac:dyDescent="0.2">
      <c r="A556" s="38"/>
      <c r="B556" s="119" t="s">
        <v>1461</v>
      </c>
      <c r="C556" s="120" t="s">
        <v>50</v>
      </c>
      <c r="D556" s="121">
        <v>40</v>
      </c>
      <c r="E556" s="122" t="s">
        <v>235</v>
      </c>
      <c r="F556" s="122" t="s">
        <v>1462</v>
      </c>
      <c r="G556" s="123" t="s">
        <v>1463</v>
      </c>
      <c r="H556" s="124" t="s">
        <v>291</v>
      </c>
      <c r="I556" s="125">
        <v>210</v>
      </c>
      <c r="J556" s="125">
        <v>210</v>
      </c>
      <c r="K556" s="128"/>
      <c r="L556" s="126" t="str">
        <f t="shared" si="81"/>
        <v/>
      </c>
      <c r="M556" s="123" t="s">
        <v>1464</v>
      </c>
      <c r="N556" s="127">
        <v>21</v>
      </c>
      <c r="O556" s="127" t="e">
        <f t="shared" si="82"/>
        <v>#VALUE!</v>
      </c>
      <c r="P556" s="127" t="e">
        <f t="shared" si="83"/>
        <v>#VALUE!</v>
      </c>
      <c r="Q556" s="129"/>
      <c r="R556" s="127" t="s">
        <v>240</v>
      </c>
      <c r="S556" s="125"/>
      <c r="T556" s="125"/>
      <c r="U556" s="122"/>
      <c r="V556" s="8"/>
      <c r="W556" s="8"/>
      <c r="X556" s="8"/>
    </row>
    <row r="557" spans="1:24" ht="11.25" outlineLevel="4" x14ac:dyDescent="0.2">
      <c r="A557" s="38"/>
      <c r="B557" s="119" t="s">
        <v>1465</v>
      </c>
      <c r="C557" s="120" t="s">
        <v>50</v>
      </c>
      <c r="D557" s="121">
        <v>41</v>
      </c>
      <c r="E557" s="122" t="s">
        <v>235</v>
      </c>
      <c r="F557" s="122" t="s">
        <v>426</v>
      </c>
      <c r="G557" s="123" t="s">
        <v>427</v>
      </c>
      <c r="H557" s="124" t="s">
        <v>417</v>
      </c>
      <c r="I557" s="125">
        <v>24.721</v>
      </c>
      <c r="J557" s="125">
        <v>24.721</v>
      </c>
      <c r="K557" s="128"/>
      <c r="L557" s="126" t="str">
        <f t="shared" si="81"/>
        <v/>
      </c>
      <c r="M557" s="123"/>
      <c r="N557" s="127">
        <v>21</v>
      </c>
      <c r="O557" s="127" t="e">
        <f t="shared" si="82"/>
        <v>#VALUE!</v>
      </c>
      <c r="P557" s="127" t="e">
        <f t="shared" si="83"/>
        <v>#VALUE!</v>
      </c>
      <c r="Q557" s="129"/>
      <c r="R557" s="127" t="s">
        <v>240</v>
      </c>
      <c r="S557" s="125"/>
      <c r="T557" s="125"/>
      <c r="U557" s="122"/>
      <c r="V557" s="8"/>
      <c r="W557" s="8"/>
      <c r="X557" s="8"/>
    </row>
    <row r="558" spans="1:24" ht="22.5" outlineLevel="4" x14ac:dyDescent="0.2">
      <c r="A558" s="38"/>
      <c r="B558" s="119" t="s">
        <v>1466</v>
      </c>
      <c r="C558" s="120" t="s">
        <v>50</v>
      </c>
      <c r="D558" s="121">
        <v>42</v>
      </c>
      <c r="E558" s="122" t="s">
        <v>235</v>
      </c>
      <c r="F558" s="122" t="s">
        <v>429</v>
      </c>
      <c r="G558" s="123" t="s">
        <v>430</v>
      </c>
      <c r="H558" s="124" t="s">
        <v>417</v>
      </c>
      <c r="I558" s="125">
        <v>494.42</v>
      </c>
      <c r="J558" s="125">
        <v>494.42</v>
      </c>
      <c r="K558" s="128"/>
      <c r="L558" s="126" t="str">
        <f t="shared" si="81"/>
        <v/>
      </c>
      <c r="M558" s="123" t="s">
        <v>1467</v>
      </c>
      <c r="N558" s="127">
        <v>21</v>
      </c>
      <c r="O558" s="127" t="e">
        <f t="shared" si="82"/>
        <v>#VALUE!</v>
      </c>
      <c r="P558" s="127" t="e">
        <f t="shared" si="83"/>
        <v>#VALUE!</v>
      </c>
      <c r="Q558" s="129"/>
      <c r="R558" s="127" t="s">
        <v>240</v>
      </c>
      <c r="S558" s="125"/>
      <c r="T558" s="125"/>
      <c r="U558" s="122"/>
      <c r="V558" s="8"/>
      <c r="W558" s="8"/>
      <c r="X558" s="8"/>
    </row>
    <row r="559" spans="1:24" ht="22.5" outlineLevel="4" x14ac:dyDescent="0.2">
      <c r="A559" s="38"/>
      <c r="B559" s="119" t="s">
        <v>1468</v>
      </c>
      <c r="C559" s="120" t="s">
        <v>50</v>
      </c>
      <c r="D559" s="121">
        <v>43</v>
      </c>
      <c r="E559" s="122" t="s">
        <v>235</v>
      </c>
      <c r="F559" s="122" t="s">
        <v>433</v>
      </c>
      <c r="G559" s="123" t="s">
        <v>434</v>
      </c>
      <c r="H559" s="124" t="s">
        <v>417</v>
      </c>
      <c r="I559" s="125">
        <v>12.46</v>
      </c>
      <c r="J559" s="125">
        <v>12.46</v>
      </c>
      <c r="K559" s="128"/>
      <c r="L559" s="126" t="str">
        <f t="shared" si="81"/>
        <v/>
      </c>
      <c r="M559" s="123" t="s">
        <v>1469</v>
      </c>
      <c r="N559" s="127">
        <v>21</v>
      </c>
      <c r="O559" s="127" t="e">
        <f t="shared" si="82"/>
        <v>#VALUE!</v>
      </c>
      <c r="P559" s="127" t="e">
        <f t="shared" si="83"/>
        <v>#VALUE!</v>
      </c>
      <c r="Q559" s="129"/>
      <c r="R559" s="127" t="s">
        <v>240</v>
      </c>
      <c r="S559" s="125"/>
      <c r="T559" s="125"/>
      <c r="U559" s="122"/>
      <c r="V559" s="8"/>
      <c r="W559" s="8"/>
      <c r="X559" s="8"/>
    </row>
    <row r="560" spans="1:24" ht="22.5" outlineLevel="4" x14ac:dyDescent="0.2">
      <c r="A560" s="38"/>
      <c r="B560" s="119" t="s">
        <v>1470</v>
      </c>
      <c r="C560" s="120" t="s">
        <v>50</v>
      </c>
      <c r="D560" s="121">
        <v>44</v>
      </c>
      <c r="E560" s="122" t="s">
        <v>235</v>
      </c>
      <c r="F560" s="122" t="s">
        <v>437</v>
      </c>
      <c r="G560" s="123" t="s">
        <v>438</v>
      </c>
      <c r="H560" s="124" t="s">
        <v>417</v>
      </c>
      <c r="I560" s="125">
        <v>1.4</v>
      </c>
      <c r="J560" s="125">
        <v>1.4</v>
      </c>
      <c r="K560" s="128"/>
      <c r="L560" s="126" t="str">
        <f t="shared" si="81"/>
        <v/>
      </c>
      <c r="M560" s="123" t="s">
        <v>1471</v>
      </c>
      <c r="N560" s="127">
        <v>21</v>
      </c>
      <c r="O560" s="127" t="e">
        <f t="shared" si="82"/>
        <v>#VALUE!</v>
      </c>
      <c r="P560" s="127" t="e">
        <f t="shared" si="83"/>
        <v>#VALUE!</v>
      </c>
      <c r="Q560" s="129"/>
      <c r="R560" s="127" t="s">
        <v>240</v>
      </c>
      <c r="S560" s="125"/>
      <c r="T560" s="125"/>
      <c r="U560" s="122"/>
      <c r="V560" s="8"/>
      <c r="W560" s="8"/>
      <c r="X560" s="8"/>
    </row>
    <row r="561" spans="1:24" ht="22.5" outlineLevel="4" x14ac:dyDescent="0.2">
      <c r="A561" s="38"/>
      <c r="B561" s="119" t="s">
        <v>1472</v>
      </c>
      <c r="C561" s="120" t="s">
        <v>50</v>
      </c>
      <c r="D561" s="121">
        <v>45</v>
      </c>
      <c r="E561" s="122" t="s">
        <v>235</v>
      </c>
      <c r="F561" s="122" t="s">
        <v>440</v>
      </c>
      <c r="G561" s="123" t="s">
        <v>441</v>
      </c>
      <c r="H561" s="124" t="s">
        <v>417</v>
      </c>
      <c r="I561" s="125">
        <v>7.8650000000000002</v>
      </c>
      <c r="J561" s="125">
        <v>7.8650000000000002</v>
      </c>
      <c r="K561" s="128"/>
      <c r="L561" s="126" t="str">
        <f t="shared" si="81"/>
        <v/>
      </c>
      <c r="M561" s="123"/>
      <c r="N561" s="127">
        <v>21</v>
      </c>
      <c r="O561" s="127" t="e">
        <f t="shared" si="82"/>
        <v>#VALUE!</v>
      </c>
      <c r="P561" s="127" t="e">
        <f t="shared" si="83"/>
        <v>#VALUE!</v>
      </c>
      <c r="Q561" s="129"/>
      <c r="R561" s="127" t="s">
        <v>240</v>
      </c>
      <c r="S561" s="125"/>
      <c r="T561" s="125"/>
      <c r="U561" s="122"/>
      <c r="V561" s="8"/>
      <c r="W561" s="8"/>
      <c r="X561" s="8"/>
    </row>
    <row r="562" spans="1:24" ht="22.5" outlineLevel="4" x14ac:dyDescent="0.2">
      <c r="A562" s="38"/>
      <c r="B562" s="119" t="s">
        <v>1473</v>
      </c>
      <c r="C562" s="120" t="s">
        <v>50</v>
      </c>
      <c r="D562" s="121">
        <v>46</v>
      </c>
      <c r="E562" s="122" t="s">
        <v>235</v>
      </c>
      <c r="F562" s="122" t="s">
        <v>1474</v>
      </c>
      <c r="G562" s="123" t="s">
        <v>1475</v>
      </c>
      <c r="H562" s="124" t="s">
        <v>417</v>
      </c>
      <c r="I562" s="125">
        <v>0.77600000000000002</v>
      </c>
      <c r="J562" s="125">
        <v>0.77600000000000002</v>
      </c>
      <c r="K562" s="128"/>
      <c r="L562" s="126" t="str">
        <f t="shared" si="81"/>
        <v/>
      </c>
      <c r="M562" s="123"/>
      <c r="N562" s="127">
        <v>21</v>
      </c>
      <c r="O562" s="127" t="e">
        <f t="shared" si="82"/>
        <v>#VALUE!</v>
      </c>
      <c r="P562" s="127" t="e">
        <f t="shared" si="83"/>
        <v>#VALUE!</v>
      </c>
      <c r="Q562" s="129"/>
      <c r="R562" s="127" t="s">
        <v>240</v>
      </c>
      <c r="S562" s="125"/>
      <c r="T562" s="125"/>
      <c r="U562" s="122"/>
      <c r="V562" s="8"/>
      <c r="W562" s="8"/>
      <c r="X562" s="8"/>
    </row>
    <row r="563" spans="1:24" ht="11.25" outlineLevel="4" x14ac:dyDescent="0.2">
      <c r="A563" s="38"/>
      <c r="B563" s="119" t="s">
        <v>1476</v>
      </c>
      <c r="C563" s="120" t="s">
        <v>50</v>
      </c>
      <c r="D563" s="121">
        <v>47</v>
      </c>
      <c r="E563" s="122" t="s">
        <v>235</v>
      </c>
      <c r="F563" s="122" t="s">
        <v>443</v>
      </c>
      <c r="G563" s="123" t="s">
        <v>444</v>
      </c>
      <c r="H563" s="124" t="s">
        <v>445</v>
      </c>
      <c r="I563" s="125">
        <v>-1829</v>
      </c>
      <c r="J563" s="125">
        <v>-1829</v>
      </c>
      <c r="K563" s="128"/>
      <c r="L563" s="126" t="str">
        <f t="shared" si="81"/>
        <v/>
      </c>
      <c r="M563" s="123"/>
      <c r="N563" s="127">
        <v>21</v>
      </c>
      <c r="O563" s="127" t="e">
        <f t="shared" si="82"/>
        <v>#VALUE!</v>
      </c>
      <c r="P563" s="127" t="e">
        <f t="shared" si="83"/>
        <v>#VALUE!</v>
      </c>
      <c r="Q563" s="129"/>
      <c r="R563" s="127" t="s">
        <v>262</v>
      </c>
      <c r="S563" s="125"/>
      <c r="T563" s="125"/>
      <c r="U563" s="122"/>
      <c r="V563" s="8"/>
      <c r="W563" s="8"/>
      <c r="X563" s="8"/>
    </row>
    <row r="564" spans="1:24" outlineLevel="4" x14ac:dyDescent="0.15">
      <c r="B564" s="10"/>
      <c r="C564" s="10" t="s">
        <v>49</v>
      </c>
      <c r="D564" s="10"/>
      <c r="E564" s="10"/>
      <c r="F564" s="10"/>
      <c r="G564" s="10"/>
      <c r="H564" s="10"/>
      <c r="I564" s="10"/>
      <c r="J564" s="10"/>
      <c r="K564" s="11"/>
      <c r="L564" s="35"/>
      <c r="M564" s="10"/>
      <c r="N564" s="37"/>
      <c r="O564" s="10"/>
      <c r="P564" s="10"/>
      <c r="Q564" s="10"/>
      <c r="R564" s="10"/>
      <c r="S564" s="10"/>
      <c r="T564" s="10"/>
      <c r="U564" s="10"/>
    </row>
    <row r="565" spans="1:24" ht="11.25" outlineLevel="3" x14ac:dyDescent="0.2">
      <c r="A565" s="84" t="s">
        <v>160</v>
      </c>
      <c r="B565" s="111"/>
      <c r="C565" s="112">
        <v>4</v>
      </c>
      <c r="D565" s="112"/>
      <c r="E565" s="111" t="s">
        <v>233</v>
      </c>
      <c r="F565" s="111"/>
      <c r="G565" s="113" t="s">
        <v>95</v>
      </c>
      <c r="H565" s="111"/>
      <c r="I565" s="114"/>
      <c r="J565" s="114"/>
      <c r="K565" s="115"/>
      <c r="L565" s="86">
        <f>SUBTOTAL(9,L566:L567)</f>
        <v>0</v>
      </c>
      <c r="M565" s="116"/>
      <c r="N565" s="84"/>
      <c r="O565" s="117" t="e">
        <f>SUBTOTAL(9,O566:O797)</f>
        <v>#VALUE!</v>
      </c>
      <c r="P565" s="117" t="e">
        <f>SUBTOTAL(9,P566:P797)</f>
        <v>#VALUE!</v>
      </c>
      <c r="Q565" s="116"/>
      <c r="R565" s="84"/>
      <c r="S565" s="118"/>
      <c r="T565" s="118"/>
      <c r="U565" s="116"/>
      <c r="V565" s="4"/>
      <c r="W565" s="8"/>
      <c r="X565" s="8"/>
    </row>
    <row r="566" spans="1:24" ht="33.75" outlineLevel="4" x14ac:dyDescent="0.2">
      <c r="A566" s="38"/>
      <c r="B566" s="119" t="s">
        <v>1477</v>
      </c>
      <c r="C566" s="120" t="s">
        <v>50</v>
      </c>
      <c r="D566" s="121">
        <v>48</v>
      </c>
      <c r="E566" s="122" t="s">
        <v>235</v>
      </c>
      <c r="F566" s="122" t="s">
        <v>1478</v>
      </c>
      <c r="G566" s="123" t="s">
        <v>1479</v>
      </c>
      <c r="H566" s="124" t="s">
        <v>417</v>
      </c>
      <c r="I566" s="125">
        <v>60.084000000000003</v>
      </c>
      <c r="J566" s="125">
        <v>60.084000000000003</v>
      </c>
      <c r="K566" s="128"/>
      <c r="L566" s="126" t="str">
        <f>IF(K566&lt;&gt;"",J566*K566,"")</f>
        <v/>
      </c>
      <c r="M566" s="123"/>
      <c r="N566" s="127">
        <v>21</v>
      </c>
      <c r="O566" s="127" t="e">
        <f>L566*(N566/100)</f>
        <v>#VALUE!</v>
      </c>
      <c r="P566" s="127" t="e">
        <f>L566+O566</f>
        <v>#VALUE!</v>
      </c>
      <c r="Q566" s="129"/>
      <c r="R566" s="127" t="s">
        <v>240</v>
      </c>
      <c r="S566" s="125"/>
      <c r="T566" s="125"/>
      <c r="U566" s="122"/>
      <c r="V566" s="8"/>
      <c r="W566" s="8"/>
      <c r="X566" s="8"/>
    </row>
    <row r="567" spans="1:24" outlineLevel="4" x14ac:dyDescent="0.15">
      <c r="B567" s="10"/>
      <c r="C567" s="10" t="s">
        <v>49</v>
      </c>
      <c r="D567" s="10"/>
      <c r="E567" s="10"/>
      <c r="F567" s="10"/>
      <c r="G567" s="10"/>
      <c r="H567" s="10"/>
      <c r="I567" s="10"/>
      <c r="J567" s="10"/>
      <c r="K567" s="11"/>
      <c r="L567" s="35"/>
      <c r="M567" s="10"/>
      <c r="N567" s="37"/>
      <c r="O567" s="10"/>
      <c r="P567" s="10"/>
      <c r="Q567" s="10"/>
      <c r="R567" s="10"/>
      <c r="S567" s="10"/>
      <c r="T567" s="10"/>
      <c r="U567" s="10"/>
    </row>
    <row r="568" spans="1:24" ht="11.25" outlineLevel="2" x14ac:dyDescent="0.2">
      <c r="A568" s="84" t="s">
        <v>161</v>
      </c>
      <c r="B568" s="111"/>
      <c r="C568" s="112">
        <v>3</v>
      </c>
      <c r="D568" s="112"/>
      <c r="E568" s="111" t="s">
        <v>232</v>
      </c>
      <c r="F568" s="111"/>
      <c r="G568" s="113" t="s">
        <v>162</v>
      </c>
      <c r="H568" s="111"/>
      <c r="I568" s="114"/>
      <c r="J568" s="114"/>
      <c r="K568" s="115"/>
      <c r="L568" s="86">
        <f>SUBTOTAL(9,L569:L571)</f>
        <v>0</v>
      </c>
      <c r="M568" s="116"/>
      <c r="N568" s="84"/>
      <c r="O568" s="117" t="e">
        <f>SUBTOTAL(9,O569:O876)</f>
        <v>#VALUE!</v>
      </c>
      <c r="P568" s="117" t="e">
        <f>SUBTOTAL(9,P569:P876)</f>
        <v>#VALUE!</v>
      </c>
      <c r="Q568" s="116"/>
      <c r="R568" s="84"/>
      <c r="S568" s="118"/>
      <c r="T568" s="118"/>
      <c r="U568" s="116"/>
      <c r="V568" s="4"/>
      <c r="W568" s="8"/>
      <c r="X568" s="8"/>
    </row>
    <row r="569" spans="1:24" ht="11.25" outlineLevel="3" x14ac:dyDescent="0.2">
      <c r="A569" s="84" t="s">
        <v>163</v>
      </c>
      <c r="B569" s="111"/>
      <c r="C569" s="112">
        <v>4</v>
      </c>
      <c r="D569" s="112"/>
      <c r="E569" s="111" t="s">
        <v>233</v>
      </c>
      <c r="F569" s="111"/>
      <c r="G569" s="113" t="s">
        <v>164</v>
      </c>
      <c r="H569" s="111"/>
      <c r="I569" s="114"/>
      <c r="J569" s="114"/>
      <c r="K569" s="115"/>
      <c r="L569" s="86">
        <f>SUBTOTAL(9,L570:L571)</f>
        <v>0</v>
      </c>
      <c r="M569" s="116"/>
      <c r="N569" s="84"/>
      <c r="O569" s="117" t="e">
        <f>SUBTOTAL(9,O570:O676)</f>
        <v>#VALUE!</v>
      </c>
      <c r="P569" s="117" t="e">
        <f>SUBTOTAL(9,P570:P676)</f>
        <v>#VALUE!</v>
      </c>
      <c r="Q569" s="116"/>
      <c r="R569" s="84"/>
      <c r="S569" s="118"/>
      <c r="T569" s="118"/>
      <c r="U569" s="116"/>
      <c r="V569" s="4"/>
      <c r="W569" s="8"/>
      <c r="X569" s="8"/>
    </row>
    <row r="570" spans="1:24" ht="11.25" outlineLevel="4" x14ac:dyDescent="0.2">
      <c r="A570" s="38"/>
      <c r="B570" s="119" t="s">
        <v>1480</v>
      </c>
      <c r="C570" s="120" t="s">
        <v>50</v>
      </c>
      <c r="D570" s="121">
        <v>124</v>
      </c>
      <c r="E570" s="122" t="s">
        <v>235</v>
      </c>
      <c r="F570" s="122" t="s">
        <v>1481</v>
      </c>
      <c r="G570" s="123" t="s">
        <v>1482</v>
      </c>
      <c r="H570" s="124" t="s">
        <v>251</v>
      </c>
      <c r="I570" s="125">
        <v>78</v>
      </c>
      <c r="J570" s="125">
        <v>78</v>
      </c>
      <c r="K570" s="128"/>
      <c r="L570" s="126" t="str">
        <f>IF(K570&lt;&gt;"",J570*K570,"")</f>
        <v/>
      </c>
      <c r="M570" s="123"/>
      <c r="N570" s="127">
        <v>21</v>
      </c>
      <c r="O570" s="127" t="e">
        <f>L570*(N570/100)</f>
        <v>#VALUE!</v>
      </c>
      <c r="P570" s="127" t="e">
        <f>L570+O570</f>
        <v>#VALUE!</v>
      </c>
      <c r="Q570" s="129"/>
      <c r="R570" s="127" t="s">
        <v>262</v>
      </c>
      <c r="S570" s="125"/>
      <c r="T570" s="125"/>
      <c r="U570" s="122"/>
      <c r="V570" s="8"/>
      <c r="W570" s="8"/>
      <c r="X570" s="8"/>
    </row>
    <row r="571" spans="1:24" outlineLevel="4" x14ac:dyDescent="0.15">
      <c r="B571" s="10"/>
      <c r="C571" s="10" t="s">
        <v>49</v>
      </c>
      <c r="D571" s="10"/>
      <c r="E571" s="10"/>
      <c r="F571" s="10"/>
      <c r="G571" s="10"/>
      <c r="H571" s="10"/>
      <c r="I571" s="10"/>
      <c r="J571" s="10"/>
      <c r="K571" s="11"/>
      <c r="L571" s="35"/>
      <c r="M571" s="10"/>
      <c r="N571" s="37"/>
      <c r="O571" s="10"/>
      <c r="P571" s="10"/>
      <c r="Q571" s="10"/>
      <c r="R571" s="10"/>
      <c r="S571" s="10"/>
      <c r="T571" s="10"/>
      <c r="U571" s="10"/>
    </row>
    <row r="572" spans="1:24" ht="11.25" outlineLevel="2" x14ac:dyDescent="0.2">
      <c r="A572" s="84" t="s">
        <v>165</v>
      </c>
      <c r="B572" s="111"/>
      <c r="C572" s="112">
        <v>3</v>
      </c>
      <c r="D572" s="112"/>
      <c r="E572" s="111" t="s">
        <v>232</v>
      </c>
      <c r="F572" s="111"/>
      <c r="G572" s="113" t="s">
        <v>97</v>
      </c>
      <c r="H572" s="111"/>
      <c r="I572" s="114"/>
      <c r="J572" s="114"/>
      <c r="K572" s="115"/>
      <c r="L572" s="86">
        <f>SUBTOTAL(9,L573:L661)</f>
        <v>0</v>
      </c>
      <c r="M572" s="116"/>
      <c r="N572" s="84"/>
      <c r="O572" s="117" t="e">
        <f>SUBTOTAL(9,O573:O883)</f>
        <v>#VALUE!</v>
      </c>
      <c r="P572" s="117" t="e">
        <f>SUBTOTAL(9,P573:P883)</f>
        <v>#VALUE!</v>
      </c>
      <c r="Q572" s="116"/>
      <c r="R572" s="84"/>
      <c r="S572" s="118"/>
      <c r="T572" s="118"/>
      <c r="U572" s="116"/>
      <c r="V572" s="4"/>
      <c r="W572" s="8"/>
      <c r="X572" s="8"/>
    </row>
    <row r="573" spans="1:24" ht="11.25" outlineLevel="3" x14ac:dyDescent="0.2">
      <c r="A573" s="84" t="s">
        <v>166</v>
      </c>
      <c r="B573" s="111"/>
      <c r="C573" s="112">
        <v>4</v>
      </c>
      <c r="D573" s="112"/>
      <c r="E573" s="111" t="s">
        <v>233</v>
      </c>
      <c r="F573" s="111"/>
      <c r="G573" s="113" t="s">
        <v>99</v>
      </c>
      <c r="H573" s="111"/>
      <c r="I573" s="114"/>
      <c r="J573" s="114"/>
      <c r="K573" s="115"/>
      <c r="L573" s="86">
        <f>SUBTOTAL(9,L574:L592)</f>
        <v>0</v>
      </c>
      <c r="M573" s="116"/>
      <c r="N573" s="84"/>
      <c r="O573" s="117" t="e">
        <f>SUBTOTAL(9,O574:O733)</f>
        <v>#VALUE!</v>
      </c>
      <c r="P573" s="117" t="e">
        <f>SUBTOTAL(9,P574:P733)</f>
        <v>#VALUE!</v>
      </c>
      <c r="Q573" s="116"/>
      <c r="R573" s="84"/>
      <c r="S573" s="118"/>
      <c r="T573" s="118"/>
      <c r="U573" s="116"/>
      <c r="V573" s="4"/>
      <c r="W573" s="8"/>
      <c r="X573" s="8"/>
    </row>
    <row r="574" spans="1:24" ht="22.5" outlineLevel="4" x14ac:dyDescent="0.2">
      <c r="A574" s="38"/>
      <c r="B574" s="119" t="s">
        <v>1483</v>
      </c>
      <c r="C574" s="120" t="s">
        <v>50</v>
      </c>
      <c r="D574" s="121">
        <v>49</v>
      </c>
      <c r="E574" s="122" t="s">
        <v>235</v>
      </c>
      <c r="F574" s="122" t="s">
        <v>1484</v>
      </c>
      <c r="G574" s="123" t="s">
        <v>1485</v>
      </c>
      <c r="H574" s="124" t="s">
        <v>238</v>
      </c>
      <c r="I574" s="125">
        <v>228.3</v>
      </c>
      <c r="J574" s="125">
        <v>228.3</v>
      </c>
      <c r="K574" s="128"/>
      <c r="L574" s="126" t="str">
        <f t="shared" ref="L574:L591" si="84">IF(K574&lt;&gt;"",J574*K574,"")</f>
        <v/>
      </c>
      <c r="M574" s="123" t="s">
        <v>1486</v>
      </c>
      <c r="N574" s="127">
        <v>21</v>
      </c>
      <c r="O574" s="127" t="e">
        <f t="shared" ref="O574:O591" si="85">L574*(N574/100)</f>
        <v>#VALUE!</v>
      </c>
      <c r="P574" s="127" t="e">
        <f t="shared" ref="P574:P591" si="86">L574+O574</f>
        <v>#VALUE!</v>
      </c>
      <c r="Q574" s="129"/>
      <c r="R574" s="127" t="s">
        <v>240</v>
      </c>
      <c r="S574" s="125"/>
      <c r="T574" s="125"/>
      <c r="U574" s="122"/>
      <c r="V574" s="8"/>
      <c r="W574" s="8"/>
      <c r="X574" s="8"/>
    </row>
    <row r="575" spans="1:24" ht="33.75" outlineLevel="4" x14ac:dyDescent="0.2">
      <c r="A575" s="38"/>
      <c r="B575" s="119" t="s">
        <v>1487</v>
      </c>
      <c r="C575" s="120" t="s">
        <v>50</v>
      </c>
      <c r="D575" s="121">
        <v>50</v>
      </c>
      <c r="E575" s="122" t="s">
        <v>235</v>
      </c>
      <c r="F575" s="122" t="s">
        <v>1488</v>
      </c>
      <c r="G575" s="123" t="s">
        <v>1489</v>
      </c>
      <c r="H575" s="124" t="s">
        <v>238</v>
      </c>
      <c r="I575" s="125">
        <v>300</v>
      </c>
      <c r="J575" s="125">
        <v>300</v>
      </c>
      <c r="K575" s="128"/>
      <c r="L575" s="126" t="str">
        <f t="shared" si="84"/>
        <v/>
      </c>
      <c r="M575" s="123" t="s">
        <v>1490</v>
      </c>
      <c r="N575" s="127">
        <v>21</v>
      </c>
      <c r="O575" s="127" t="e">
        <f t="shared" si="85"/>
        <v>#VALUE!</v>
      </c>
      <c r="P575" s="127" t="e">
        <f t="shared" si="86"/>
        <v>#VALUE!</v>
      </c>
      <c r="Q575" s="129"/>
      <c r="R575" s="127" t="s">
        <v>240</v>
      </c>
      <c r="S575" s="125"/>
      <c r="T575" s="125"/>
      <c r="U575" s="122"/>
      <c r="V575" s="8"/>
      <c r="W575" s="8"/>
      <c r="X575" s="8"/>
    </row>
    <row r="576" spans="1:24" ht="33.75" outlineLevel="4" x14ac:dyDescent="0.2">
      <c r="A576" s="38"/>
      <c r="B576" s="119" t="s">
        <v>1491</v>
      </c>
      <c r="C576" s="120" t="s">
        <v>50</v>
      </c>
      <c r="D576" s="121">
        <v>51</v>
      </c>
      <c r="E576" s="122" t="s">
        <v>235</v>
      </c>
      <c r="F576" s="122" t="s">
        <v>1492</v>
      </c>
      <c r="G576" s="123" t="s">
        <v>1493</v>
      </c>
      <c r="H576" s="124" t="s">
        <v>417</v>
      </c>
      <c r="I576" s="125">
        <v>9.6000000000000002E-2</v>
      </c>
      <c r="J576" s="125">
        <v>9.6000000000000002E-2</v>
      </c>
      <c r="K576" s="128"/>
      <c r="L576" s="126" t="str">
        <f t="shared" si="84"/>
        <v/>
      </c>
      <c r="M576" s="123" t="s">
        <v>1494</v>
      </c>
      <c r="N576" s="127">
        <v>21</v>
      </c>
      <c r="O576" s="127" t="e">
        <f t="shared" si="85"/>
        <v>#VALUE!</v>
      </c>
      <c r="P576" s="127" t="e">
        <f t="shared" si="86"/>
        <v>#VALUE!</v>
      </c>
      <c r="Q576" s="129"/>
      <c r="R576" s="127" t="s">
        <v>240</v>
      </c>
      <c r="S576" s="125"/>
      <c r="T576" s="125"/>
      <c r="U576" s="122"/>
      <c r="V576" s="8"/>
      <c r="W576" s="8"/>
      <c r="X576" s="8"/>
    </row>
    <row r="577" spans="1:24" ht="33.75" outlineLevel="4" x14ac:dyDescent="0.2">
      <c r="A577" s="38"/>
      <c r="B577" s="119" t="s">
        <v>1495</v>
      </c>
      <c r="C577" s="120" t="s">
        <v>50</v>
      </c>
      <c r="D577" s="121">
        <v>52</v>
      </c>
      <c r="E577" s="122" t="s">
        <v>235</v>
      </c>
      <c r="F577" s="122" t="s">
        <v>451</v>
      </c>
      <c r="G577" s="123" t="s">
        <v>452</v>
      </c>
      <c r="H577" s="124" t="s">
        <v>238</v>
      </c>
      <c r="I577" s="125">
        <v>24</v>
      </c>
      <c r="J577" s="125">
        <v>24</v>
      </c>
      <c r="K577" s="128"/>
      <c r="L577" s="126" t="str">
        <f t="shared" si="84"/>
        <v/>
      </c>
      <c r="M577" s="123" t="s">
        <v>1496</v>
      </c>
      <c r="N577" s="127">
        <v>21</v>
      </c>
      <c r="O577" s="127" t="e">
        <f t="shared" si="85"/>
        <v>#VALUE!</v>
      </c>
      <c r="P577" s="127" t="e">
        <f t="shared" si="86"/>
        <v>#VALUE!</v>
      </c>
      <c r="Q577" s="129"/>
      <c r="R577" s="127" t="s">
        <v>240</v>
      </c>
      <c r="S577" s="125"/>
      <c r="T577" s="125"/>
      <c r="U577" s="122"/>
      <c r="V577" s="8"/>
      <c r="W577" s="8"/>
      <c r="X577" s="8"/>
    </row>
    <row r="578" spans="1:24" ht="22.5" outlineLevel="4" x14ac:dyDescent="0.2">
      <c r="A578" s="38"/>
      <c r="B578" s="119" t="s">
        <v>1497</v>
      </c>
      <c r="C578" s="120" t="s">
        <v>50</v>
      </c>
      <c r="D578" s="121">
        <v>53</v>
      </c>
      <c r="E578" s="122" t="s">
        <v>235</v>
      </c>
      <c r="F578" s="122" t="s">
        <v>1498</v>
      </c>
      <c r="G578" s="123" t="s">
        <v>1499</v>
      </c>
      <c r="H578" s="124" t="s">
        <v>238</v>
      </c>
      <c r="I578" s="125">
        <v>30</v>
      </c>
      <c r="J578" s="125">
        <v>30</v>
      </c>
      <c r="K578" s="128"/>
      <c r="L578" s="126" t="str">
        <f t="shared" si="84"/>
        <v/>
      </c>
      <c r="M578" s="123" t="s">
        <v>1500</v>
      </c>
      <c r="N578" s="127">
        <v>21</v>
      </c>
      <c r="O578" s="127" t="e">
        <f t="shared" si="85"/>
        <v>#VALUE!</v>
      </c>
      <c r="P578" s="127" t="e">
        <f t="shared" si="86"/>
        <v>#VALUE!</v>
      </c>
      <c r="Q578" s="129"/>
      <c r="R578" s="127" t="s">
        <v>240</v>
      </c>
      <c r="S578" s="125"/>
      <c r="T578" s="125"/>
      <c r="U578" s="122"/>
      <c r="V578" s="8"/>
      <c r="W578" s="8"/>
      <c r="X578" s="8"/>
    </row>
    <row r="579" spans="1:24" ht="33.75" outlineLevel="4" x14ac:dyDescent="0.2">
      <c r="A579" s="38"/>
      <c r="B579" s="119" t="s">
        <v>1501</v>
      </c>
      <c r="C579" s="120" t="s">
        <v>50</v>
      </c>
      <c r="D579" s="121">
        <v>54</v>
      </c>
      <c r="E579" s="122" t="s">
        <v>235</v>
      </c>
      <c r="F579" s="122" t="s">
        <v>1502</v>
      </c>
      <c r="G579" s="123" t="s">
        <v>1503</v>
      </c>
      <c r="H579" s="124" t="s">
        <v>238</v>
      </c>
      <c r="I579" s="125">
        <v>300</v>
      </c>
      <c r="J579" s="125">
        <v>300</v>
      </c>
      <c r="K579" s="128"/>
      <c r="L579" s="126" t="str">
        <f t="shared" si="84"/>
        <v/>
      </c>
      <c r="M579" s="123" t="s">
        <v>1490</v>
      </c>
      <c r="N579" s="127">
        <v>21</v>
      </c>
      <c r="O579" s="127" t="e">
        <f t="shared" si="85"/>
        <v>#VALUE!</v>
      </c>
      <c r="P579" s="127" t="e">
        <f t="shared" si="86"/>
        <v>#VALUE!</v>
      </c>
      <c r="Q579" s="129"/>
      <c r="R579" s="127" t="s">
        <v>240</v>
      </c>
      <c r="S579" s="125"/>
      <c r="T579" s="125"/>
      <c r="U579" s="122"/>
      <c r="V579" s="8"/>
      <c r="W579" s="8"/>
      <c r="X579" s="8"/>
    </row>
    <row r="580" spans="1:24" ht="22.5" outlineLevel="4" x14ac:dyDescent="0.2">
      <c r="A580" s="38"/>
      <c r="B580" s="119" t="s">
        <v>1504</v>
      </c>
      <c r="C580" s="120" t="s">
        <v>50</v>
      </c>
      <c r="D580" s="121">
        <v>55</v>
      </c>
      <c r="E580" s="122" t="s">
        <v>235</v>
      </c>
      <c r="F580" s="122" t="s">
        <v>1505</v>
      </c>
      <c r="G580" s="123" t="s">
        <v>1506</v>
      </c>
      <c r="H580" s="124" t="s">
        <v>238</v>
      </c>
      <c r="I580" s="125">
        <v>360</v>
      </c>
      <c r="J580" s="125">
        <v>360</v>
      </c>
      <c r="K580" s="128"/>
      <c r="L580" s="126" t="str">
        <f t="shared" si="84"/>
        <v/>
      </c>
      <c r="M580" s="123" t="s">
        <v>1507</v>
      </c>
      <c r="N580" s="127">
        <v>21</v>
      </c>
      <c r="O580" s="127" t="e">
        <f t="shared" si="85"/>
        <v>#VALUE!</v>
      </c>
      <c r="P580" s="127" t="e">
        <f t="shared" si="86"/>
        <v>#VALUE!</v>
      </c>
      <c r="Q580" s="129"/>
      <c r="R580" s="127" t="s">
        <v>240</v>
      </c>
      <c r="S580" s="125"/>
      <c r="T580" s="125"/>
      <c r="U580" s="122"/>
      <c r="V580" s="8"/>
      <c r="W580" s="8"/>
      <c r="X580" s="8"/>
    </row>
    <row r="581" spans="1:24" ht="33.75" outlineLevel="4" x14ac:dyDescent="0.2">
      <c r="A581" s="38"/>
      <c r="B581" s="119" t="s">
        <v>1508</v>
      </c>
      <c r="C581" s="120" t="s">
        <v>50</v>
      </c>
      <c r="D581" s="121">
        <v>56</v>
      </c>
      <c r="E581" s="122" t="s">
        <v>235</v>
      </c>
      <c r="F581" s="122" t="s">
        <v>1509</v>
      </c>
      <c r="G581" s="123" t="s">
        <v>1510</v>
      </c>
      <c r="H581" s="124" t="s">
        <v>291</v>
      </c>
      <c r="I581" s="125">
        <v>21</v>
      </c>
      <c r="J581" s="125">
        <v>21</v>
      </c>
      <c r="K581" s="128"/>
      <c r="L581" s="126" t="str">
        <f t="shared" si="84"/>
        <v/>
      </c>
      <c r="M581" s="123" t="s">
        <v>1511</v>
      </c>
      <c r="N581" s="127">
        <v>21</v>
      </c>
      <c r="O581" s="127" t="e">
        <f t="shared" si="85"/>
        <v>#VALUE!</v>
      </c>
      <c r="P581" s="127" t="e">
        <f t="shared" si="86"/>
        <v>#VALUE!</v>
      </c>
      <c r="Q581" s="129"/>
      <c r="R581" s="127" t="s">
        <v>240</v>
      </c>
      <c r="S581" s="125"/>
      <c r="T581" s="125"/>
      <c r="U581" s="122"/>
      <c r="V581" s="8"/>
      <c r="W581" s="8"/>
      <c r="X581" s="8"/>
    </row>
    <row r="582" spans="1:24" ht="33.75" outlineLevel="4" x14ac:dyDescent="0.2">
      <c r="A582" s="38"/>
      <c r="B582" s="119" t="s">
        <v>1512</v>
      </c>
      <c r="C582" s="120" t="s">
        <v>50</v>
      </c>
      <c r="D582" s="121">
        <v>57</v>
      </c>
      <c r="E582" s="122" t="s">
        <v>235</v>
      </c>
      <c r="F582" s="122" t="s">
        <v>1513</v>
      </c>
      <c r="G582" s="123" t="s">
        <v>1514</v>
      </c>
      <c r="H582" s="124" t="s">
        <v>291</v>
      </c>
      <c r="I582" s="125">
        <v>21</v>
      </c>
      <c r="J582" s="125">
        <v>21</v>
      </c>
      <c r="K582" s="128"/>
      <c r="L582" s="126" t="str">
        <f t="shared" si="84"/>
        <v/>
      </c>
      <c r="M582" s="123" t="s">
        <v>1515</v>
      </c>
      <c r="N582" s="127">
        <v>21</v>
      </c>
      <c r="O582" s="127" t="e">
        <f t="shared" si="85"/>
        <v>#VALUE!</v>
      </c>
      <c r="P582" s="127" t="e">
        <f t="shared" si="86"/>
        <v>#VALUE!</v>
      </c>
      <c r="Q582" s="129"/>
      <c r="R582" s="127" t="s">
        <v>262</v>
      </c>
      <c r="S582" s="125"/>
      <c r="T582" s="125"/>
      <c r="U582" s="122"/>
      <c r="V582" s="8"/>
      <c r="W582" s="8"/>
      <c r="X582" s="8"/>
    </row>
    <row r="583" spans="1:24" ht="33.75" outlineLevel="4" x14ac:dyDescent="0.2">
      <c r="A583" s="38"/>
      <c r="B583" s="119" t="s">
        <v>1516</v>
      </c>
      <c r="C583" s="120" t="s">
        <v>50</v>
      </c>
      <c r="D583" s="121">
        <v>58</v>
      </c>
      <c r="E583" s="122" t="s">
        <v>235</v>
      </c>
      <c r="F583" s="122" t="s">
        <v>1517</v>
      </c>
      <c r="G583" s="123" t="s">
        <v>1518</v>
      </c>
      <c r="H583" s="124" t="s">
        <v>291</v>
      </c>
      <c r="I583" s="125">
        <v>21</v>
      </c>
      <c r="J583" s="125">
        <v>21</v>
      </c>
      <c r="K583" s="128"/>
      <c r="L583" s="126" t="str">
        <f t="shared" si="84"/>
        <v/>
      </c>
      <c r="M583" s="123" t="s">
        <v>1519</v>
      </c>
      <c r="N583" s="127">
        <v>21</v>
      </c>
      <c r="O583" s="127" t="e">
        <f t="shared" si="85"/>
        <v>#VALUE!</v>
      </c>
      <c r="P583" s="127" t="e">
        <f t="shared" si="86"/>
        <v>#VALUE!</v>
      </c>
      <c r="Q583" s="129"/>
      <c r="R583" s="127" t="s">
        <v>262</v>
      </c>
      <c r="S583" s="125"/>
      <c r="T583" s="125"/>
      <c r="U583" s="122"/>
      <c r="V583" s="8"/>
      <c r="W583" s="8"/>
      <c r="X583" s="8"/>
    </row>
    <row r="584" spans="1:24" ht="45" outlineLevel="4" x14ac:dyDescent="0.2">
      <c r="A584" s="38"/>
      <c r="B584" s="119" t="s">
        <v>1520</v>
      </c>
      <c r="C584" s="120" t="s">
        <v>50</v>
      </c>
      <c r="D584" s="121">
        <v>59</v>
      </c>
      <c r="E584" s="122" t="s">
        <v>235</v>
      </c>
      <c r="F584" s="122" t="s">
        <v>1521</v>
      </c>
      <c r="G584" s="123" t="s">
        <v>1522</v>
      </c>
      <c r="H584" s="124" t="s">
        <v>291</v>
      </c>
      <c r="I584" s="125">
        <v>42.4</v>
      </c>
      <c r="J584" s="125">
        <v>42.4</v>
      </c>
      <c r="K584" s="128"/>
      <c r="L584" s="126" t="str">
        <f t="shared" si="84"/>
        <v/>
      </c>
      <c r="M584" s="123" t="s">
        <v>1523</v>
      </c>
      <c r="N584" s="127">
        <v>21</v>
      </c>
      <c r="O584" s="127" t="e">
        <f t="shared" si="85"/>
        <v>#VALUE!</v>
      </c>
      <c r="P584" s="127" t="e">
        <f t="shared" si="86"/>
        <v>#VALUE!</v>
      </c>
      <c r="Q584" s="129"/>
      <c r="R584" s="127" t="s">
        <v>240</v>
      </c>
      <c r="S584" s="125"/>
      <c r="T584" s="125"/>
      <c r="U584" s="122"/>
      <c r="V584" s="8"/>
      <c r="W584" s="8"/>
      <c r="X584" s="8"/>
    </row>
    <row r="585" spans="1:24" ht="33.75" outlineLevel="4" x14ac:dyDescent="0.2">
      <c r="A585" s="38"/>
      <c r="B585" s="119" t="s">
        <v>1524</v>
      </c>
      <c r="C585" s="120" t="s">
        <v>50</v>
      </c>
      <c r="D585" s="121">
        <v>60</v>
      </c>
      <c r="E585" s="122" t="s">
        <v>235</v>
      </c>
      <c r="F585" s="122" t="s">
        <v>1525</v>
      </c>
      <c r="G585" s="123" t="s">
        <v>1526</v>
      </c>
      <c r="H585" s="124" t="s">
        <v>291</v>
      </c>
      <c r="I585" s="125">
        <v>2.2000000000000002</v>
      </c>
      <c r="J585" s="125">
        <v>2.2000000000000002</v>
      </c>
      <c r="K585" s="128"/>
      <c r="L585" s="126" t="str">
        <f t="shared" si="84"/>
        <v/>
      </c>
      <c r="M585" s="123" t="s">
        <v>1527</v>
      </c>
      <c r="N585" s="127">
        <v>21</v>
      </c>
      <c r="O585" s="127" t="e">
        <f t="shared" si="85"/>
        <v>#VALUE!</v>
      </c>
      <c r="P585" s="127" t="e">
        <f t="shared" si="86"/>
        <v>#VALUE!</v>
      </c>
      <c r="Q585" s="129"/>
      <c r="R585" s="127" t="s">
        <v>240</v>
      </c>
      <c r="S585" s="125"/>
      <c r="T585" s="125"/>
      <c r="U585" s="122"/>
      <c r="V585" s="8"/>
      <c r="W585" s="8"/>
      <c r="X585" s="8"/>
    </row>
    <row r="586" spans="1:24" ht="22.5" outlineLevel="4" x14ac:dyDescent="0.2">
      <c r="A586" s="38"/>
      <c r="B586" s="119" t="s">
        <v>1528</v>
      </c>
      <c r="C586" s="120" t="s">
        <v>50</v>
      </c>
      <c r="D586" s="121">
        <v>61</v>
      </c>
      <c r="E586" s="122" t="s">
        <v>235</v>
      </c>
      <c r="F586" s="122" t="s">
        <v>1529</v>
      </c>
      <c r="G586" s="123" t="s">
        <v>1530</v>
      </c>
      <c r="H586" s="124" t="s">
        <v>291</v>
      </c>
      <c r="I586" s="125">
        <v>0.5</v>
      </c>
      <c r="J586" s="125">
        <v>0.5</v>
      </c>
      <c r="K586" s="128"/>
      <c r="L586" s="126" t="str">
        <f t="shared" si="84"/>
        <v/>
      </c>
      <c r="M586" s="123"/>
      <c r="N586" s="127">
        <v>21</v>
      </c>
      <c r="O586" s="127" t="e">
        <f t="shared" si="85"/>
        <v>#VALUE!</v>
      </c>
      <c r="P586" s="127" t="e">
        <f t="shared" si="86"/>
        <v>#VALUE!</v>
      </c>
      <c r="Q586" s="129"/>
      <c r="R586" s="127" t="s">
        <v>240</v>
      </c>
      <c r="S586" s="125"/>
      <c r="T586" s="125"/>
      <c r="U586" s="122"/>
      <c r="V586" s="8"/>
      <c r="W586" s="8"/>
      <c r="X586" s="8"/>
    </row>
    <row r="587" spans="1:24" ht="33.75" outlineLevel="4" x14ac:dyDescent="0.2">
      <c r="A587" s="38"/>
      <c r="B587" s="119" t="s">
        <v>1531</v>
      </c>
      <c r="C587" s="120" t="s">
        <v>50</v>
      </c>
      <c r="D587" s="121">
        <v>62</v>
      </c>
      <c r="E587" s="122" t="s">
        <v>235</v>
      </c>
      <c r="F587" s="122" t="s">
        <v>1532</v>
      </c>
      <c r="G587" s="123" t="s">
        <v>1533</v>
      </c>
      <c r="H587" s="124" t="s">
        <v>238</v>
      </c>
      <c r="I587" s="125">
        <v>250</v>
      </c>
      <c r="J587" s="125">
        <v>250</v>
      </c>
      <c r="K587" s="128"/>
      <c r="L587" s="126" t="str">
        <f t="shared" si="84"/>
        <v/>
      </c>
      <c r="M587" s="123" t="s">
        <v>1534</v>
      </c>
      <c r="N587" s="127">
        <v>21</v>
      </c>
      <c r="O587" s="127" t="e">
        <f t="shared" si="85"/>
        <v>#VALUE!</v>
      </c>
      <c r="P587" s="127" t="e">
        <f t="shared" si="86"/>
        <v>#VALUE!</v>
      </c>
      <c r="Q587" s="129"/>
      <c r="R587" s="127" t="s">
        <v>240</v>
      </c>
      <c r="S587" s="125"/>
      <c r="T587" s="125"/>
      <c r="U587" s="122"/>
      <c r="V587" s="8"/>
      <c r="W587" s="8"/>
      <c r="X587" s="8"/>
    </row>
    <row r="588" spans="1:24" ht="22.5" outlineLevel="4" x14ac:dyDescent="0.2">
      <c r="A588" s="38"/>
      <c r="B588" s="119" t="s">
        <v>1535</v>
      </c>
      <c r="C588" s="120" t="s">
        <v>50</v>
      </c>
      <c r="D588" s="121">
        <v>63</v>
      </c>
      <c r="E588" s="122" t="s">
        <v>235</v>
      </c>
      <c r="F588" s="122" t="s">
        <v>1536</v>
      </c>
      <c r="G588" s="123" t="s">
        <v>1537</v>
      </c>
      <c r="H588" s="124" t="s">
        <v>238</v>
      </c>
      <c r="I588" s="125">
        <v>300</v>
      </c>
      <c r="J588" s="125">
        <v>300</v>
      </c>
      <c r="K588" s="128"/>
      <c r="L588" s="126" t="str">
        <f t="shared" si="84"/>
        <v/>
      </c>
      <c r="M588" s="123" t="s">
        <v>1538</v>
      </c>
      <c r="N588" s="127">
        <v>21</v>
      </c>
      <c r="O588" s="127" t="e">
        <f t="shared" si="85"/>
        <v>#VALUE!</v>
      </c>
      <c r="P588" s="127" t="e">
        <f t="shared" si="86"/>
        <v>#VALUE!</v>
      </c>
      <c r="Q588" s="129"/>
      <c r="R588" s="127" t="s">
        <v>240</v>
      </c>
      <c r="S588" s="125"/>
      <c r="T588" s="125"/>
      <c r="U588" s="122"/>
      <c r="V588" s="8"/>
      <c r="W588" s="8"/>
      <c r="X588" s="8"/>
    </row>
    <row r="589" spans="1:24" ht="33.75" outlineLevel="4" x14ac:dyDescent="0.2">
      <c r="A589" s="38"/>
      <c r="B589" s="119" t="s">
        <v>1539</v>
      </c>
      <c r="C589" s="120" t="s">
        <v>50</v>
      </c>
      <c r="D589" s="121">
        <v>64</v>
      </c>
      <c r="E589" s="122" t="s">
        <v>235</v>
      </c>
      <c r="F589" s="122" t="s">
        <v>1540</v>
      </c>
      <c r="G589" s="123" t="s">
        <v>1541</v>
      </c>
      <c r="H589" s="124" t="s">
        <v>238</v>
      </c>
      <c r="I589" s="125">
        <v>332</v>
      </c>
      <c r="J589" s="125">
        <v>332</v>
      </c>
      <c r="K589" s="128"/>
      <c r="L589" s="126" t="str">
        <f t="shared" si="84"/>
        <v/>
      </c>
      <c r="M589" s="123" t="s">
        <v>1542</v>
      </c>
      <c r="N589" s="127">
        <v>21</v>
      </c>
      <c r="O589" s="127" t="e">
        <f t="shared" si="85"/>
        <v>#VALUE!</v>
      </c>
      <c r="P589" s="127" t="e">
        <f t="shared" si="86"/>
        <v>#VALUE!</v>
      </c>
      <c r="Q589" s="129"/>
      <c r="R589" s="127" t="s">
        <v>240</v>
      </c>
      <c r="S589" s="125"/>
      <c r="T589" s="125"/>
      <c r="U589" s="122"/>
      <c r="V589" s="8"/>
      <c r="W589" s="8"/>
      <c r="X589" s="8"/>
    </row>
    <row r="590" spans="1:24" ht="22.5" outlineLevel="4" x14ac:dyDescent="0.2">
      <c r="A590" s="38"/>
      <c r="B590" s="119" t="s">
        <v>1543</v>
      </c>
      <c r="C590" s="120" t="s">
        <v>50</v>
      </c>
      <c r="D590" s="121">
        <v>65</v>
      </c>
      <c r="E590" s="122" t="s">
        <v>235</v>
      </c>
      <c r="F590" s="122" t="s">
        <v>1544</v>
      </c>
      <c r="G590" s="123" t="s">
        <v>1545</v>
      </c>
      <c r="H590" s="124" t="s">
        <v>238</v>
      </c>
      <c r="I590" s="125">
        <v>398.4</v>
      </c>
      <c r="J590" s="125">
        <v>398.4</v>
      </c>
      <c r="K590" s="128"/>
      <c r="L590" s="126" t="str">
        <f t="shared" si="84"/>
        <v/>
      </c>
      <c r="M590" s="123" t="s">
        <v>1546</v>
      </c>
      <c r="N590" s="127">
        <v>21</v>
      </c>
      <c r="O590" s="127" t="e">
        <f t="shared" si="85"/>
        <v>#VALUE!</v>
      </c>
      <c r="P590" s="127" t="e">
        <f t="shared" si="86"/>
        <v>#VALUE!</v>
      </c>
      <c r="Q590" s="129"/>
      <c r="R590" s="127" t="s">
        <v>240</v>
      </c>
      <c r="S590" s="125"/>
      <c r="T590" s="125"/>
      <c r="U590" s="122"/>
      <c r="V590" s="8"/>
      <c r="W590" s="8"/>
      <c r="X590" s="8"/>
    </row>
    <row r="591" spans="1:24" ht="22.5" outlineLevel="4" x14ac:dyDescent="0.2">
      <c r="A591" s="38"/>
      <c r="B591" s="119" t="s">
        <v>1547</v>
      </c>
      <c r="C591" s="120" t="s">
        <v>50</v>
      </c>
      <c r="D591" s="121">
        <v>66</v>
      </c>
      <c r="E591" s="122" t="s">
        <v>235</v>
      </c>
      <c r="F591" s="122" t="s">
        <v>1548</v>
      </c>
      <c r="G591" s="123" t="s">
        <v>1549</v>
      </c>
      <c r="H591" s="124" t="s">
        <v>417</v>
      </c>
      <c r="I591" s="125">
        <v>2.9609999999999999</v>
      </c>
      <c r="J591" s="125">
        <v>2.9609999999999999</v>
      </c>
      <c r="K591" s="128"/>
      <c r="L591" s="126" t="str">
        <f t="shared" si="84"/>
        <v/>
      </c>
      <c r="M591" s="123"/>
      <c r="N591" s="127">
        <v>21</v>
      </c>
      <c r="O591" s="127" t="e">
        <f t="shared" si="85"/>
        <v>#VALUE!</v>
      </c>
      <c r="P591" s="127" t="e">
        <f t="shared" si="86"/>
        <v>#VALUE!</v>
      </c>
      <c r="Q591" s="129"/>
      <c r="R591" s="127" t="s">
        <v>240</v>
      </c>
      <c r="S591" s="125"/>
      <c r="T591" s="125"/>
      <c r="U591" s="122"/>
      <c r="V591" s="8"/>
      <c r="W591" s="8"/>
      <c r="X591" s="8"/>
    </row>
    <row r="592" spans="1:24" outlineLevel="4" x14ac:dyDescent="0.15">
      <c r="B592" s="10"/>
      <c r="C592" s="10" t="s">
        <v>49</v>
      </c>
      <c r="D592" s="10"/>
      <c r="E592" s="10"/>
      <c r="F592" s="10"/>
      <c r="G592" s="10"/>
      <c r="H592" s="10"/>
      <c r="I592" s="10"/>
      <c r="J592" s="10"/>
      <c r="K592" s="11"/>
      <c r="L592" s="35"/>
      <c r="M592" s="10"/>
      <c r="N592" s="37"/>
      <c r="O592" s="10"/>
      <c r="P592" s="10"/>
      <c r="Q592" s="10"/>
      <c r="R592" s="10"/>
      <c r="S592" s="10"/>
      <c r="T592" s="10"/>
      <c r="U592" s="10"/>
    </row>
    <row r="593" spans="1:24" ht="11.25" outlineLevel="3" x14ac:dyDescent="0.2">
      <c r="A593" s="84" t="s">
        <v>167</v>
      </c>
      <c r="B593" s="111"/>
      <c r="C593" s="112">
        <v>4</v>
      </c>
      <c r="D593" s="112"/>
      <c r="E593" s="111" t="s">
        <v>233</v>
      </c>
      <c r="F593" s="111"/>
      <c r="G593" s="113" t="s">
        <v>101</v>
      </c>
      <c r="H593" s="111"/>
      <c r="I593" s="114"/>
      <c r="J593" s="114"/>
      <c r="K593" s="115"/>
      <c r="L593" s="86">
        <f>SUBTOTAL(9,L594:L603)</f>
        <v>0</v>
      </c>
      <c r="M593" s="116"/>
      <c r="N593" s="84"/>
      <c r="O593" s="117" t="e">
        <f>SUBTOTAL(9,O594:O777)</f>
        <v>#VALUE!</v>
      </c>
      <c r="P593" s="117" t="e">
        <f>SUBTOTAL(9,P594:P777)</f>
        <v>#VALUE!</v>
      </c>
      <c r="Q593" s="116"/>
      <c r="R593" s="84"/>
      <c r="S593" s="118"/>
      <c r="T593" s="118"/>
      <c r="U593" s="116"/>
      <c r="V593" s="4"/>
      <c r="W593" s="8"/>
      <c r="X593" s="8"/>
    </row>
    <row r="594" spans="1:24" ht="22.5" outlineLevel="4" x14ac:dyDescent="0.2">
      <c r="A594" s="38"/>
      <c r="B594" s="119" t="s">
        <v>1550</v>
      </c>
      <c r="C594" s="120" t="s">
        <v>50</v>
      </c>
      <c r="D594" s="121">
        <v>67</v>
      </c>
      <c r="E594" s="122" t="s">
        <v>235</v>
      </c>
      <c r="F594" s="122" t="s">
        <v>1551</v>
      </c>
      <c r="G594" s="123" t="s">
        <v>1552</v>
      </c>
      <c r="H594" s="124" t="s">
        <v>238</v>
      </c>
      <c r="I594" s="125">
        <v>228.3</v>
      </c>
      <c r="J594" s="125">
        <v>228.3</v>
      </c>
      <c r="K594" s="128"/>
      <c r="L594" s="126" t="str">
        <f t="shared" ref="L594:L602" si="87">IF(K594&lt;&gt;"",J594*K594,"")</f>
        <v/>
      </c>
      <c r="M594" s="123" t="s">
        <v>1553</v>
      </c>
      <c r="N594" s="127">
        <v>21</v>
      </c>
      <c r="O594" s="127" t="e">
        <f t="shared" ref="O594:O602" si="88">L594*(N594/100)</f>
        <v>#VALUE!</v>
      </c>
      <c r="P594" s="127" t="e">
        <f t="shared" ref="P594:P602" si="89">L594+O594</f>
        <v>#VALUE!</v>
      </c>
      <c r="Q594" s="129"/>
      <c r="R594" s="127" t="s">
        <v>240</v>
      </c>
      <c r="S594" s="125"/>
      <c r="T594" s="125"/>
      <c r="U594" s="122"/>
      <c r="V594" s="8"/>
      <c r="W594" s="8"/>
      <c r="X594" s="8"/>
    </row>
    <row r="595" spans="1:24" ht="33.75" outlineLevel="4" x14ac:dyDescent="0.2">
      <c r="A595" s="38"/>
      <c r="B595" s="119" t="s">
        <v>1554</v>
      </c>
      <c r="C595" s="120" t="s">
        <v>50</v>
      </c>
      <c r="D595" s="121">
        <v>68</v>
      </c>
      <c r="E595" s="122" t="s">
        <v>235</v>
      </c>
      <c r="F595" s="122" t="s">
        <v>1555</v>
      </c>
      <c r="G595" s="123" t="s">
        <v>1556</v>
      </c>
      <c r="H595" s="124" t="s">
        <v>238</v>
      </c>
      <c r="I595" s="125">
        <v>20</v>
      </c>
      <c r="J595" s="125">
        <v>20</v>
      </c>
      <c r="K595" s="128"/>
      <c r="L595" s="126" t="str">
        <f t="shared" si="87"/>
        <v/>
      </c>
      <c r="M595" s="123" t="s">
        <v>1557</v>
      </c>
      <c r="N595" s="127">
        <v>21</v>
      </c>
      <c r="O595" s="127" t="e">
        <f t="shared" si="88"/>
        <v>#VALUE!</v>
      </c>
      <c r="P595" s="127" t="e">
        <f t="shared" si="89"/>
        <v>#VALUE!</v>
      </c>
      <c r="Q595" s="129"/>
      <c r="R595" s="127" t="s">
        <v>240</v>
      </c>
      <c r="S595" s="125"/>
      <c r="T595" s="125"/>
      <c r="U595" s="122"/>
      <c r="V595" s="8"/>
      <c r="W595" s="8"/>
      <c r="X595" s="8"/>
    </row>
    <row r="596" spans="1:24" ht="22.5" outlineLevel="4" x14ac:dyDescent="0.2">
      <c r="A596" s="38"/>
      <c r="B596" s="119" t="s">
        <v>1558</v>
      </c>
      <c r="C596" s="120" t="s">
        <v>50</v>
      </c>
      <c r="D596" s="121">
        <v>69</v>
      </c>
      <c r="E596" s="122" t="s">
        <v>235</v>
      </c>
      <c r="F596" s="122" t="s">
        <v>1559</v>
      </c>
      <c r="G596" s="123" t="s">
        <v>1560</v>
      </c>
      <c r="H596" s="124" t="s">
        <v>238</v>
      </c>
      <c r="I596" s="125">
        <v>20.399999999999999</v>
      </c>
      <c r="J596" s="125">
        <v>20.399999999999999</v>
      </c>
      <c r="K596" s="128"/>
      <c r="L596" s="126" t="str">
        <f t="shared" si="87"/>
        <v/>
      </c>
      <c r="M596" s="123" t="s">
        <v>1561</v>
      </c>
      <c r="N596" s="127">
        <v>21</v>
      </c>
      <c r="O596" s="127" t="e">
        <f t="shared" si="88"/>
        <v>#VALUE!</v>
      </c>
      <c r="P596" s="127" t="e">
        <f t="shared" si="89"/>
        <v>#VALUE!</v>
      </c>
      <c r="Q596" s="129"/>
      <c r="R596" s="127" t="s">
        <v>240</v>
      </c>
      <c r="S596" s="125"/>
      <c r="T596" s="125"/>
      <c r="U596" s="122"/>
      <c r="V596" s="8"/>
      <c r="W596" s="8"/>
      <c r="X596" s="8"/>
    </row>
    <row r="597" spans="1:24" ht="45" outlineLevel="4" x14ac:dyDescent="0.2">
      <c r="A597" s="38"/>
      <c r="B597" s="119" t="s">
        <v>1562</v>
      </c>
      <c r="C597" s="120" t="s">
        <v>50</v>
      </c>
      <c r="D597" s="121">
        <v>70</v>
      </c>
      <c r="E597" s="122" t="s">
        <v>235</v>
      </c>
      <c r="F597" s="122" t="s">
        <v>1563</v>
      </c>
      <c r="G597" s="123" t="s">
        <v>1564</v>
      </c>
      <c r="H597" s="124" t="s">
        <v>256</v>
      </c>
      <c r="I597" s="125">
        <v>0.39200000000000002</v>
      </c>
      <c r="J597" s="125">
        <v>0.39200000000000002</v>
      </c>
      <c r="K597" s="128"/>
      <c r="L597" s="126" t="str">
        <f t="shared" si="87"/>
        <v/>
      </c>
      <c r="M597" s="123" t="s">
        <v>1565</v>
      </c>
      <c r="N597" s="127">
        <v>21</v>
      </c>
      <c r="O597" s="127" t="e">
        <f t="shared" si="88"/>
        <v>#VALUE!</v>
      </c>
      <c r="P597" s="127" t="e">
        <f t="shared" si="89"/>
        <v>#VALUE!</v>
      </c>
      <c r="Q597" s="129"/>
      <c r="R597" s="127" t="s">
        <v>240</v>
      </c>
      <c r="S597" s="125"/>
      <c r="T597" s="125"/>
      <c r="U597" s="122"/>
      <c r="V597" s="8"/>
      <c r="W597" s="8"/>
      <c r="X597" s="8"/>
    </row>
    <row r="598" spans="1:24" ht="33.75" outlineLevel="4" x14ac:dyDescent="0.2">
      <c r="A598" s="38"/>
      <c r="B598" s="119" t="s">
        <v>1566</v>
      </c>
      <c r="C598" s="120" t="s">
        <v>50</v>
      </c>
      <c r="D598" s="121">
        <v>71</v>
      </c>
      <c r="E598" s="122" t="s">
        <v>235</v>
      </c>
      <c r="F598" s="122" t="s">
        <v>1567</v>
      </c>
      <c r="G598" s="123" t="s">
        <v>1568</v>
      </c>
      <c r="H598" s="124" t="s">
        <v>238</v>
      </c>
      <c r="I598" s="125">
        <v>228</v>
      </c>
      <c r="J598" s="125">
        <v>228</v>
      </c>
      <c r="K598" s="128"/>
      <c r="L598" s="126" t="str">
        <f t="shared" si="87"/>
        <v/>
      </c>
      <c r="M598" s="123" t="s">
        <v>1569</v>
      </c>
      <c r="N598" s="127">
        <v>21</v>
      </c>
      <c r="O598" s="127" t="e">
        <f t="shared" si="88"/>
        <v>#VALUE!</v>
      </c>
      <c r="P598" s="127" t="e">
        <f t="shared" si="89"/>
        <v>#VALUE!</v>
      </c>
      <c r="Q598" s="129"/>
      <c r="R598" s="127" t="s">
        <v>240</v>
      </c>
      <c r="S598" s="125"/>
      <c r="T598" s="125"/>
      <c r="U598" s="122"/>
      <c r="V598" s="8"/>
      <c r="W598" s="8"/>
      <c r="X598" s="8"/>
    </row>
    <row r="599" spans="1:24" ht="45" outlineLevel="4" x14ac:dyDescent="0.2">
      <c r="A599" s="38"/>
      <c r="B599" s="119" t="s">
        <v>1570</v>
      </c>
      <c r="C599" s="120" t="s">
        <v>50</v>
      </c>
      <c r="D599" s="121">
        <v>72</v>
      </c>
      <c r="E599" s="122" t="s">
        <v>235</v>
      </c>
      <c r="F599" s="122" t="s">
        <v>1571</v>
      </c>
      <c r="G599" s="123" t="s">
        <v>1572</v>
      </c>
      <c r="H599" s="124" t="s">
        <v>256</v>
      </c>
      <c r="I599" s="125">
        <v>50.274000000000001</v>
      </c>
      <c r="J599" s="125">
        <v>50.274000000000001</v>
      </c>
      <c r="K599" s="128"/>
      <c r="L599" s="126" t="str">
        <f t="shared" si="87"/>
        <v/>
      </c>
      <c r="M599" s="123" t="s">
        <v>1573</v>
      </c>
      <c r="N599" s="127">
        <v>21</v>
      </c>
      <c r="O599" s="127" t="e">
        <f t="shared" si="88"/>
        <v>#VALUE!</v>
      </c>
      <c r="P599" s="127" t="e">
        <f t="shared" si="89"/>
        <v>#VALUE!</v>
      </c>
      <c r="Q599" s="129"/>
      <c r="R599" s="127" t="s">
        <v>262</v>
      </c>
      <c r="S599" s="125"/>
      <c r="T599" s="125"/>
      <c r="U599" s="122"/>
      <c r="V599" s="8"/>
      <c r="W599" s="8"/>
      <c r="X599" s="8"/>
    </row>
    <row r="600" spans="1:24" ht="56.25" outlineLevel="4" x14ac:dyDescent="0.2">
      <c r="A600" s="38"/>
      <c r="B600" s="119" t="s">
        <v>1574</v>
      </c>
      <c r="C600" s="120" t="s">
        <v>50</v>
      </c>
      <c r="D600" s="121">
        <v>73</v>
      </c>
      <c r="E600" s="122" t="s">
        <v>235</v>
      </c>
      <c r="F600" s="122" t="s">
        <v>1575</v>
      </c>
      <c r="G600" s="123" t="s">
        <v>1576</v>
      </c>
      <c r="H600" s="124" t="s">
        <v>238</v>
      </c>
      <c r="I600" s="125">
        <v>239.4</v>
      </c>
      <c r="J600" s="125">
        <v>239.4</v>
      </c>
      <c r="K600" s="128"/>
      <c r="L600" s="126" t="str">
        <f t="shared" si="87"/>
        <v/>
      </c>
      <c r="M600" s="123" t="s">
        <v>1577</v>
      </c>
      <c r="N600" s="127">
        <v>21</v>
      </c>
      <c r="O600" s="127" t="e">
        <f t="shared" si="88"/>
        <v>#VALUE!</v>
      </c>
      <c r="P600" s="127" t="e">
        <f t="shared" si="89"/>
        <v>#VALUE!</v>
      </c>
      <c r="Q600" s="129"/>
      <c r="R600" s="127" t="s">
        <v>240</v>
      </c>
      <c r="S600" s="125"/>
      <c r="T600" s="125"/>
      <c r="U600" s="122"/>
      <c r="V600" s="8"/>
      <c r="W600" s="8"/>
      <c r="X600" s="8"/>
    </row>
    <row r="601" spans="1:24" ht="22.5" outlineLevel="4" x14ac:dyDescent="0.2">
      <c r="A601" s="38"/>
      <c r="B601" s="119" t="s">
        <v>1578</v>
      </c>
      <c r="C601" s="120" t="s">
        <v>50</v>
      </c>
      <c r="D601" s="121">
        <v>74</v>
      </c>
      <c r="E601" s="122" t="s">
        <v>235</v>
      </c>
      <c r="F601" s="122" t="s">
        <v>1579</v>
      </c>
      <c r="G601" s="123" t="s">
        <v>1580</v>
      </c>
      <c r="H601" s="124" t="s">
        <v>238</v>
      </c>
      <c r="I601" s="125">
        <v>228</v>
      </c>
      <c r="J601" s="125">
        <v>228</v>
      </c>
      <c r="K601" s="128"/>
      <c r="L601" s="126" t="str">
        <f t="shared" si="87"/>
        <v/>
      </c>
      <c r="M601" s="123"/>
      <c r="N601" s="127">
        <v>21</v>
      </c>
      <c r="O601" s="127" t="e">
        <f t="shared" si="88"/>
        <v>#VALUE!</v>
      </c>
      <c r="P601" s="127" t="e">
        <f t="shared" si="89"/>
        <v>#VALUE!</v>
      </c>
      <c r="Q601" s="129"/>
      <c r="R601" s="127" t="s">
        <v>240</v>
      </c>
      <c r="S601" s="125"/>
      <c r="T601" s="125"/>
      <c r="U601" s="122"/>
      <c r="V601" s="8"/>
      <c r="W601" s="8"/>
      <c r="X601" s="8"/>
    </row>
    <row r="602" spans="1:24" ht="22.5" outlineLevel="4" x14ac:dyDescent="0.2">
      <c r="A602" s="38"/>
      <c r="B602" s="119" t="s">
        <v>1581</v>
      </c>
      <c r="C602" s="120" t="s">
        <v>50</v>
      </c>
      <c r="D602" s="121">
        <v>75</v>
      </c>
      <c r="E602" s="122" t="s">
        <v>235</v>
      </c>
      <c r="F602" s="122" t="s">
        <v>485</v>
      </c>
      <c r="G602" s="123" t="s">
        <v>486</v>
      </c>
      <c r="H602" s="124" t="s">
        <v>417</v>
      </c>
      <c r="I602" s="125">
        <v>1.329</v>
      </c>
      <c r="J602" s="125">
        <v>1.329</v>
      </c>
      <c r="K602" s="128"/>
      <c r="L602" s="126" t="str">
        <f t="shared" si="87"/>
        <v/>
      </c>
      <c r="M602" s="123"/>
      <c r="N602" s="127">
        <v>21</v>
      </c>
      <c r="O602" s="127" t="e">
        <f t="shared" si="88"/>
        <v>#VALUE!</v>
      </c>
      <c r="P602" s="127" t="e">
        <f t="shared" si="89"/>
        <v>#VALUE!</v>
      </c>
      <c r="Q602" s="129"/>
      <c r="R602" s="127" t="s">
        <v>240</v>
      </c>
      <c r="S602" s="125"/>
      <c r="T602" s="125"/>
      <c r="U602" s="122"/>
      <c r="V602" s="8"/>
      <c r="W602" s="8"/>
      <c r="X602" s="8"/>
    </row>
    <row r="603" spans="1:24" outlineLevel="4" x14ac:dyDescent="0.15">
      <c r="B603" s="10"/>
      <c r="C603" s="10" t="s">
        <v>49</v>
      </c>
      <c r="D603" s="10"/>
      <c r="E603" s="10"/>
      <c r="F603" s="10"/>
      <c r="G603" s="10"/>
      <c r="H603" s="10"/>
      <c r="I603" s="10"/>
      <c r="J603" s="10"/>
      <c r="K603" s="11"/>
      <c r="L603" s="35"/>
      <c r="M603" s="10"/>
      <c r="N603" s="37"/>
      <c r="O603" s="10"/>
      <c r="P603" s="10"/>
      <c r="Q603" s="10"/>
      <c r="R603" s="10"/>
      <c r="S603" s="10"/>
      <c r="T603" s="10"/>
      <c r="U603" s="10"/>
    </row>
    <row r="604" spans="1:24" ht="11.25" outlineLevel="3" x14ac:dyDescent="0.2">
      <c r="A604" s="84" t="s">
        <v>168</v>
      </c>
      <c r="B604" s="111"/>
      <c r="C604" s="112">
        <v>4</v>
      </c>
      <c r="D604" s="112"/>
      <c r="E604" s="111" t="s">
        <v>233</v>
      </c>
      <c r="F604" s="111"/>
      <c r="G604" s="113" t="s">
        <v>103</v>
      </c>
      <c r="H604" s="111"/>
      <c r="I604" s="114"/>
      <c r="J604" s="114"/>
      <c r="K604" s="115"/>
      <c r="L604" s="86">
        <f>SUBTOTAL(9,L605:L620)</f>
        <v>0</v>
      </c>
      <c r="M604" s="116"/>
      <c r="N604" s="84"/>
      <c r="O604" s="117" t="e">
        <f>SUBTOTAL(9,O605:O780)</f>
        <v>#VALUE!</v>
      </c>
      <c r="P604" s="117" t="e">
        <f>SUBTOTAL(9,P605:P780)</f>
        <v>#VALUE!</v>
      </c>
      <c r="Q604" s="116"/>
      <c r="R604" s="84"/>
      <c r="S604" s="118"/>
      <c r="T604" s="118"/>
      <c r="U604" s="116"/>
      <c r="V604" s="4"/>
      <c r="W604" s="8"/>
      <c r="X604" s="8"/>
    </row>
    <row r="605" spans="1:24" ht="22.5" outlineLevel="4" x14ac:dyDescent="0.2">
      <c r="A605" s="38"/>
      <c r="B605" s="119" t="s">
        <v>1582</v>
      </c>
      <c r="C605" s="120" t="s">
        <v>50</v>
      </c>
      <c r="D605" s="121">
        <v>76</v>
      </c>
      <c r="E605" s="122" t="s">
        <v>235</v>
      </c>
      <c r="F605" s="122" t="s">
        <v>488</v>
      </c>
      <c r="G605" s="123" t="s">
        <v>489</v>
      </c>
      <c r="H605" s="124" t="s">
        <v>256</v>
      </c>
      <c r="I605" s="125">
        <v>0.80400000000000005</v>
      </c>
      <c r="J605" s="125">
        <v>0.80400000000000005</v>
      </c>
      <c r="K605" s="128"/>
      <c r="L605" s="126" t="str">
        <f t="shared" ref="L605:L619" si="90">IF(K605&lt;&gt;"",J605*K605,"")</f>
        <v/>
      </c>
      <c r="M605" s="123" t="s">
        <v>1583</v>
      </c>
      <c r="N605" s="127">
        <v>21</v>
      </c>
      <c r="O605" s="127" t="e">
        <f t="shared" ref="O605:O619" si="91">L605*(N605/100)</f>
        <v>#VALUE!</v>
      </c>
      <c r="P605" s="127" t="e">
        <f t="shared" ref="P605:P619" si="92">L605+O605</f>
        <v>#VALUE!</v>
      </c>
      <c r="Q605" s="129"/>
      <c r="R605" s="127" t="s">
        <v>240</v>
      </c>
      <c r="S605" s="125"/>
      <c r="T605" s="125"/>
      <c r="U605" s="122"/>
      <c r="V605" s="8"/>
      <c r="W605" s="8"/>
      <c r="X605" s="8"/>
    </row>
    <row r="606" spans="1:24" ht="45" outlineLevel="4" x14ac:dyDescent="0.2">
      <c r="A606" s="38"/>
      <c r="B606" s="119" t="s">
        <v>1584</v>
      </c>
      <c r="C606" s="120" t="s">
        <v>50</v>
      </c>
      <c r="D606" s="121">
        <v>77</v>
      </c>
      <c r="E606" s="122" t="s">
        <v>235</v>
      </c>
      <c r="F606" s="122" t="s">
        <v>541</v>
      </c>
      <c r="G606" s="123" t="s">
        <v>542</v>
      </c>
      <c r="H606" s="124" t="s">
        <v>291</v>
      </c>
      <c r="I606" s="125">
        <v>446.5</v>
      </c>
      <c r="J606" s="125">
        <v>446.5</v>
      </c>
      <c r="K606" s="128"/>
      <c r="L606" s="126" t="str">
        <f t="shared" si="90"/>
        <v/>
      </c>
      <c r="M606" s="123" t="s">
        <v>1585</v>
      </c>
      <c r="N606" s="127">
        <v>21</v>
      </c>
      <c r="O606" s="127" t="e">
        <f t="shared" si="91"/>
        <v>#VALUE!</v>
      </c>
      <c r="P606" s="127" t="e">
        <f t="shared" si="92"/>
        <v>#VALUE!</v>
      </c>
      <c r="Q606" s="129"/>
      <c r="R606" s="127" t="s">
        <v>240</v>
      </c>
      <c r="S606" s="125"/>
      <c r="T606" s="125"/>
      <c r="U606" s="122"/>
      <c r="V606" s="8"/>
      <c r="W606" s="8"/>
      <c r="X606" s="8"/>
    </row>
    <row r="607" spans="1:24" ht="22.5" outlineLevel="4" x14ac:dyDescent="0.2">
      <c r="A607" s="38"/>
      <c r="B607" s="119" t="s">
        <v>1586</v>
      </c>
      <c r="C607" s="120" t="s">
        <v>50</v>
      </c>
      <c r="D607" s="121">
        <v>78</v>
      </c>
      <c r="E607" s="122" t="s">
        <v>235</v>
      </c>
      <c r="F607" s="122" t="s">
        <v>1587</v>
      </c>
      <c r="G607" s="123" t="s">
        <v>1588</v>
      </c>
      <c r="H607" s="124" t="s">
        <v>291</v>
      </c>
      <c r="I607" s="125">
        <v>60</v>
      </c>
      <c r="J607" s="125">
        <v>60</v>
      </c>
      <c r="K607" s="128"/>
      <c r="L607" s="126" t="str">
        <f t="shared" si="90"/>
        <v/>
      </c>
      <c r="M607" s="123" t="s">
        <v>1589</v>
      </c>
      <c r="N607" s="127">
        <v>21</v>
      </c>
      <c r="O607" s="127" t="e">
        <f t="shared" si="91"/>
        <v>#VALUE!</v>
      </c>
      <c r="P607" s="127" t="e">
        <f t="shared" si="92"/>
        <v>#VALUE!</v>
      </c>
      <c r="Q607" s="129"/>
      <c r="R607" s="127" t="s">
        <v>240</v>
      </c>
      <c r="S607" s="125"/>
      <c r="T607" s="125"/>
      <c r="U607" s="122"/>
      <c r="V607" s="8"/>
      <c r="W607" s="8"/>
      <c r="X607" s="8"/>
    </row>
    <row r="608" spans="1:24" ht="22.5" outlineLevel="4" x14ac:dyDescent="0.2">
      <c r="A608" s="38"/>
      <c r="B608" s="119" t="s">
        <v>1590</v>
      </c>
      <c r="C608" s="120" t="s">
        <v>50</v>
      </c>
      <c r="D608" s="121">
        <v>79</v>
      </c>
      <c r="E608" s="122" t="s">
        <v>235</v>
      </c>
      <c r="F608" s="122" t="s">
        <v>1591</v>
      </c>
      <c r="G608" s="123" t="s">
        <v>1592</v>
      </c>
      <c r="H608" s="124" t="s">
        <v>256</v>
      </c>
      <c r="I608" s="125">
        <v>0.68700000000000006</v>
      </c>
      <c r="J608" s="125">
        <v>0.68700000000000006</v>
      </c>
      <c r="K608" s="128"/>
      <c r="L608" s="126" t="str">
        <f t="shared" si="90"/>
        <v/>
      </c>
      <c r="M608" s="123" t="s">
        <v>1593</v>
      </c>
      <c r="N608" s="127">
        <v>21</v>
      </c>
      <c r="O608" s="127" t="e">
        <f t="shared" si="91"/>
        <v>#VALUE!</v>
      </c>
      <c r="P608" s="127" t="e">
        <f t="shared" si="92"/>
        <v>#VALUE!</v>
      </c>
      <c r="Q608" s="129"/>
      <c r="R608" s="127" t="s">
        <v>240</v>
      </c>
      <c r="S608" s="125"/>
      <c r="T608" s="125"/>
      <c r="U608" s="122"/>
      <c r="V608" s="8"/>
      <c r="W608" s="8"/>
      <c r="X608" s="8"/>
    </row>
    <row r="609" spans="1:24" ht="45" outlineLevel="4" x14ac:dyDescent="0.2">
      <c r="A609" s="38"/>
      <c r="B609" s="119" t="s">
        <v>1594</v>
      </c>
      <c r="C609" s="120" t="s">
        <v>50</v>
      </c>
      <c r="D609" s="121">
        <v>80</v>
      </c>
      <c r="E609" s="122" t="s">
        <v>235</v>
      </c>
      <c r="F609" s="122" t="s">
        <v>1595</v>
      </c>
      <c r="G609" s="123" t="s">
        <v>1596</v>
      </c>
      <c r="H609" s="124" t="s">
        <v>238</v>
      </c>
      <c r="I609" s="125">
        <v>26.5</v>
      </c>
      <c r="J609" s="125">
        <v>26.5</v>
      </c>
      <c r="K609" s="128"/>
      <c r="L609" s="126" t="str">
        <f t="shared" si="90"/>
        <v/>
      </c>
      <c r="M609" s="123" t="s">
        <v>1597</v>
      </c>
      <c r="N609" s="127">
        <v>21</v>
      </c>
      <c r="O609" s="127" t="e">
        <f t="shared" si="91"/>
        <v>#VALUE!</v>
      </c>
      <c r="P609" s="127" t="e">
        <f t="shared" si="92"/>
        <v>#VALUE!</v>
      </c>
      <c r="Q609" s="129"/>
      <c r="R609" s="127" t="s">
        <v>240</v>
      </c>
      <c r="S609" s="125"/>
      <c r="T609" s="125"/>
      <c r="U609" s="122"/>
      <c r="V609" s="8"/>
      <c r="W609" s="8"/>
      <c r="X609" s="8"/>
    </row>
    <row r="610" spans="1:24" ht="78.75" outlineLevel="4" x14ac:dyDescent="0.2">
      <c r="A610" s="38"/>
      <c r="B610" s="119" t="s">
        <v>1598</v>
      </c>
      <c r="C610" s="120" t="s">
        <v>50</v>
      </c>
      <c r="D610" s="121">
        <v>81</v>
      </c>
      <c r="E610" s="122" t="s">
        <v>235</v>
      </c>
      <c r="F610" s="122" t="s">
        <v>1599</v>
      </c>
      <c r="G610" s="123" t="s">
        <v>1600</v>
      </c>
      <c r="H610" s="124" t="s">
        <v>238</v>
      </c>
      <c r="I610" s="125">
        <v>42.5</v>
      </c>
      <c r="J610" s="125">
        <v>42.5</v>
      </c>
      <c r="K610" s="128"/>
      <c r="L610" s="126" t="str">
        <f t="shared" si="90"/>
        <v/>
      </c>
      <c r="M610" s="123" t="s">
        <v>1601</v>
      </c>
      <c r="N610" s="127">
        <v>21</v>
      </c>
      <c r="O610" s="127" t="e">
        <f t="shared" si="91"/>
        <v>#VALUE!</v>
      </c>
      <c r="P610" s="127" t="e">
        <f t="shared" si="92"/>
        <v>#VALUE!</v>
      </c>
      <c r="Q610" s="129"/>
      <c r="R610" s="127" t="s">
        <v>240</v>
      </c>
      <c r="S610" s="125"/>
      <c r="T610" s="125"/>
      <c r="U610" s="122"/>
      <c r="V610" s="8"/>
      <c r="W610" s="8"/>
      <c r="X610" s="8"/>
    </row>
    <row r="611" spans="1:24" ht="22.5" outlineLevel="4" x14ac:dyDescent="0.2">
      <c r="A611" s="38"/>
      <c r="B611" s="119" t="s">
        <v>1602</v>
      </c>
      <c r="C611" s="120" t="s">
        <v>50</v>
      </c>
      <c r="D611" s="121">
        <v>82</v>
      </c>
      <c r="E611" s="122" t="s">
        <v>235</v>
      </c>
      <c r="F611" s="122" t="s">
        <v>565</v>
      </c>
      <c r="G611" s="123" t="s">
        <v>566</v>
      </c>
      <c r="H611" s="124" t="s">
        <v>238</v>
      </c>
      <c r="I611" s="125">
        <v>26.5</v>
      </c>
      <c r="J611" s="125">
        <v>26.5</v>
      </c>
      <c r="K611" s="128"/>
      <c r="L611" s="126" t="str">
        <f t="shared" si="90"/>
        <v/>
      </c>
      <c r="M611" s="123"/>
      <c r="N611" s="127">
        <v>21</v>
      </c>
      <c r="O611" s="127" t="e">
        <f t="shared" si="91"/>
        <v>#VALUE!</v>
      </c>
      <c r="P611" s="127" t="e">
        <f t="shared" si="92"/>
        <v>#VALUE!</v>
      </c>
      <c r="Q611" s="129"/>
      <c r="R611" s="127" t="s">
        <v>240</v>
      </c>
      <c r="S611" s="125"/>
      <c r="T611" s="125"/>
      <c r="U611" s="122"/>
      <c r="V611" s="8"/>
      <c r="W611" s="8"/>
      <c r="X611" s="8"/>
    </row>
    <row r="612" spans="1:24" ht="45" outlineLevel="4" x14ac:dyDescent="0.2">
      <c r="A612" s="38"/>
      <c r="B612" s="119" t="s">
        <v>1603</v>
      </c>
      <c r="C612" s="120" t="s">
        <v>50</v>
      </c>
      <c r="D612" s="121">
        <v>83</v>
      </c>
      <c r="E612" s="122" t="s">
        <v>235</v>
      </c>
      <c r="F612" s="122" t="s">
        <v>569</v>
      </c>
      <c r="G612" s="123" t="s">
        <v>570</v>
      </c>
      <c r="H612" s="124" t="s">
        <v>256</v>
      </c>
      <c r="I612" s="125">
        <v>0.11700000000000001</v>
      </c>
      <c r="J612" s="125">
        <v>0.11700000000000001</v>
      </c>
      <c r="K612" s="128"/>
      <c r="L612" s="126" t="str">
        <f t="shared" si="90"/>
        <v/>
      </c>
      <c r="M612" s="123" t="s">
        <v>1604</v>
      </c>
      <c r="N612" s="127">
        <v>21</v>
      </c>
      <c r="O612" s="127" t="e">
        <f t="shared" si="91"/>
        <v>#VALUE!</v>
      </c>
      <c r="P612" s="127" t="e">
        <f t="shared" si="92"/>
        <v>#VALUE!</v>
      </c>
      <c r="Q612" s="129"/>
      <c r="R612" s="127" t="s">
        <v>240</v>
      </c>
      <c r="S612" s="125"/>
      <c r="T612" s="125"/>
      <c r="U612" s="122"/>
      <c r="V612" s="8"/>
      <c r="W612" s="8"/>
      <c r="X612" s="8"/>
    </row>
    <row r="613" spans="1:24" ht="22.5" outlineLevel="4" x14ac:dyDescent="0.2">
      <c r="A613" s="38"/>
      <c r="B613" s="119" t="s">
        <v>1605</v>
      </c>
      <c r="C613" s="120" t="s">
        <v>50</v>
      </c>
      <c r="D613" s="121">
        <v>84</v>
      </c>
      <c r="E613" s="122" t="s">
        <v>235</v>
      </c>
      <c r="F613" s="122" t="s">
        <v>573</v>
      </c>
      <c r="G613" s="123" t="s">
        <v>574</v>
      </c>
      <c r="H613" s="124" t="s">
        <v>238</v>
      </c>
      <c r="I613" s="125">
        <v>32.5</v>
      </c>
      <c r="J613" s="125">
        <v>32.5</v>
      </c>
      <c r="K613" s="128"/>
      <c r="L613" s="126" t="str">
        <f t="shared" si="90"/>
        <v/>
      </c>
      <c r="M613" s="123" t="s">
        <v>1606</v>
      </c>
      <c r="N613" s="127">
        <v>21</v>
      </c>
      <c r="O613" s="127" t="e">
        <f t="shared" si="91"/>
        <v>#VALUE!</v>
      </c>
      <c r="P613" s="127" t="e">
        <f t="shared" si="92"/>
        <v>#VALUE!</v>
      </c>
      <c r="Q613" s="129"/>
      <c r="R613" s="127" t="s">
        <v>240</v>
      </c>
      <c r="S613" s="125"/>
      <c r="T613" s="125"/>
      <c r="U613" s="122"/>
      <c r="V613" s="8"/>
      <c r="W613" s="8"/>
      <c r="X613" s="8"/>
    </row>
    <row r="614" spans="1:24" ht="22.5" outlineLevel="4" x14ac:dyDescent="0.2">
      <c r="A614" s="38"/>
      <c r="B614" s="119" t="s">
        <v>1607</v>
      </c>
      <c r="C614" s="120" t="s">
        <v>50</v>
      </c>
      <c r="D614" s="121">
        <v>85</v>
      </c>
      <c r="E614" s="122" t="s">
        <v>235</v>
      </c>
      <c r="F614" s="122" t="s">
        <v>577</v>
      </c>
      <c r="G614" s="123" t="s">
        <v>578</v>
      </c>
      <c r="H614" s="124" t="s">
        <v>238</v>
      </c>
      <c r="I614" s="125">
        <v>39</v>
      </c>
      <c r="J614" s="125">
        <v>39</v>
      </c>
      <c r="K614" s="128"/>
      <c r="L614" s="126" t="str">
        <f t="shared" si="90"/>
        <v/>
      </c>
      <c r="M614" s="123" t="s">
        <v>1608</v>
      </c>
      <c r="N614" s="127">
        <v>21</v>
      </c>
      <c r="O614" s="127" t="e">
        <f t="shared" si="91"/>
        <v>#VALUE!</v>
      </c>
      <c r="P614" s="127" t="e">
        <f t="shared" si="92"/>
        <v>#VALUE!</v>
      </c>
      <c r="Q614" s="129"/>
      <c r="R614" s="127" t="s">
        <v>240</v>
      </c>
      <c r="S614" s="125"/>
      <c r="T614" s="125"/>
      <c r="U614" s="122"/>
      <c r="V614" s="8"/>
      <c r="W614" s="8"/>
      <c r="X614" s="8"/>
    </row>
    <row r="615" spans="1:24" ht="33.75" outlineLevel="4" x14ac:dyDescent="0.2">
      <c r="A615" s="38"/>
      <c r="B615" s="119" t="s">
        <v>1609</v>
      </c>
      <c r="C615" s="120" t="s">
        <v>50</v>
      </c>
      <c r="D615" s="121">
        <v>86</v>
      </c>
      <c r="E615" s="122" t="s">
        <v>235</v>
      </c>
      <c r="F615" s="122" t="s">
        <v>581</v>
      </c>
      <c r="G615" s="123" t="s">
        <v>582</v>
      </c>
      <c r="H615" s="124" t="s">
        <v>238</v>
      </c>
      <c r="I615" s="125">
        <v>228.3</v>
      </c>
      <c r="J615" s="125">
        <v>228.3</v>
      </c>
      <c r="K615" s="128"/>
      <c r="L615" s="126" t="str">
        <f t="shared" si="90"/>
        <v/>
      </c>
      <c r="M615" s="123" t="s">
        <v>1610</v>
      </c>
      <c r="N615" s="127">
        <v>21</v>
      </c>
      <c r="O615" s="127" t="e">
        <f t="shared" si="91"/>
        <v>#VALUE!</v>
      </c>
      <c r="P615" s="127" t="e">
        <f t="shared" si="92"/>
        <v>#VALUE!</v>
      </c>
      <c r="Q615" s="129"/>
      <c r="R615" s="127" t="s">
        <v>240</v>
      </c>
      <c r="S615" s="125"/>
      <c r="T615" s="125"/>
      <c r="U615" s="122"/>
      <c r="V615" s="8"/>
      <c r="W615" s="8"/>
      <c r="X615" s="8"/>
    </row>
    <row r="616" spans="1:24" ht="78.75" outlineLevel="4" x14ac:dyDescent="0.2">
      <c r="A616" s="38"/>
      <c r="B616" s="119" t="s">
        <v>1611</v>
      </c>
      <c r="C616" s="120" t="s">
        <v>50</v>
      </c>
      <c r="D616" s="121">
        <v>87</v>
      </c>
      <c r="E616" s="122" t="s">
        <v>235</v>
      </c>
      <c r="F616" s="122" t="s">
        <v>1612</v>
      </c>
      <c r="G616" s="123" t="s">
        <v>1613</v>
      </c>
      <c r="H616" s="124" t="s">
        <v>238</v>
      </c>
      <c r="I616" s="125">
        <v>40.5</v>
      </c>
      <c r="J616" s="125">
        <v>40.5</v>
      </c>
      <c r="K616" s="128"/>
      <c r="L616" s="126" t="str">
        <f t="shared" si="90"/>
        <v/>
      </c>
      <c r="M616" s="123" t="s">
        <v>1614</v>
      </c>
      <c r="N616" s="127">
        <v>21</v>
      </c>
      <c r="O616" s="127" t="e">
        <f t="shared" si="91"/>
        <v>#VALUE!</v>
      </c>
      <c r="P616" s="127" t="e">
        <f t="shared" si="92"/>
        <v>#VALUE!</v>
      </c>
      <c r="Q616" s="129"/>
      <c r="R616" s="127" t="s">
        <v>240</v>
      </c>
      <c r="S616" s="125"/>
      <c r="T616" s="125"/>
      <c r="U616" s="122"/>
      <c r="V616" s="8"/>
      <c r="W616" s="8"/>
      <c r="X616" s="8"/>
    </row>
    <row r="617" spans="1:24" ht="22.5" outlineLevel="4" x14ac:dyDescent="0.2">
      <c r="A617" s="38"/>
      <c r="B617" s="119" t="s">
        <v>1615</v>
      </c>
      <c r="C617" s="120" t="s">
        <v>50</v>
      </c>
      <c r="D617" s="121">
        <v>88</v>
      </c>
      <c r="E617" s="122" t="s">
        <v>235</v>
      </c>
      <c r="F617" s="122" t="s">
        <v>606</v>
      </c>
      <c r="G617" s="123" t="s">
        <v>607</v>
      </c>
      <c r="H617" s="124" t="s">
        <v>256</v>
      </c>
      <c r="I617" s="125">
        <v>0.68700000000000006</v>
      </c>
      <c r="J617" s="125">
        <v>0.68700000000000006</v>
      </c>
      <c r="K617" s="128"/>
      <c r="L617" s="126" t="str">
        <f t="shared" si="90"/>
        <v/>
      </c>
      <c r="M617" s="123"/>
      <c r="N617" s="127">
        <v>21</v>
      </c>
      <c r="O617" s="127" t="e">
        <f t="shared" si="91"/>
        <v>#VALUE!</v>
      </c>
      <c r="P617" s="127" t="e">
        <f t="shared" si="92"/>
        <v>#VALUE!</v>
      </c>
      <c r="Q617" s="129"/>
      <c r="R617" s="127" t="s">
        <v>240</v>
      </c>
      <c r="S617" s="125"/>
      <c r="T617" s="125"/>
      <c r="U617" s="122"/>
      <c r="V617" s="8"/>
      <c r="W617" s="8"/>
      <c r="X617" s="8"/>
    </row>
    <row r="618" spans="1:24" ht="11.25" outlineLevel="4" x14ac:dyDescent="0.2">
      <c r="A618" s="38"/>
      <c r="B618" s="119" t="s">
        <v>1616</v>
      </c>
      <c r="C618" s="120" t="s">
        <v>50</v>
      </c>
      <c r="D618" s="121">
        <v>89</v>
      </c>
      <c r="E618" s="122" t="s">
        <v>235</v>
      </c>
      <c r="F618" s="122" t="s">
        <v>621</v>
      </c>
      <c r="G618" s="123" t="s">
        <v>622</v>
      </c>
      <c r="H618" s="124" t="s">
        <v>238</v>
      </c>
      <c r="I618" s="125">
        <v>104.15</v>
      </c>
      <c r="J618" s="125">
        <v>104.15</v>
      </c>
      <c r="K618" s="128"/>
      <c r="L618" s="126" t="str">
        <f t="shared" si="90"/>
        <v/>
      </c>
      <c r="M618" s="123" t="s">
        <v>1617</v>
      </c>
      <c r="N618" s="127">
        <v>21</v>
      </c>
      <c r="O618" s="127" t="e">
        <f t="shared" si="91"/>
        <v>#VALUE!</v>
      </c>
      <c r="P618" s="127" t="e">
        <f t="shared" si="92"/>
        <v>#VALUE!</v>
      </c>
      <c r="Q618" s="129"/>
      <c r="R618" s="127" t="s">
        <v>240</v>
      </c>
      <c r="S618" s="125"/>
      <c r="T618" s="125"/>
      <c r="U618" s="122"/>
      <c r="V618" s="8"/>
      <c r="W618" s="8"/>
      <c r="X618" s="8"/>
    </row>
    <row r="619" spans="1:24" ht="22.5" outlineLevel="4" x14ac:dyDescent="0.2">
      <c r="A619" s="38"/>
      <c r="B619" s="119" t="s">
        <v>1618</v>
      </c>
      <c r="C619" s="120" t="s">
        <v>50</v>
      </c>
      <c r="D619" s="121">
        <v>90</v>
      </c>
      <c r="E619" s="122" t="s">
        <v>235</v>
      </c>
      <c r="F619" s="122" t="s">
        <v>1619</v>
      </c>
      <c r="G619" s="123" t="s">
        <v>1620</v>
      </c>
      <c r="H619" s="124" t="s">
        <v>417</v>
      </c>
      <c r="I619" s="125">
        <v>2.0179999999999998</v>
      </c>
      <c r="J619" s="125">
        <v>2.0179999999999998</v>
      </c>
      <c r="K619" s="128"/>
      <c r="L619" s="126" t="str">
        <f t="shared" si="90"/>
        <v/>
      </c>
      <c r="M619" s="123"/>
      <c r="N619" s="127">
        <v>21</v>
      </c>
      <c r="O619" s="127" t="e">
        <f t="shared" si="91"/>
        <v>#VALUE!</v>
      </c>
      <c r="P619" s="127" t="e">
        <f t="shared" si="92"/>
        <v>#VALUE!</v>
      </c>
      <c r="Q619" s="129"/>
      <c r="R619" s="127" t="s">
        <v>240</v>
      </c>
      <c r="S619" s="125"/>
      <c r="T619" s="125"/>
      <c r="U619" s="122"/>
      <c r="V619" s="8"/>
      <c r="W619" s="8"/>
      <c r="X619" s="8"/>
    </row>
    <row r="620" spans="1:24" outlineLevel="4" x14ac:dyDescent="0.15">
      <c r="B620" s="10"/>
      <c r="C620" s="10" t="s">
        <v>49</v>
      </c>
      <c r="D620" s="10"/>
      <c r="E620" s="10"/>
      <c r="F620" s="10"/>
      <c r="G620" s="10"/>
      <c r="H620" s="10"/>
      <c r="I620" s="10"/>
      <c r="J620" s="10"/>
      <c r="K620" s="11"/>
      <c r="L620" s="35"/>
      <c r="M620" s="10"/>
      <c r="N620" s="37"/>
      <c r="O620" s="10"/>
      <c r="P620" s="10"/>
      <c r="Q620" s="10"/>
      <c r="R620" s="10"/>
      <c r="S620" s="10"/>
      <c r="T620" s="10"/>
      <c r="U620" s="10"/>
    </row>
    <row r="621" spans="1:24" ht="11.25" outlineLevel="3" x14ac:dyDescent="0.2">
      <c r="A621" s="84" t="s">
        <v>169</v>
      </c>
      <c r="B621" s="111"/>
      <c r="C621" s="112">
        <v>4</v>
      </c>
      <c r="D621" s="112"/>
      <c r="E621" s="111" t="s">
        <v>233</v>
      </c>
      <c r="F621" s="111"/>
      <c r="G621" s="113" t="s">
        <v>105</v>
      </c>
      <c r="H621" s="111"/>
      <c r="I621" s="114"/>
      <c r="J621" s="114"/>
      <c r="K621" s="115"/>
      <c r="L621" s="86">
        <f>SUBTOTAL(9,L622:L643)</f>
        <v>0</v>
      </c>
      <c r="M621" s="116"/>
      <c r="N621" s="84"/>
      <c r="O621" s="117" t="e">
        <f>SUBTOTAL(9,O622:O825)</f>
        <v>#VALUE!</v>
      </c>
      <c r="P621" s="117" t="e">
        <f>SUBTOTAL(9,P622:P825)</f>
        <v>#VALUE!</v>
      </c>
      <c r="Q621" s="116"/>
      <c r="R621" s="84"/>
      <c r="S621" s="118"/>
      <c r="T621" s="118"/>
      <c r="U621" s="116"/>
      <c r="V621" s="4"/>
      <c r="W621" s="8"/>
      <c r="X621" s="8"/>
    </row>
    <row r="622" spans="1:24" ht="45" outlineLevel="4" x14ac:dyDescent="0.2">
      <c r="A622" s="38"/>
      <c r="B622" s="119" t="s">
        <v>1621</v>
      </c>
      <c r="C622" s="120" t="s">
        <v>50</v>
      </c>
      <c r="D622" s="121">
        <v>91</v>
      </c>
      <c r="E622" s="122" t="s">
        <v>235</v>
      </c>
      <c r="F622" s="122" t="s">
        <v>643</v>
      </c>
      <c r="G622" s="123" t="s">
        <v>644</v>
      </c>
      <c r="H622" s="124" t="s">
        <v>291</v>
      </c>
      <c r="I622" s="125">
        <v>42.4</v>
      </c>
      <c r="J622" s="125">
        <v>42.4</v>
      </c>
      <c r="K622" s="128"/>
      <c r="L622" s="126" t="str">
        <f t="shared" ref="L622:L642" si="93">IF(K622&lt;&gt;"",J622*K622,"")</f>
        <v/>
      </c>
      <c r="M622" s="123" t="s">
        <v>1622</v>
      </c>
      <c r="N622" s="127">
        <v>21</v>
      </c>
      <c r="O622" s="127" t="e">
        <f t="shared" ref="O622:O642" si="94">L622*(N622/100)</f>
        <v>#VALUE!</v>
      </c>
      <c r="P622" s="127" t="e">
        <f t="shared" ref="P622:P642" si="95">L622+O622</f>
        <v>#VALUE!</v>
      </c>
      <c r="Q622" s="129"/>
      <c r="R622" s="127" t="s">
        <v>240</v>
      </c>
      <c r="S622" s="125"/>
      <c r="T622" s="125"/>
      <c r="U622" s="122"/>
      <c r="V622" s="8"/>
      <c r="W622" s="8"/>
      <c r="X622" s="8"/>
    </row>
    <row r="623" spans="1:24" ht="45" outlineLevel="4" x14ac:dyDescent="0.2">
      <c r="A623" s="38"/>
      <c r="B623" s="119" t="s">
        <v>1623</v>
      </c>
      <c r="C623" s="120" t="s">
        <v>50</v>
      </c>
      <c r="D623" s="121">
        <v>92</v>
      </c>
      <c r="E623" s="122" t="s">
        <v>235</v>
      </c>
      <c r="F623" s="122" t="s">
        <v>647</v>
      </c>
      <c r="G623" s="123" t="s">
        <v>648</v>
      </c>
      <c r="H623" s="124" t="s">
        <v>238</v>
      </c>
      <c r="I623" s="125">
        <v>228.3</v>
      </c>
      <c r="J623" s="125">
        <v>228.3</v>
      </c>
      <c r="K623" s="128"/>
      <c r="L623" s="126" t="str">
        <f t="shared" si="93"/>
        <v/>
      </c>
      <c r="M623" s="123" t="s">
        <v>1624</v>
      </c>
      <c r="N623" s="127">
        <v>21</v>
      </c>
      <c r="O623" s="127" t="e">
        <f t="shared" si="94"/>
        <v>#VALUE!</v>
      </c>
      <c r="P623" s="127" t="e">
        <f t="shared" si="95"/>
        <v>#VALUE!</v>
      </c>
      <c r="Q623" s="129"/>
      <c r="R623" s="127" t="s">
        <v>240</v>
      </c>
      <c r="S623" s="125"/>
      <c r="T623" s="125"/>
      <c r="U623" s="122"/>
      <c r="V623" s="8"/>
      <c r="W623" s="8"/>
      <c r="X623" s="8"/>
    </row>
    <row r="624" spans="1:24" ht="45" outlineLevel="4" x14ac:dyDescent="0.2">
      <c r="A624" s="38"/>
      <c r="B624" s="119" t="s">
        <v>1625</v>
      </c>
      <c r="C624" s="120" t="s">
        <v>50</v>
      </c>
      <c r="D624" s="121">
        <v>93</v>
      </c>
      <c r="E624" s="122" t="s">
        <v>235</v>
      </c>
      <c r="F624" s="122" t="s">
        <v>663</v>
      </c>
      <c r="G624" s="123" t="s">
        <v>664</v>
      </c>
      <c r="H624" s="124" t="s">
        <v>291</v>
      </c>
      <c r="I624" s="125">
        <v>8.6</v>
      </c>
      <c r="J624" s="125">
        <v>8.6</v>
      </c>
      <c r="K624" s="128"/>
      <c r="L624" s="126" t="str">
        <f t="shared" si="93"/>
        <v/>
      </c>
      <c r="M624" s="123" t="s">
        <v>1626</v>
      </c>
      <c r="N624" s="127">
        <v>21</v>
      </c>
      <c r="O624" s="127" t="e">
        <f t="shared" si="94"/>
        <v>#VALUE!</v>
      </c>
      <c r="P624" s="127" t="e">
        <f t="shared" si="95"/>
        <v>#VALUE!</v>
      </c>
      <c r="Q624" s="129"/>
      <c r="R624" s="127" t="s">
        <v>240</v>
      </c>
      <c r="S624" s="125"/>
      <c r="T624" s="125"/>
      <c r="U624" s="122"/>
      <c r="V624" s="8"/>
      <c r="W624" s="8"/>
      <c r="X624" s="8"/>
    </row>
    <row r="625" spans="1:24" ht="45" outlineLevel="4" x14ac:dyDescent="0.2">
      <c r="A625" s="38"/>
      <c r="B625" s="119" t="s">
        <v>1627</v>
      </c>
      <c r="C625" s="120" t="s">
        <v>50</v>
      </c>
      <c r="D625" s="121">
        <v>94</v>
      </c>
      <c r="E625" s="122" t="s">
        <v>235</v>
      </c>
      <c r="F625" s="122" t="s">
        <v>667</v>
      </c>
      <c r="G625" s="123" t="s">
        <v>668</v>
      </c>
      <c r="H625" s="124" t="s">
        <v>291</v>
      </c>
      <c r="I625" s="125">
        <v>2.2000000000000002</v>
      </c>
      <c r="J625" s="125">
        <v>2.2000000000000002</v>
      </c>
      <c r="K625" s="128"/>
      <c r="L625" s="126" t="str">
        <f t="shared" si="93"/>
        <v/>
      </c>
      <c r="M625" s="123" t="s">
        <v>1628</v>
      </c>
      <c r="N625" s="127">
        <v>21</v>
      </c>
      <c r="O625" s="127" t="e">
        <f t="shared" si="94"/>
        <v>#VALUE!</v>
      </c>
      <c r="P625" s="127" t="e">
        <f t="shared" si="95"/>
        <v>#VALUE!</v>
      </c>
      <c r="Q625" s="129"/>
      <c r="R625" s="127" t="s">
        <v>240</v>
      </c>
      <c r="S625" s="125"/>
      <c r="T625" s="125"/>
      <c r="U625" s="122"/>
      <c r="V625" s="8"/>
      <c r="W625" s="8"/>
      <c r="X625" s="8"/>
    </row>
    <row r="626" spans="1:24" ht="45" outlineLevel="4" x14ac:dyDescent="0.2">
      <c r="A626" s="38"/>
      <c r="B626" s="119" t="s">
        <v>1629</v>
      </c>
      <c r="C626" s="120" t="s">
        <v>50</v>
      </c>
      <c r="D626" s="121">
        <v>95</v>
      </c>
      <c r="E626" s="122" t="s">
        <v>235</v>
      </c>
      <c r="F626" s="122" t="s">
        <v>679</v>
      </c>
      <c r="G626" s="123" t="s">
        <v>680</v>
      </c>
      <c r="H626" s="124" t="s">
        <v>291</v>
      </c>
      <c r="I626" s="125">
        <v>42.4</v>
      </c>
      <c r="J626" s="125">
        <v>42.4</v>
      </c>
      <c r="K626" s="128"/>
      <c r="L626" s="126" t="str">
        <f t="shared" si="93"/>
        <v/>
      </c>
      <c r="M626" s="123" t="s">
        <v>1622</v>
      </c>
      <c r="N626" s="127">
        <v>21</v>
      </c>
      <c r="O626" s="127" t="e">
        <f t="shared" si="94"/>
        <v>#VALUE!</v>
      </c>
      <c r="P626" s="127" t="e">
        <f t="shared" si="95"/>
        <v>#VALUE!</v>
      </c>
      <c r="Q626" s="129"/>
      <c r="R626" s="127" t="s">
        <v>240</v>
      </c>
      <c r="S626" s="125"/>
      <c r="T626" s="125"/>
      <c r="U626" s="122"/>
      <c r="V626" s="8"/>
      <c r="W626" s="8"/>
      <c r="X626" s="8"/>
    </row>
    <row r="627" spans="1:24" ht="45" outlineLevel="4" x14ac:dyDescent="0.2">
      <c r="A627" s="38"/>
      <c r="B627" s="119" t="s">
        <v>1630</v>
      </c>
      <c r="C627" s="120" t="s">
        <v>50</v>
      </c>
      <c r="D627" s="121">
        <v>96</v>
      </c>
      <c r="E627" s="122" t="s">
        <v>235</v>
      </c>
      <c r="F627" s="122" t="s">
        <v>687</v>
      </c>
      <c r="G627" s="123" t="s">
        <v>688</v>
      </c>
      <c r="H627" s="124" t="s">
        <v>291</v>
      </c>
      <c r="I627" s="125">
        <v>29.7</v>
      </c>
      <c r="J627" s="125">
        <v>29.7</v>
      </c>
      <c r="K627" s="128"/>
      <c r="L627" s="126" t="str">
        <f t="shared" si="93"/>
        <v/>
      </c>
      <c r="M627" s="123" t="s">
        <v>1631</v>
      </c>
      <c r="N627" s="127">
        <v>21</v>
      </c>
      <c r="O627" s="127" t="e">
        <f t="shared" si="94"/>
        <v>#VALUE!</v>
      </c>
      <c r="P627" s="127" t="e">
        <f t="shared" si="95"/>
        <v>#VALUE!</v>
      </c>
      <c r="Q627" s="129"/>
      <c r="R627" s="127" t="s">
        <v>240</v>
      </c>
      <c r="S627" s="125"/>
      <c r="T627" s="125"/>
      <c r="U627" s="122"/>
      <c r="V627" s="8"/>
      <c r="W627" s="8"/>
      <c r="X627" s="8"/>
    </row>
    <row r="628" spans="1:24" ht="45" outlineLevel="4" x14ac:dyDescent="0.2">
      <c r="A628" s="38"/>
      <c r="B628" s="119" t="s">
        <v>1632</v>
      </c>
      <c r="C628" s="120" t="s">
        <v>50</v>
      </c>
      <c r="D628" s="121">
        <v>97</v>
      </c>
      <c r="E628" s="122" t="s">
        <v>235</v>
      </c>
      <c r="F628" s="122" t="s">
        <v>691</v>
      </c>
      <c r="G628" s="123" t="s">
        <v>692</v>
      </c>
      <c r="H628" s="124" t="s">
        <v>291</v>
      </c>
      <c r="I628" s="125">
        <v>3</v>
      </c>
      <c r="J628" s="125">
        <v>3</v>
      </c>
      <c r="K628" s="128"/>
      <c r="L628" s="126" t="str">
        <f t="shared" si="93"/>
        <v/>
      </c>
      <c r="M628" s="123" t="s">
        <v>1633</v>
      </c>
      <c r="N628" s="127">
        <v>21</v>
      </c>
      <c r="O628" s="127" t="e">
        <f t="shared" si="94"/>
        <v>#VALUE!</v>
      </c>
      <c r="P628" s="127" t="e">
        <f t="shared" si="95"/>
        <v>#VALUE!</v>
      </c>
      <c r="Q628" s="129"/>
      <c r="R628" s="127" t="s">
        <v>240</v>
      </c>
      <c r="S628" s="125"/>
      <c r="T628" s="125"/>
      <c r="U628" s="122"/>
      <c r="V628" s="8"/>
      <c r="W628" s="8"/>
      <c r="X628" s="8"/>
    </row>
    <row r="629" spans="1:24" ht="45" outlineLevel="4" x14ac:dyDescent="0.2">
      <c r="A629" s="38"/>
      <c r="B629" s="119" t="s">
        <v>1634</v>
      </c>
      <c r="C629" s="120" t="s">
        <v>50</v>
      </c>
      <c r="D629" s="121">
        <v>98</v>
      </c>
      <c r="E629" s="122" t="s">
        <v>235</v>
      </c>
      <c r="F629" s="122" t="s">
        <v>695</v>
      </c>
      <c r="G629" s="123" t="s">
        <v>696</v>
      </c>
      <c r="H629" s="124" t="s">
        <v>291</v>
      </c>
      <c r="I629" s="125">
        <v>23.2</v>
      </c>
      <c r="J629" s="125">
        <v>23.2</v>
      </c>
      <c r="K629" s="128"/>
      <c r="L629" s="126" t="str">
        <f t="shared" si="93"/>
        <v/>
      </c>
      <c r="M629" s="123" t="s">
        <v>1635</v>
      </c>
      <c r="N629" s="127">
        <v>21</v>
      </c>
      <c r="O629" s="127" t="e">
        <f t="shared" si="94"/>
        <v>#VALUE!</v>
      </c>
      <c r="P629" s="127" t="e">
        <f t="shared" si="95"/>
        <v>#VALUE!</v>
      </c>
      <c r="Q629" s="129"/>
      <c r="R629" s="127" t="s">
        <v>240</v>
      </c>
      <c r="S629" s="125"/>
      <c r="T629" s="125"/>
      <c r="U629" s="122"/>
      <c r="V629" s="8"/>
      <c r="W629" s="8"/>
      <c r="X629" s="8"/>
    </row>
    <row r="630" spans="1:24" ht="45" outlineLevel="4" x14ac:dyDescent="0.2">
      <c r="A630" s="38"/>
      <c r="B630" s="119" t="s">
        <v>1636</v>
      </c>
      <c r="C630" s="120" t="s">
        <v>50</v>
      </c>
      <c r="D630" s="121">
        <v>99</v>
      </c>
      <c r="E630" s="122" t="s">
        <v>235</v>
      </c>
      <c r="F630" s="122" t="s">
        <v>703</v>
      </c>
      <c r="G630" s="123" t="s">
        <v>704</v>
      </c>
      <c r="H630" s="124" t="s">
        <v>291</v>
      </c>
      <c r="I630" s="125">
        <v>42.4</v>
      </c>
      <c r="J630" s="125">
        <v>42.4</v>
      </c>
      <c r="K630" s="128"/>
      <c r="L630" s="126" t="str">
        <f t="shared" si="93"/>
        <v/>
      </c>
      <c r="M630" s="123" t="s">
        <v>1622</v>
      </c>
      <c r="N630" s="127">
        <v>21</v>
      </c>
      <c r="O630" s="127" t="e">
        <f t="shared" si="94"/>
        <v>#VALUE!</v>
      </c>
      <c r="P630" s="127" t="e">
        <f t="shared" si="95"/>
        <v>#VALUE!</v>
      </c>
      <c r="Q630" s="129"/>
      <c r="R630" s="127" t="s">
        <v>240</v>
      </c>
      <c r="S630" s="125"/>
      <c r="T630" s="125"/>
      <c r="U630" s="122"/>
      <c r="V630" s="8"/>
      <c r="W630" s="8"/>
      <c r="X630" s="8"/>
    </row>
    <row r="631" spans="1:24" ht="45" outlineLevel="4" x14ac:dyDescent="0.2">
      <c r="A631" s="38"/>
      <c r="B631" s="119" t="s">
        <v>1637</v>
      </c>
      <c r="C631" s="120" t="s">
        <v>50</v>
      </c>
      <c r="D631" s="121">
        <v>100</v>
      </c>
      <c r="E631" s="122" t="s">
        <v>235</v>
      </c>
      <c r="F631" s="122" t="s">
        <v>706</v>
      </c>
      <c r="G631" s="123" t="s">
        <v>707</v>
      </c>
      <c r="H631" s="124" t="s">
        <v>291</v>
      </c>
      <c r="I631" s="125">
        <v>21</v>
      </c>
      <c r="J631" s="125">
        <v>21</v>
      </c>
      <c r="K631" s="128"/>
      <c r="L631" s="126" t="str">
        <f t="shared" si="93"/>
        <v/>
      </c>
      <c r="M631" s="123" t="s">
        <v>1638</v>
      </c>
      <c r="N631" s="127">
        <v>21</v>
      </c>
      <c r="O631" s="127" t="e">
        <f t="shared" si="94"/>
        <v>#VALUE!</v>
      </c>
      <c r="P631" s="127" t="e">
        <f t="shared" si="95"/>
        <v>#VALUE!</v>
      </c>
      <c r="Q631" s="129"/>
      <c r="R631" s="127" t="s">
        <v>240</v>
      </c>
      <c r="S631" s="125"/>
      <c r="T631" s="125"/>
      <c r="U631" s="122"/>
      <c r="V631" s="8"/>
      <c r="W631" s="8"/>
      <c r="X631" s="8"/>
    </row>
    <row r="632" spans="1:24" ht="33.75" outlineLevel="4" x14ac:dyDescent="0.2">
      <c r="A632" s="38"/>
      <c r="B632" s="119" t="s">
        <v>1639</v>
      </c>
      <c r="C632" s="120" t="s">
        <v>50</v>
      </c>
      <c r="D632" s="121">
        <v>101</v>
      </c>
      <c r="E632" s="122" t="s">
        <v>235</v>
      </c>
      <c r="F632" s="122" t="s">
        <v>1640</v>
      </c>
      <c r="G632" s="123" t="s">
        <v>1641</v>
      </c>
      <c r="H632" s="124" t="s">
        <v>261</v>
      </c>
      <c r="I632" s="125">
        <v>6</v>
      </c>
      <c r="J632" s="125">
        <v>6</v>
      </c>
      <c r="K632" s="128"/>
      <c r="L632" s="126" t="str">
        <f t="shared" si="93"/>
        <v/>
      </c>
      <c r="M632" s="123" t="s">
        <v>1642</v>
      </c>
      <c r="N632" s="127">
        <v>21</v>
      </c>
      <c r="O632" s="127" t="e">
        <f t="shared" si="94"/>
        <v>#VALUE!</v>
      </c>
      <c r="P632" s="127" t="e">
        <f t="shared" si="95"/>
        <v>#VALUE!</v>
      </c>
      <c r="Q632" s="129"/>
      <c r="R632" s="127" t="s">
        <v>262</v>
      </c>
      <c r="S632" s="125"/>
      <c r="T632" s="125"/>
      <c r="U632" s="122"/>
      <c r="V632" s="8"/>
      <c r="W632" s="8"/>
      <c r="X632" s="8"/>
    </row>
    <row r="633" spans="1:24" ht="45" outlineLevel="4" x14ac:dyDescent="0.2">
      <c r="A633" s="38"/>
      <c r="B633" s="119" t="s">
        <v>1643</v>
      </c>
      <c r="C633" s="120" t="s">
        <v>50</v>
      </c>
      <c r="D633" s="121">
        <v>102</v>
      </c>
      <c r="E633" s="122" t="s">
        <v>235</v>
      </c>
      <c r="F633" s="122" t="s">
        <v>804</v>
      </c>
      <c r="G633" s="123" t="s">
        <v>805</v>
      </c>
      <c r="H633" s="124" t="s">
        <v>291</v>
      </c>
      <c r="I633" s="125">
        <v>29.7</v>
      </c>
      <c r="J633" s="125">
        <v>29.7</v>
      </c>
      <c r="K633" s="128"/>
      <c r="L633" s="126" t="str">
        <f t="shared" si="93"/>
        <v/>
      </c>
      <c r="M633" s="123" t="s">
        <v>1644</v>
      </c>
      <c r="N633" s="127">
        <v>21</v>
      </c>
      <c r="O633" s="127" t="e">
        <f t="shared" si="94"/>
        <v>#VALUE!</v>
      </c>
      <c r="P633" s="127" t="e">
        <f t="shared" si="95"/>
        <v>#VALUE!</v>
      </c>
      <c r="Q633" s="129"/>
      <c r="R633" s="127" t="s">
        <v>240</v>
      </c>
      <c r="S633" s="125"/>
      <c r="T633" s="125"/>
      <c r="U633" s="122"/>
      <c r="V633" s="8"/>
      <c r="W633" s="8"/>
      <c r="X633" s="8"/>
    </row>
    <row r="634" spans="1:24" ht="33.75" outlineLevel="4" x14ac:dyDescent="0.2">
      <c r="A634" s="38"/>
      <c r="B634" s="119" t="s">
        <v>1645</v>
      </c>
      <c r="C634" s="120" t="s">
        <v>50</v>
      </c>
      <c r="D634" s="121">
        <v>103</v>
      </c>
      <c r="E634" s="122" t="s">
        <v>235</v>
      </c>
      <c r="F634" s="122" t="s">
        <v>812</v>
      </c>
      <c r="G634" s="123" t="s">
        <v>813</v>
      </c>
      <c r="H634" s="124" t="s">
        <v>291</v>
      </c>
      <c r="I634" s="125">
        <v>3</v>
      </c>
      <c r="J634" s="125">
        <v>3</v>
      </c>
      <c r="K634" s="128"/>
      <c r="L634" s="126" t="str">
        <f t="shared" si="93"/>
        <v/>
      </c>
      <c r="M634" s="123" t="s">
        <v>1646</v>
      </c>
      <c r="N634" s="127">
        <v>21</v>
      </c>
      <c r="O634" s="127" t="e">
        <f t="shared" si="94"/>
        <v>#VALUE!</v>
      </c>
      <c r="P634" s="127" t="e">
        <f t="shared" si="95"/>
        <v>#VALUE!</v>
      </c>
      <c r="Q634" s="129"/>
      <c r="R634" s="127" t="s">
        <v>240</v>
      </c>
      <c r="S634" s="125"/>
      <c r="T634" s="125"/>
      <c r="U634" s="122"/>
      <c r="V634" s="8"/>
      <c r="W634" s="8"/>
      <c r="X634" s="8"/>
    </row>
    <row r="635" spans="1:24" ht="22.5" outlineLevel="4" x14ac:dyDescent="0.2">
      <c r="A635" s="38"/>
      <c r="B635" s="119" t="s">
        <v>1647</v>
      </c>
      <c r="C635" s="120" t="s">
        <v>50</v>
      </c>
      <c r="D635" s="121">
        <v>104</v>
      </c>
      <c r="E635" s="122" t="s">
        <v>235</v>
      </c>
      <c r="F635" s="122" t="s">
        <v>816</v>
      </c>
      <c r="G635" s="123" t="s">
        <v>817</v>
      </c>
      <c r="H635" s="124" t="s">
        <v>251</v>
      </c>
      <c r="I635" s="125">
        <v>1</v>
      </c>
      <c r="J635" s="125">
        <v>1</v>
      </c>
      <c r="K635" s="128"/>
      <c r="L635" s="126" t="str">
        <f t="shared" si="93"/>
        <v/>
      </c>
      <c r="M635" s="123"/>
      <c r="N635" s="127">
        <v>21</v>
      </c>
      <c r="O635" s="127" t="e">
        <f t="shared" si="94"/>
        <v>#VALUE!</v>
      </c>
      <c r="P635" s="127" t="e">
        <f t="shared" si="95"/>
        <v>#VALUE!</v>
      </c>
      <c r="Q635" s="129"/>
      <c r="R635" s="127" t="s">
        <v>240</v>
      </c>
      <c r="S635" s="125"/>
      <c r="T635" s="125"/>
      <c r="U635" s="122"/>
      <c r="V635" s="8"/>
      <c r="W635" s="8"/>
      <c r="X635" s="8"/>
    </row>
    <row r="636" spans="1:24" ht="33.75" outlineLevel="4" x14ac:dyDescent="0.2">
      <c r="A636" s="38"/>
      <c r="B636" s="119" t="s">
        <v>1648</v>
      </c>
      <c r="C636" s="120" t="s">
        <v>50</v>
      </c>
      <c r="D636" s="121">
        <v>105</v>
      </c>
      <c r="E636" s="122" t="s">
        <v>235</v>
      </c>
      <c r="F636" s="122" t="s">
        <v>1178</v>
      </c>
      <c r="G636" s="123" t="s">
        <v>1179</v>
      </c>
      <c r="H636" s="124" t="s">
        <v>291</v>
      </c>
      <c r="I636" s="125">
        <v>21</v>
      </c>
      <c r="J636" s="125">
        <v>21</v>
      </c>
      <c r="K636" s="128"/>
      <c r="L636" s="126" t="str">
        <f t="shared" si="93"/>
        <v/>
      </c>
      <c r="M636" s="123" t="s">
        <v>1649</v>
      </c>
      <c r="N636" s="127">
        <v>21</v>
      </c>
      <c r="O636" s="127" t="e">
        <f t="shared" si="94"/>
        <v>#VALUE!</v>
      </c>
      <c r="P636" s="127" t="e">
        <f t="shared" si="95"/>
        <v>#VALUE!</v>
      </c>
      <c r="Q636" s="129"/>
      <c r="R636" s="127" t="s">
        <v>240</v>
      </c>
      <c r="S636" s="125"/>
      <c r="T636" s="125"/>
      <c r="U636" s="122"/>
      <c r="V636" s="8"/>
      <c r="W636" s="8"/>
      <c r="X636" s="8"/>
    </row>
    <row r="637" spans="1:24" ht="45" outlineLevel="4" x14ac:dyDescent="0.2">
      <c r="A637" s="38"/>
      <c r="B637" s="119" t="s">
        <v>1650</v>
      </c>
      <c r="C637" s="120" t="s">
        <v>50</v>
      </c>
      <c r="D637" s="121">
        <v>106</v>
      </c>
      <c r="E637" s="122" t="s">
        <v>235</v>
      </c>
      <c r="F637" s="122" t="s">
        <v>831</v>
      </c>
      <c r="G637" s="123" t="s">
        <v>832</v>
      </c>
      <c r="H637" s="124" t="s">
        <v>291</v>
      </c>
      <c r="I637" s="125">
        <v>42.4</v>
      </c>
      <c r="J637" s="125">
        <v>42.4</v>
      </c>
      <c r="K637" s="128"/>
      <c r="L637" s="126" t="str">
        <f t="shared" si="93"/>
        <v/>
      </c>
      <c r="M637" s="123" t="s">
        <v>1651</v>
      </c>
      <c r="N637" s="127">
        <v>21</v>
      </c>
      <c r="O637" s="127" t="e">
        <f t="shared" si="94"/>
        <v>#VALUE!</v>
      </c>
      <c r="P637" s="127" t="e">
        <f t="shared" si="95"/>
        <v>#VALUE!</v>
      </c>
      <c r="Q637" s="129"/>
      <c r="R637" s="127" t="s">
        <v>262</v>
      </c>
      <c r="S637" s="125"/>
      <c r="T637" s="125"/>
      <c r="U637" s="122"/>
      <c r="V637" s="8"/>
      <c r="W637" s="8"/>
      <c r="X637" s="8"/>
    </row>
    <row r="638" spans="1:24" ht="33.75" outlineLevel="4" x14ac:dyDescent="0.2">
      <c r="A638" s="38"/>
      <c r="B638" s="119" t="s">
        <v>1652</v>
      </c>
      <c r="C638" s="120" t="s">
        <v>50</v>
      </c>
      <c r="D638" s="121">
        <v>107</v>
      </c>
      <c r="E638" s="122" t="s">
        <v>235</v>
      </c>
      <c r="F638" s="122" t="s">
        <v>835</v>
      </c>
      <c r="G638" s="123" t="s">
        <v>836</v>
      </c>
      <c r="H638" s="124" t="s">
        <v>251</v>
      </c>
      <c r="I638" s="125">
        <v>2</v>
      </c>
      <c r="J638" s="125">
        <v>2</v>
      </c>
      <c r="K638" s="128"/>
      <c r="L638" s="126" t="str">
        <f t="shared" si="93"/>
        <v/>
      </c>
      <c r="M638" s="123" t="s">
        <v>1653</v>
      </c>
      <c r="N638" s="127">
        <v>21</v>
      </c>
      <c r="O638" s="127" t="e">
        <f t="shared" si="94"/>
        <v>#VALUE!</v>
      </c>
      <c r="P638" s="127" t="e">
        <f t="shared" si="95"/>
        <v>#VALUE!</v>
      </c>
      <c r="Q638" s="129"/>
      <c r="R638" s="127" t="s">
        <v>240</v>
      </c>
      <c r="S638" s="125"/>
      <c r="T638" s="125"/>
      <c r="U638" s="122"/>
      <c r="V638" s="8"/>
      <c r="W638" s="8"/>
      <c r="X638" s="8"/>
    </row>
    <row r="639" spans="1:24" ht="33.75" outlineLevel="4" x14ac:dyDescent="0.2">
      <c r="A639" s="38"/>
      <c r="B639" s="119" t="s">
        <v>1654</v>
      </c>
      <c r="C639" s="120" t="s">
        <v>50</v>
      </c>
      <c r="D639" s="121">
        <v>108</v>
      </c>
      <c r="E639" s="122" t="s">
        <v>235</v>
      </c>
      <c r="F639" s="122" t="s">
        <v>839</v>
      </c>
      <c r="G639" s="123" t="s">
        <v>840</v>
      </c>
      <c r="H639" s="124" t="s">
        <v>251</v>
      </c>
      <c r="I639" s="125">
        <v>4</v>
      </c>
      <c r="J639" s="125">
        <v>4</v>
      </c>
      <c r="K639" s="128"/>
      <c r="L639" s="126" t="str">
        <f t="shared" si="93"/>
        <v/>
      </c>
      <c r="M639" s="123" t="s">
        <v>1655</v>
      </c>
      <c r="N639" s="127">
        <v>21</v>
      </c>
      <c r="O639" s="127" t="e">
        <f t="shared" si="94"/>
        <v>#VALUE!</v>
      </c>
      <c r="P639" s="127" t="e">
        <f t="shared" si="95"/>
        <v>#VALUE!</v>
      </c>
      <c r="Q639" s="129"/>
      <c r="R639" s="127" t="s">
        <v>262</v>
      </c>
      <c r="S639" s="125"/>
      <c r="T639" s="125"/>
      <c r="U639" s="122"/>
      <c r="V639" s="8"/>
      <c r="W639" s="8"/>
      <c r="X639" s="8"/>
    </row>
    <row r="640" spans="1:24" ht="33.75" outlineLevel="4" x14ac:dyDescent="0.2">
      <c r="A640" s="38"/>
      <c r="B640" s="119" t="s">
        <v>1656</v>
      </c>
      <c r="C640" s="120" t="s">
        <v>50</v>
      </c>
      <c r="D640" s="121">
        <v>109</v>
      </c>
      <c r="E640" s="122" t="s">
        <v>235</v>
      </c>
      <c r="F640" s="122" t="s">
        <v>843</v>
      </c>
      <c r="G640" s="123" t="s">
        <v>844</v>
      </c>
      <c r="H640" s="124" t="s">
        <v>251</v>
      </c>
      <c r="I640" s="125">
        <v>4</v>
      </c>
      <c r="J640" s="125">
        <v>4</v>
      </c>
      <c r="K640" s="128"/>
      <c r="L640" s="126" t="str">
        <f t="shared" si="93"/>
        <v/>
      </c>
      <c r="M640" s="123" t="s">
        <v>1655</v>
      </c>
      <c r="N640" s="127">
        <v>21</v>
      </c>
      <c r="O640" s="127" t="e">
        <f t="shared" si="94"/>
        <v>#VALUE!</v>
      </c>
      <c r="P640" s="127" t="e">
        <f t="shared" si="95"/>
        <v>#VALUE!</v>
      </c>
      <c r="Q640" s="129"/>
      <c r="R640" s="127" t="s">
        <v>262</v>
      </c>
      <c r="S640" s="125"/>
      <c r="T640" s="125"/>
      <c r="U640" s="122"/>
      <c r="V640" s="8"/>
      <c r="W640" s="8"/>
      <c r="X640" s="8"/>
    </row>
    <row r="641" spans="1:24" ht="33.75" outlineLevel="4" x14ac:dyDescent="0.2">
      <c r="A641" s="38"/>
      <c r="B641" s="119" t="s">
        <v>1657</v>
      </c>
      <c r="C641" s="120" t="s">
        <v>50</v>
      </c>
      <c r="D641" s="121">
        <v>110</v>
      </c>
      <c r="E641" s="122" t="s">
        <v>235</v>
      </c>
      <c r="F641" s="122" t="s">
        <v>847</v>
      </c>
      <c r="G641" s="123" t="s">
        <v>848</v>
      </c>
      <c r="H641" s="124" t="s">
        <v>291</v>
      </c>
      <c r="I641" s="125">
        <v>21</v>
      </c>
      <c r="J641" s="125">
        <v>21</v>
      </c>
      <c r="K641" s="128"/>
      <c r="L641" s="126" t="str">
        <f t="shared" si="93"/>
        <v/>
      </c>
      <c r="M641" s="123" t="s">
        <v>1658</v>
      </c>
      <c r="N641" s="127">
        <v>21</v>
      </c>
      <c r="O641" s="127" t="e">
        <f t="shared" si="94"/>
        <v>#VALUE!</v>
      </c>
      <c r="P641" s="127" t="e">
        <f t="shared" si="95"/>
        <v>#VALUE!</v>
      </c>
      <c r="Q641" s="129"/>
      <c r="R641" s="127" t="s">
        <v>240</v>
      </c>
      <c r="S641" s="125"/>
      <c r="T641" s="125"/>
      <c r="U641" s="122"/>
      <c r="V641" s="8"/>
      <c r="W641" s="8"/>
      <c r="X641" s="8"/>
    </row>
    <row r="642" spans="1:24" ht="22.5" outlineLevel="4" x14ac:dyDescent="0.2">
      <c r="A642" s="38"/>
      <c r="B642" s="119" t="s">
        <v>1659</v>
      </c>
      <c r="C642" s="120" t="s">
        <v>50</v>
      </c>
      <c r="D642" s="121">
        <v>111</v>
      </c>
      <c r="E642" s="122" t="s">
        <v>235</v>
      </c>
      <c r="F642" s="122" t="s">
        <v>1660</v>
      </c>
      <c r="G642" s="123" t="s">
        <v>1661</v>
      </c>
      <c r="H642" s="124" t="s">
        <v>417</v>
      </c>
      <c r="I642" s="125">
        <v>0.156</v>
      </c>
      <c r="J642" s="125">
        <v>0.156</v>
      </c>
      <c r="K642" s="128"/>
      <c r="L642" s="126" t="str">
        <f t="shared" si="93"/>
        <v/>
      </c>
      <c r="M642" s="123"/>
      <c r="N642" s="127">
        <v>21</v>
      </c>
      <c r="O642" s="127" t="e">
        <f t="shared" si="94"/>
        <v>#VALUE!</v>
      </c>
      <c r="P642" s="127" t="e">
        <f t="shared" si="95"/>
        <v>#VALUE!</v>
      </c>
      <c r="Q642" s="129"/>
      <c r="R642" s="127" t="s">
        <v>240</v>
      </c>
      <c r="S642" s="125"/>
      <c r="T642" s="125"/>
      <c r="U642" s="122"/>
      <c r="V642" s="8"/>
      <c r="W642" s="8"/>
      <c r="X642" s="8"/>
    </row>
    <row r="643" spans="1:24" outlineLevel="4" x14ac:dyDescent="0.15">
      <c r="B643" s="10"/>
      <c r="C643" s="10" t="s">
        <v>49</v>
      </c>
      <c r="D643" s="10"/>
      <c r="E643" s="10"/>
      <c r="F643" s="10"/>
      <c r="G643" s="10"/>
      <c r="H643" s="10"/>
      <c r="I643" s="10"/>
      <c r="J643" s="10"/>
      <c r="K643" s="11"/>
      <c r="L643" s="35"/>
      <c r="M643" s="10"/>
      <c r="N643" s="37"/>
      <c r="O643" s="10"/>
      <c r="P643" s="10"/>
      <c r="Q643" s="10"/>
      <c r="R643" s="10"/>
      <c r="S643" s="10"/>
      <c r="T643" s="10"/>
      <c r="U643" s="10"/>
    </row>
    <row r="644" spans="1:24" ht="11.25" outlineLevel="3" x14ac:dyDescent="0.2">
      <c r="A644" s="84" t="s">
        <v>170</v>
      </c>
      <c r="B644" s="111"/>
      <c r="C644" s="112">
        <v>4</v>
      </c>
      <c r="D644" s="112"/>
      <c r="E644" s="111" t="s">
        <v>233</v>
      </c>
      <c r="F644" s="111"/>
      <c r="G644" s="113" t="s">
        <v>107</v>
      </c>
      <c r="H644" s="111"/>
      <c r="I644" s="114"/>
      <c r="J644" s="114"/>
      <c r="K644" s="115"/>
      <c r="L644" s="86">
        <f>SUBTOTAL(9,L645:L648)</f>
        <v>0</v>
      </c>
      <c r="M644" s="116"/>
      <c r="N644" s="84"/>
      <c r="O644" s="117" t="e">
        <f>SUBTOTAL(9,O645:O829)</f>
        <v>#VALUE!</v>
      </c>
      <c r="P644" s="117" t="e">
        <f>SUBTOTAL(9,P645:P829)</f>
        <v>#VALUE!</v>
      </c>
      <c r="Q644" s="116"/>
      <c r="R644" s="84"/>
      <c r="S644" s="118"/>
      <c r="T644" s="118"/>
      <c r="U644" s="116"/>
      <c r="V644" s="4"/>
      <c r="W644" s="8"/>
      <c r="X644" s="8"/>
    </row>
    <row r="645" spans="1:24" ht="45" outlineLevel="4" x14ac:dyDescent="0.2">
      <c r="A645" s="38"/>
      <c r="B645" s="119" t="s">
        <v>1662</v>
      </c>
      <c r="C645" s="120" t="s">
        <v>50</v>
      </c>
      <c r="D645" s="121">
        <v>112</v>
      </c>
      <c r="E645" s="122" t="s">
        <v>235</v>
      </c>
      <c r="F645" s="122" t="s">
        <v>870</v>
      </c>
      <c r="G645" s="123" t="s">
        <v>871</v>
      </c>
      <c r="H645" s="124" t="s">
        <v>238</v>
      </c>
      <c r="I645" s="125">
        <v>228.3</v>
      </c>
      <c r="J645" s="125">
        <v>228.3</v>
      </c>
      <c r="K645" s="128"/>
      <c r="L645" s="126" t="str">
        <f>IF(K645&lt;&gt;"",J645*K645,"")</f>
        <v/>
      </c>
      <c r="M645" s="123" t="s">
        <v>1624</v>
      </c>
      <c r="N645" s="127">
        <v>21</v>
      </c>
      <c r="O645" s="127" t="e">
        <f>L645*(N645/100)</f>
        <v>#VALUE!</v>
      </c>
      <c r="P645" s="127" t="e">
        <f>L645+O645</f>
        <v>#VALUE!</v>
      </c>
      <c r="Q645" s="129"/>
      <c r="R645" s="127" t="s">
        <v>240</v>
      </c>
      <c r="S645" s="125"/>
      <c r="T645" s="125"/>
      <c r="U645" s="122"/>
      <c r="V645" s="8"/>
      <c r="W645" s="8"/>
      <c r="X645" s="8"/>
    </row>
    <row r="646" spans="1:24" ht="11.25" outlineLevel="4" x14ac:dyDescent="0.2">
      <c r="A646" s="38"/>
      <c r="B646" s="119" t="s">
        <v>1663</v>
      </c>
      <c r="C646" s="120" t="s">
        <v>50</v>
      </c>
      <c r="D646" s="121">
        <v>113</v>
      </c>
      <c r="E646" s="122" t="s">
        <v>235</v>
      </c>
      <c r="F646" s="122" t="s">
        <v>873</v>
      </c>
      <c r="G646" s="123" t="s">
        <v>874</v>
      </c>
      <c r="H646" s="124" t="s">
        <v>238</v>
      </c>
      <c r="I646" s="125">
        <v>228</v>
      </c>
      <c r="J646" s="125">
        <v>228</v>
      </c>
      <c r="K646" s="128"/>
      <c r="L646" s="126" t="str">
        <f>IF(K646&lt;&gt;"",J646*K646,"")</f>
        <v/>
      </c>
      <c r="M646" s="123"/>
      <c r="N646" s="127">
        <v>21</v>
      </c>
      <c r="O646" s="127" t="e">
        <f>L646*(N646/100)</f>
        <v>#VALUE!</v>
      </c>
      <c r="P646" s="127" t="e">
        <f>L646+O646</f>
        <v>#VALUE!</v>
      </c>
      <c r="Q646" s="129"/>
      <c r="R646" s="127" t="s">
        <v>240</v>
      </c>
      <c r="S646" s="125"/>
      <c r="T646" s="125"/>
      <c r="U646" s="122"/>
      <c r="V646" s="8"/>
      <c r="W646" s="8"/>
      <c r="X646" s="8"/>
    </row>
    <row r="647" spans="1:24" ht="22.5" outlineLevel="4" x14ac:dyDescent="0.2">
      <c r="A647" s="38"/>
      <c r="B647" s="119" t="s">
        <v>1664</v>
      </c>
      <c r="C647" s="120" t="s">
        <v>50</v>
      </c>
      <c r="D647" s="121">
        <v>114</v>
      </c>
      <c r="E647" s="122" t="s">
        <v>235</v>
      </c>
      <c r="F647" s="122" t="s">
        <v>1665</v>
      </c>
      <c r="G647" s="123" t="s">
        <v>1666</v>
      </c>
      <c r="H647" s="124" t="s">
        <v>417</v>
      </c>
      <c r="I647" s="125">
        <v>3.2000000000000001E-2</v>
      </c>
      <c r="J647" s="125">
        <v>3.2000000000000001E-2</v>
      </c>
      <c r="K647" s="128"/>
      <c r="L647" s="126" t="str">
        <f>IF(K647&lt;&gt;"",J647*K647,"")</f>
        <v/>
      </c>
      <c r="M647" s="123"/>
      <c r="N647" s="127">
        <v>21</v>
      </c>
      <c r="O647" s="127" t="e">
        <f>L647*(N647/100)</f>
        <v>#VALUE!</v>
      </c>
      <c r="P647" s="127" t="e">
        <f>L647+O647</f>
        <v>#VALUE!</v>
      </c>
      <c r="Q647" s="129"/>
      <c r="R647" s="127" t="s">
        <v>240</v>
      </c>
      <c r="S647" s="125"/>
      <c r="T647" s="125"/>
      <c r="U647" s="122"/>
      <c r="V647" s="8"/>
      <c r="W647" s="8"/>
      <c r="X647" s="8"/>
    </row>
    <row r="648" spans="1:24" outlineLevel="4" x14ac:dyDescent="0.15">
      <c r="B648" s="10"/>
      <c r="C648" s="10" t="s">
        <v>49</v>
      </c>
      <c r="D648" s="10"/>
      <c r="E648" s="10"/>
      <c r="F648" s="10"/>
      <c r="G648" s="10"/>
      <c r="H648" s="10"/>
      <c r="I648" s="10"/>
      <c r="J648" s="10"/>
      <c r="K648" s="11"/>
      <c r="L648" s="35"/>
      <c r="M648" s="10"/>
      <c r="N648" s="37"/>
      <c r="O648" s="10"/>
      <c r="P648" s="10"/>
      <c r="Q648" s="10"/>
      <c r="R648" s="10"/>
      <c r="S648" s="10"/>
      <c r="T648" s="10"/>
      <c r="U648" s="10"/>
    </row>
    <row r="649" spans="1:24" ht="11.25" outlineLevel="3" x14ac:dyDescent="0.2">
      <c r="A649" s="84" t="s">
        <v>171</v>
      </c>
      <c r="B649" s="111"/>
      <c r="C649" s="112">
        <v>4</v>
      </c>
      <c r="D649" s="112"/>
      <c r="E649" s="111" t="s">
        <v>233</v>
      </c>
      <c r="F649" s="111"/>
      <c r="G649" s="113" t="s">
        <v>113</v>
      </c>
      <c r="H649" s="111"/>
      <c r="I649" s="114"/>
      <c r="J649" s="114"/>
      <c r="K649" s="115"/>
      <c r="L649" s="86">
        <f>SUBTOTAL(9,L650:L652)</f>
        <v>0</v>
      </c>
      <c r="M649" s="116"/>
      <c r="N649" s="84"/>
      <c r="O649" s="117" t="e">
        <f>SUBTOTAL(9,O650:O844)</f>
        <v>#VALUE!</v>
      </c>
      <c r="P649" s="117" t="e">
        <f>SUBTOTAL(9,P650:P844)</f>
        <v>#VALUE!</v>
      </c>
      <c r="Q649" s="116"/>
      <c r="R649" s="84"/>
      <c r="S649" s="118"/>
      <c r="T649" s="118"/>
      <c r="U649" s="116"/>
      <c r="V649" s="4"/>
      <c r="W649" s="8"/>
      <c r="X649" s="8"/>
    </row>
    <row r="650" spans="1:24" ht="22.5" outlineLevel="4" x14ac:dyDescent="0.2">
      <c r="A650" s="38"/>
      <c r="B650" s="119" t="s">
        <v>1667</v>
      </c>
      <c r="C650" s="120" t="s">
        <v>50</v>
      </c>
      <c r="D650" s="121">
        <v>115</v>
      </c>
      <c r="E650" s="122" t="s">
        <v>235</v>
      </c>
      <c r="F650" s="122" t="s">
        <v>945</v>
      </c>
      <c r="G650" s="123" t="s">
        <v>946</v>
      </c>
      <c r="H650" s="124" t="s">
        <v>238</v>
      </c>
      <c r="I650" s="125">
        <v>228</v>
      </c>
      <c r="J650" s="125">
        <v>228</v>
      </c>
      <c r="K650" s="128"/>
      <c r="L650" s="126" t="str">
        <f>IF(K650&lt;&gt;"",J650*K650,"")</f>
        <v/>
      </c>
      <c r="M650" s="123"/>
      <c r="N650" s="127">
        <v>21</v>
      </c>
      <c r="O650" s="127" t="e">
        <f>L650*(N650/100)</f>
        <v>#VALUE!</v>
      </c>
      <c r="P650" s="127" t="e">
        <f>L650+O650</f>
        <v>#VALUE!</v>
      </c>
      <c r="Q650" s="129"/>
      <c r="R650" s="127" t="s">
        <v>240</v>
      </c>
      <c r="S650" s="125"/>
      <c r="T650" s="125"/>
      <c r="U650" s="122"/>
      <c r="V650" s="8"/>
      <c r="W650" s="8"/>
      <c r="X650" s="8"/>
    </row>
    <row r="651" spans="1:24" ht="146.25" outlineLevel="4" x14ac:dyDescent="0.2">
      <c r="A651" s="38"/>
      <c r="B651" s="119" t="s">
        <v>1668</v>
      </c>
      <c r="C651" s="120" t="s">
        <v>50</v>
      </c>
      <c r="D651" s="121">
        <v>116</v>
      </c>
      <c r="E651" s="122" t="s">
        <v>235</v>
      </c>
      <c r="F651" s="122" t="s">
        <v>972</v>
      </c>
      <c r="G651" s="123" t="s">
        <v>973</v>
      </c>
      <c r="H651" s="124" t="s">
        <v>291</v>
      </c>
      <c r="I651" s="125">
        <v>84.3</v>
      </c>
      <c r="J651" s="125">
        <v>84.3</v>
      </c>
      <c r="K651" s="128"/>
      <c r="L651" s="126" t="str">
        <f>IF(K651&lt;&gt;"",J651*K651,"")</f>
        <v/>
      </c>
      <c r="M651" s="123" t="s">
        <v>1669</v>
      </c>
      <c r="N651" s="127">
        <v>21</v>
      </c>
      <c r="O651" s="127" t="e">
        <f>L651*(N651/100)</f>
        <v>#VALUE!</v>
      </c>
      <c r="P651" s="127" t="e">
        <f>L651+O651</f>
        <v>#VALUE!</v>
      </c>
      <c r="Q651" s="129"/>
      <c r="R651" s="127" t="s">
        <v>240</v>
      </c>
      <c r="S651" s="125"/>
      <c r="T651" s="125"/>
      <c r="U651" s="122"/>
      <c r="V651" s="8"/>
      <c r="W651" s="8"/>
      <c r="X651" s="8"/>
    </row>
    <row r="652" spans="1:24" outlineLevel="4" x14ac:dyDescent="0.15">
      <c r="B652" s="10"/>
      <c r="C652" s="10" t="s">
        <v>49</v>
      </c>
      <c r="D652" s="10"/>
      <c r="E652" s="10"/>
      <c r="F652" s="10"/>
      <c r="G652" s="10"/>
      <c r="H652" s="10"/>
      <c r="I652" s="10"/>
      <c r="J652" s="10"/>
      <c r="K652" s="11"/>
      <c r="L652" s="35"/>
      <c r="M652" s="10"/>
      <c r="N652" s="37"/>
      <c r="O652" s="10"/>
      <c r="P652" s="10"/>
      <c r="Q652" s="10"/>
      <c r="R652" s="10"/>
      <c r="S652" s="10"/>
      <c r="T652" s="10"/>
      <c r="U652" s="10"/>
    </row>
    <row r="653" spans="1:24" ht="11.25" outlineLevel="3" x14ac:dyDescent="0.2">
      <c r="A653" s="84" t="s">
        <v>172</v>
      </c>
      <c r="B653" s="111"/>
      <c r="C653" s="112">
        <v>4</v>
      </c>
      <c r="D653" s="112"/>
      <c r="E653" s="111" t="s">
        <v>233</v>
      </c>
      <c r="F653" s="111"/>
      <c r="G653" s="113" t="s">
        <v>115</v>
      </c>
      <c r="H653" s="111"/>
      <c r="I653" s="114"/>
      <c r="J653" s="114"/>
      <c r="K653" s="115"/>
      <c r="L653" s="86">
        <f>SUBTOTAL(9,L654:L661)</f>
        <v>0</v>
      </c>
      <c r="M653" s="116"/>
      <c r="N653" s="84"/>
      <c r="O653" s="117" t="e">
        <f>SUBTOTAL(9,O654:O849)</f>
        <v>#VALUE!</v>
      </c>
      <c r="P653" s="117" t="e">
        <f>SUBTOTAL(9,P654:P849)</f>
        <v>#VALUE!</v>
      </c>
      <c r="Q653" s="116"/>
      <c r="R653" s="84"/>
      <c r="S653" s="118"/>
      <c r="T653" s="118"/>
      <c r="U653" s="116"/>
      <c r="V653" s="4"/>
      <c r="W653" s="8"/>
      <c r="X653" s="8"/>
    </row>
    <row r="654" spans="1:24" ht="11.25" outlineLevel="4" x14ac:dyDescent="0.2">
      <c r="A654" s="38"/>
      <c r="B654" s="119" t="s">
        <v>1670</v>
      </c>
      <c r="C654" s="120" t="s">
        <v>50</v>
      </c>
      <c r="D654" s="121">
        <v>117</v>
      </c>
      <c r="E654" s="122" t="s">
        <v>235</v>
      </c>
      <c r="F654" s="122" t="s">
        <v>986</v>
      </c>
      <c r="G654" s="123" t="s">
        <v>987</v>
      </c>
      <c r="H654" s="124" t="s">
        <v>238</v>
      </c>
      <c r="I654" s="125">
        <v>189</v>
      </c>
      <c r="J654" s="125">
        <v>189</v>
      </c>
      <c r="K654" s="128"/>
      <c r="L654" s="126" t="str">
        <f t="shared" ref="L654:L660" si="96">IF(K654&lt;&gt;"",J654*K654,"")</f>
        <v/>
      </c>
      <c r="M654" s="123" t="s">
        <v>1407</v>
      </c>
      <c r="N654" s="127">
        <v>21</v>
      </c>
      <c r="O654" s="127" t="e">
        <f t="shared" ref="O654:O660" si="97">L654*(N654/100)</f>
        <v>#VALUE!</v>
      </c>
      <c r="P654" s="127" t="e">
        <f t="shared" ref="P654:P660" si="98">L654+O654</f>
        <v>#VALUE!</v>
      </c>
      <c r="Q654" s="129"/>
      <c r="R654" s="127" t="s">
        <v>240</v>
      </c>
      <c r="S654" s="125"/>
      <c r="T654" s="125"/>
      <c r="U654" s="122"/>
      <c r="V654" s="8"/>
      <c r="W654" s="8"/>
      <c r="X654" s="8"/>
    </row>
    <row r="655" spans="1:24" ht="22.5" outlineLevel="4" x14ac:dyDescent="0.2">
      <c r="A655" s="38"/>
      <c r="B655" s="119" t="s">
        <v>1671</v>
      </c>
      <c r="C655" s="120" t="s">
        <v>50</v>
      </c>
      <c r="D655" s="121">
        <v>118</v>
      </c>
      <c r="E655" s="122" t="s">
        <v>235</v>
      </c>
      <c r="F655" s="122" t="s">
        <v>990</v>
      </c>
      <c r="G655" s="123" t="s">
        <v>991</v>
      </c>
      <c r="H655" s="124" t="s">
        <v>238</v>
      </c>
      <c r="I655" s="125">
        <v>198.45</v>
      </c>
      <c r="J655" s="125">
        <v>198.45</v>
      </c>
      <c r="K655" s="128"/>
      <c r="L655" s="126" t="str">
        <f t="shared" si="96"/>
        <v/>
      </c>
      <c r="M655" s="123" t="s">
        <v>1672</v>
      </c>
      <c r="N655" s="127">
        <v>21</v>
      </c>
      <c r="O655" s="127" t="e">
        <f t="shared" si="97"/>
        <v>#VALUE!</v>
      </c>
      <c r="P655" s="127" t="e">
        <f t="shared" si="98"/>
        <v>#VALUE!</v>
      </c>
      <c r="Q655" s="129"/>
      <c r="R655" s="127" t="s">
        <v>240</v>
      </c>
      <c r="S655" s="125"/>
      <c r="T655" s="125"/>
      <c r="U655" s="122"/>
      <c r="V655" s="8"/>
      <c r="W655" s="8"/>
      <c r="X655" s="8"/>
    </row>
    <row r="656" spans="1:24" ht="22.5" outlineLevel="4" x14ac:dyDescent="0.2">
      <c r="A656" s="38"/>
      <c r="B656" s="119" t="s">
        <v>1673</v>
      </c>
      <c r="C656" s="120" t="s">
        <v>50</v>
      </c>
      <c r="D656" s="121">
        <v>119</v>
      </c>
      <c r="E656" s="122" t="s">
        <v>235</v>
      </c>
      <c r="F656" s="122" t="s">
        <v>994</v>
      </c>
      <c r="G656" s="123" t="s">
        <v>995</v>
      </c>
      <c r="H656" s="124" t="s">
        <v>238</v>
      </c>
      <c r="I656" s="125">
        <v>189</v>
      </c>
      <c r="J656" s="125">
        <v>189</v>
      </c>
      <c r="K656" s="128"/>
      <c r="L656" s="126" t="str">
        <f t="shared" si="96"/>
        <v/>
      </c>
      <c r="M656" s="123"/>
      <c r="N656" s="127">
        <v>21</v>
      </c>
      <c r="O656" s="127" t="e">
        <f t="shared" si="97"/>
        <v>#VALUE!</v>
      </c>
      <c r="P656" s="127" t="e">
        <f t="shared" si="98"/>
        <v>#VALUE!</v>
      </c>
      <c r="Q656" s="129"/>
      <c r="R656" s="127" t="s">
        <v>240</v>
      </c>
      <c r="S656" s="125"/>
      <c r="T656" s="125"/>
      <c r="U656" s="122"/>
      <c r="V656" s="8"/>
      <c r="W656" s="8"/>
      <c r="X656" s="8"/>
    </row>
    <row r="657" spans="1:24" ht="22.5" outlineLevel="4" x14ac:dyDescent="0.2">
      <c r="A657" s="38"/>
      <c r="B657" s="119" t="s">
        <v>1674</v>
      </c>
      <c r="C657" s="120" t="s">
        <v>50</v>
      </c>
      <c r="D657" s="121">
        <v>120</v>
      </c>
      <c r="E657" s="122" t="s">
        <v>235</v>
      </c>
      <c r="F657" s="122" t="s">
        <v>998</v>
      </c>
      <c r="G657" s="123" t="s">
        <v>999</v>
      </c>
      <c r="H657" s="124" t="s">
        <v>238</v>
      </c>
      <c r="I657" s="125">
        <v>198.45</v>
      </c>
      <c r="J657" s="125">
        <v>198.45</v>
      </c>
      <c r="K657" s="128"/>
      <c r="L657" s="126" t="str">
        <f t="shared" si="96"/>
        <v/>
      </c>
      <c r="M657" s="123" t="s">
        <v>1672</v>
      </c>
      <c r="N657" s="127">
        <v>21</v>
      </c>
      <c r="O657" s="127" t="e">
        <f t="shared" si="97"/>
        <v>#VALUE!</v>
      </c>
      <c r="P657" s="127" t="e">
        <f t="shared" si="98"/>
        <v>#VALUE!</v>
      </c>
      <c r="Q657" s="129"/>
      <c r="R657" s="127" t="s">
        <v>240</v>
      </c>
      <c r="S657" s="125"/>
      <c r="T657" s="125"/>
      <c r="U657" s="122"/>
      <c r="V657" s="8"/>
      <c r="W657" s="8"/>
      <c r="X657" s="8"/>
    </row>
    <row r="658" spans="1:24" ht="11.25" outlineLevel="4" x14ac:dyDescent="0.2">
      <c r="A658" s="38"/>
      <c r="B658" s="119" t="s">
        <v>1675</v>
      </c>
      <c r="C658" s="120" t="s">
        <v>50</v>
      </c>
      <c r="D658" s="121">
        <v>121</v>
      </c>
      <c r="E658" s="122" t="s">
        <v>235</v>
      </c>
      <c r="F658" s="122" t="s">
        <v>1002</v>
      </c>
      <c r="G658" s="123" t="s">
        <v>1003</v>
      </c>
      <c r="H658" s="124" t="s">
        <v>238</v>
      </c>
      <c r="I658" s="125">
        <v>189</v>
      </c>
      <c r="J658" s="125">
        <v>189</v>
      </c>
      <c r="K658" s="128"/>
      <c r="L658" s="126" t="str">
        <f t="shared" si="96"/>
        <v/>
      </c>
      <c r="M658" s="123"/>
      <c r="N658" s="127">
        <v>21</v>
      </c>
      <c r="O658" s="127" t="e">
        <f t="shared" si="97"/>
        <v>#VALUE!</v>
      </c>
      <c r="P658" s="127" t="e">
        <f t="shared" si="98"/>
        <v>#VALUE!</v>
      </c>
      <c r="Q658" s="129"/>
      <c r="R658" s="127" t="s">
        <v>240</v>
      </c>
      <c r="S658" s="125"/>
      <c r="T658" s="125"/>
      <c r="U658" s="122"/>
      <c r="V658" s="8"/>
      <c r="W658" s="8"/>
      <c r="X658" s="8"/>
    </row>
    <row r="659" spans="1:24" ht="22.5" outlineLevel="4" x14ac:dyDescent="0.2">
      <c r="A659" s="38"/>
      <c r="B659" s="119" t="s">
        <v>1676</v>
      </c>
      <c r="C659" s="120" t="s">
        <v>50</v>
      </c>
      <c r="D659" s="121">
        <v>122</v>
      </c>
      <c r="E659" s="122" t="s">
        <v>235</v>
      </c>
      <c r="F659" s="122" t="s">
        <v>1008</v>
      </c>
      <c r="G659" s="123" t="s">
        <v>1009</v>
      </c>
      <c r="H659" s="124" t="s">
        <v>238</v>
      </c>
      <c r="I659" s="125">
        <v>189</v>
      </c>
      <c r="J659" s="125">
        <v>189</v>
      </c>
      <c r="K659" s="128"/>
      <c r="L659" s="126" t="str">
        <f t="shared" si="96"/>
        <v/>
      </c>
      <c r="M659" s="123"/>
      <c r="N659" s="127">
        <v>21</v>
      </c>
      <c r="O659" s="127" t="e">
        <f t="shared" si="97"/>
        <v>#VALUE!</v>
      </c>
      <c r="P659" s="127" t="e">
        <f t="shared" si="98"/>
        <v>#VALUE!</v>
      </c>
      <c r="Q659" s="129"/>
      <c r="R659" s="127" t="s">
        <v>240</v>
      </c>
      <c r="S659" s="125"/>
      <c r="T659" s="125"/>
      <c r="U659" s="122"/>
      <c r="V659" s="8"/>
      <c r="W659" s="8"/>
      <c r="X659" s="8"/>
    </row>
    <row r="660" spans="1:24" ht="22.5" outlineLevel="4" x14ac:dyDescent="0.2">
      <c r="A660" s="38"/>
      <c r="B660" s="119" t="s">
        <v>1677</v>
      </c>
      <c r="C660" s="120" t="s">
        <v>50</v>
      </c>
      <c r="D660" s="121">
        <v>123</v>
      </c>
      <c r="E660" s="122" t="s">
        <v>235</v>
      </c>
      <c r="F660" s="122" t="s">
        <v>1014</v>
      </c>
      <c r="G660" s="123" t="s">
        <v>1015</v>
      </c>
      <c r="H660" s="124" t="s">
        <v>238</v>
      </c>
      <c r="I660" s="125">
        <v>189</v>
      </c>
      <c r="J660" s="125">
        <v>189</v>
      </c>
      <c r="K660" s="128"/>
      <c r="L660" s="126" t="str">
        <f t="shared" si="96"/>
        <v/>
      </c>
      <c r="M660" s="123"/>
      <c r="N660" s="127">
        <v>21</v>
      </c>
      <c r="O660" s="127" t="e">
        <f t="shared" si="97"/>
        <v>#VALUE!</v>
      </c>
      <c r="P660" s="127" t="e">
        <f t="shared" si="98"/>
        <v>#VALUE!</v>
      </c>
      <c r="Q660" s="129"/>
      <c r="R660" s="127" t="s">
        <v>240</v>
      </c>
      <c r="S660" s="125"/>
      <c r="T660" s="125"/>
      <c r="U660" s="122"/>
      <c r="V660" s="8"/>
      <c r="W660" s="8"/>
      <c r="X660" s="8"/>
    </row>
    <row r="661" spans="1:24" outlineLevel="4" x14ac:dyDescent="0.15">
      <c r="B661" s="10"/>
      <c r="C661" s="10" t="s">
        <v>49</v>
      </c>
      <c r="D661" s="10"/>
      <c r="E661" s="10"/>
      <c r="F661" s="10"/>
      <c r="G661" s="10"/>
      <c r="H661" s="10"/>
      <c r="I661" s="10"/>
      <c r="J661" s="10"/>
      <c r="K661" s="11"/>
      <c r="L661" s="35"/>
      <c r="M661" s="10"/>
      <c r="N661" s="37"/>
      <c r="O661" s="10"/>
      <c r="P661" s="10"/>
      <c r="Q661" s="10"/>
      <c r="R661" s="10"/>
      <c r="S661" s="10"/>
      <c r="T661" s="10"/>
      <c r="U661" s="10"/>
    </row>
    <row r="662" spans="1:24" ht="11.25" outlineLevel="2" x14ac:dyDescent="0.2">
      <c r="A662" s="84" t="s">
        <v>173</v>
      </c>
      <c r="B662" s="111"/>
      <c r="C662" s="112">
        <v>3</v>
      </c>
      <c r="D662" s="112"/>
      <c r="E662" s="111" t="s">
        <v>232</v>
      </c>
      <c r="F662" s="111"/>
      <c r="G662" s="113" t="s">
        <v>117</v>
      </c>
      <c r="H662" s="111"/>
      <c r="I662" s="114"/>
      <c r="J662" s="114"/>
      <c r="K662" s="115"/>
      <c r="L662" s="86">
        <f>SUBTOTAL(9,L663:L671)</f>
        <v>0</v>
      </c>
      <c r="M662" s="116"/>
      <c r="N662" s="84"/>
      <c r="O662" s="117" t="e">
        <f>SUBTOTAL(9,O663:O890)</f>
        <v>#VALUE!</v>
      </c>
      <c r="P662" s="117" t="e">
        <f>SUBTOTAL(9,P663:P890)</f>
        <v>#VALUE!</v>
      </c>
      <c r="Q662" s="116"/>
      <c r="R662" s="84"/>
      <c r="S662" s="118"/>
      <c r="T662" s="118"/>
      <c r="U662" s="116"/>
      <c r="V662" s="4"/>
      <c r="W662" s="8"/>
      <c r="X662" s="8"/>
    </row>
    <row r="663" spans="1:24" ht="11.25" outlineLevel="3" x14ac:dyDescent="0.2">
      <c r="A663" s="84" t="s">
        <v>174</v>
      </c>
      <c r="B663" s="111"/>
      <c r="C663" s="112">
        <v>4</v>
      </c>
      <c r="D663" s="112"/>
      <c r="E663" s="111" t="s">
        <v>233</v>
      </c>
      <c r="F663" s="111"/>
      <c r="G663" s="113" t="s">
        <v>175</v>
      </c>
      <c r="H663" s="111"/>
      <c r="I663" s="114"/>
      <c r="J663" s="114"/>
      <c r="K663" s="115"/>
      <c r="L663" s="86">
        <f>SUBTOTAL(9,L664:L665)</f>
        <v>0</v>
      </c>
      <c r="M663" s="116"/>
      <c r="N663" s="84"/>
      <c r="O663" s="117" t="e">
        <f>SUBTOTAL(9,O664:O779)</f>
        <v>#VALUE!</v>
      </c>
      <c r="P663" s="117" t="e">
        <f>SUBTOTAL(9,P664:P779)</f>
        <v>#VALUE!</v>
      </c>
      <c r="Q663" s="116"/>
      <c r="R663" s="84"/>
      <c r="S663" s="118"/>
      <c r="T663" s="118"/>
      <c r="U663" s="116"/>
      <c r="V663" s="4"/>
      <c r="W663" s="8"/>
      <c r="X663" s="8"/>
    </row>
    <row r="664" spans="1:24" ht="11.25" outlineLevel="4" x14ac:dyDescent="0.2">
      <c r="A664" s="38"/>
      <c r="B664" s="119" t="s">
        <v>1678</v>
      </c>
      <c r="C664" s="120" t="s">
        <v>50</v>
      </c>
      <c r="D664" s="121">
        <v>125</v>
      </c>
      <c r="E664" s="122" t="s">
        <v>235</v>
      </c>
      <c r="F664" s="122" t="s">
        <v>1679</v>
      </c>
      <c r="G664" s="123" t="s">
        <v>1680</v>
      </c>
      <c r="H664" s="124" t="s">
        <v>261</v>
      </c>
      <c r="I664" s="125">
        <v>1</v>
      </c>
      <c r="J664" s="125">
        <v>1</v>
      </c>
      <c r="K664" s="128"/>
      <c r="L664" s="126" t="str">
        <f>IF(K664&lt;&gt;"",J664*K664,"")</f>
        <v/>
      </c>
      <c r="M664" s="123"/>
      <c r="N664" s="127">
        <v>21</v>
      </c>
      <c r="O664" s="127" t="e">
        <f>L664*(N664/100)</f>
        <v>#VALUE!</v>
      </c>
      <c r="P664" s="127" t="e">
        <f>L664+O664</f>
        <v>#VALUE!</v>
      </c>
      <c r="Q664" s="129"/>
      <c r="R664" s="127" t="s">
        <v>262</v>
      </c>
      <c r="S664" s="125"/>
      <c r="T664" s="125"/>
      <c r="U664" s="122"/>
      <c r="V664" s="8"/>
      <c r="W664" s="8"/>
      <c r="X664" s="8"/>
    </row>
    <row r="665" spans="1:24" outlineLevel="4" x14ac:dyDescent="0.15">
      <c r="B665" s="10"/>
      <c r="C665" s="10" t="s">
        <v>49</v>
      </c>
      <c r="D665" s="10"/>
      <c r="E665" s="10"/>
      <c r="F665" s="10"/>
      <c r="G665" s="10"/>
      <c r="H665" s="10"/>
      <c r="I665" s="10"/>
      <c r="J665" s="10"/>
      <c r="K665" s="11"/>
      <c r="L665" s="35"/>
      <c r="M665" s="10"/>
      <c r="N665" s="37"/>
      <c r="O665" s="10"/>
      <c r="P665" s="10"/>
      <c r="Q665" s="10"/>
      <c r="R665" s="10"/>
      <c r="S665" s="10"/>
      <c r="T665" s="10"/>
      <c r="U665" s="10"/>
    </row>
    <row r="666" spans="1:24" ht="11.25" outlineLevel="3" x14ac:dyDescent="0.2">
      <c r="A666" s="84" t="s">
        <v>176</v>
      </c>
      <c r="B666" s="111"/>
      <c r="C666" s="112">
        <v>4</v>
      </c>
      <c r="D666" s="112"/>
      <c r="E666" s="111" t="s">
        <v>233</v>
      </c>
      <c r="F666" s="111"/>
      <c r="G666" s="113" t="s">
        <v>177</v>
      </c>
      <c r="H666" s="111"/>
      <c r="I666" s="114"/>
      <c r="J666" s="114"/>
      <c r="K666" s="115"/>
      <c r="L666" s="86">
        <f>SUBTOTAL(9,L667:L668)</f>
        <v>0</v>
      </c>
      <c r="M666" s="116"/>
      <c r="N666" s="84"/>
      <c r="O666" s="117" t="e">
        <f>SUBTOTAL(9,O667:O797)</f>
        <v>#VALUE!</v>
      </c>
      <c r="P666" s="117" t="e">
        <f>SUBTOTAL(9,P667:P797)</f>
        <v>#VALUE!</v>
      </c>
      <c r="Q666" s="116"/>
      <c r="R666" s="84"/>
      <c r="S666" s="118"/>
      <c r="T666" s="118"/>
      <c r="U666" s="116"/>
      <c r="V666" s="4"/>
      <c r="W666" s="8"/>
      <c r="X666" s="8"/>
    </row>
    <row r="667" spans="1:24" ht="11.25" outlineLevel="4" x14ac:dyDescent="0.2">
      <c r="A667" s="38"/>
      <c r="B667" s="119" t="s">
        <v>1681</v>
      </c>
      <c r="C667" s="120" t="s">
        <v>50</v>
      </c>
      <c r="D667" s="121">
        <v>126</v>
      </c>
      <c r="E667" s="122" t="s">
        <v>235</v>
      </c>
      <c r="F667" s="122" t="s">
        <v>1682</v>
      </c>
      <c r="G667" s="123" t="s">
        <v>1683</v>
      </c>
      <c r="H667" s="124" t="s">
        <v>261</v>
      </c>
      <c r="I667" s="125">
        <v>1</v>
      </c>
      <c r="J667" s="125">
        <v>1</v>
      </c>
      <c r="K667" s="128"/>
      <c r="L667" s="126" t="str">
        <f>IF(K667&lt;&gt;"",J667*K667,"")</f>
        <v/>
      </c>
      <c r="M667" s="123"/>
      <c r="N667" s="127">
        <v>21</v>
      </c>
      <c r="O667" s="127" t="e">
        <f>L667*(N667/100)</f>
        <v>#VALUE!</v>
      </c>
      <c r="P667" s="127" t="e">
        <f>L667+O667</f>
        <v>#VALUE!</v>
      </c>
      <c r="Q667" s="129"/>
      <c r="R667" s="127" t="s">
        <v>262</v>
      </c>
      <c r="S667" s="125"/>
      <c r="T667" s="125"/>
      <c r="U667" s="122"/>
      <c r="V667" s="8"/>
      <c r="W667" s="8"/>
      <c r="X667" s="8"/>
    </row>
    <row r="668" spans="1:24" outlineLevel="4" x14ac:dyDescent="0.15">
      <c r="B668" s="10"/>
      <c r="C668" s="10" t="s">
        <v>49</v>
      </c>
      <c r="D668" s="10"/>
      <c r="E668" s="10"/>
      <c r="F668" s="10"/>
      <c r="G668" s="10"/>
      <c r="H668" s="10"/>
      <c r="I668" s="10"/>
      <c r="J668" s="10"/>
      <c r="K668" s="11"/>
      <c r="L668" s="35"/>
      <c r="M668" s="10"/>
      <c r="N668" s="37"/>
      <c r="O668" s="10"/>
      <c r="P668" s="10"/>
      <c r="Q668" s="10"/>
      <c r="R668" s="10"/>
      <c r="S668" s="10"/>
      <c r="T668" s="10"/>
      <c r="U668" s="10"/>
    </row>
    <row r="669" spans="1:24" ht="11.25" outlineLevel="3" x14ac:dyDescent="0.2">
      <c r="A669" s="84" t="s">
        <v>178</v>
      </c>
      <c r="B669" s="111"/>
      <c r="C669" s="112">
        <v>4</v>
      </c>
      <c r="D669" s="112"/>
      <c r="E669" s="111" t="s">
        <v>233</v>
      </c>
      <c r="F669" s="111"/>
      <c r="G669" s="113" t="s">
        <v>119</v>
      </c>
      <c r="H669" s="111"/>
      <c r="I669" s="114"/>
      <c r="J669" s="114"/>
      <c r="K669" s="115"/>
      <c r="L669" s="86">
        <f>SUBTOTAL(9,L670:L671)</f>
        <v>0</v>
      </c>
      <c r="M669" s="116"/>
      <c r="N669" s="84"/>
      <c r="O669" s="117" t="e">
        <f>SUBTOTAL(9,O670:O827)</f>
        <v>#VALUE!</v>
      </c>
      <c r="P669" s="117" t="e">
        <f>SUBTOTAL(9,P670:P827)</f>
        <v>#VALUE!</v>
      </c>
      <c r="Q669" s="116"/>
      <c r="R669" s="84"/>
      <c r="S669" s="118"/>
      <c r="T669" s="118"/>
      <c r="U669" s="116"/>
      <c r="V669" s="4"/>
      <c r="W669" s="8"/>
      <c r="X669" s="8"/>
    </row>
    <row r="670" spans="1:24" ht="11.25" outlineLevel="4" x14ac:dyDescent="0.2">
      <c r="A670" s="38"/>
      <c r="B670" s="119" t="s">
        <v>1684</v>
      </c>
      <c r="C670" s="120" t="s">
        <v>50</v>
      </c>
      <c r="D670" s="121">
        <v>127</v>
      </c>
      <c r="E670" s="122" t="s">
        <v>235</v>
      </c>
      <c r="F670" s="122" t="s">
        <v>1020</v>
      </c>
      <c r="G670" s="123" t="s">
        <v>1021</v>
      </c>
      <c r="H670" s="124" t="s">
        <v>261</v>
      </c>
      <c r="I670" s="125">
        <v>1</v>
      </c>
      <c r="J670" s="125">
        <v>1</v>
      </c>
      <c r="K670" s="128"/>
      <c r="L670" s="126" t="str">
        <f>IF(K670&lt;&gt;"",J670*K670,"")</f>
        <v/>
      </c>
      <c r="M670" s="123"/>
      <c r="N670" s="127">
        <v>21</v>
      </c>
      <c r="O670" s="127" t="e">
        <f>L670*(N670/100)</f>
        <v>#VALUE!</v>
      </c>
      <c r="P670" s="127" t="e">
        <f>L670+O670</f>
        <v>#VALUE!</v>
      </c>
      <c r="Q670" s="129"/>
      <c r="R670" s="127" t="s">
        <v>262</v>
      </c>
      <c r="S670" s="125"/>
      <c r="T670" s="125"/>
      <c r="U670" s="122"/>
      <c r="V670" s="8"/>
      <c r="W670" s="8"/>
      <c r="X670" s="8"/>
    </row>
    <row r="671" spans="1:24" outlineLevel="4" x14ac:dyDescent="0.15">
      <c r="B671" s="10"/>
      <c r="C671" s="10" t="s">
        <v>49</v>
      </c>
      <c r="D671" s="10"/>
      <c r="E671" s="10"/>
      <c r="F671" s="10"/>
      <c r="G671" s="10"/>
      <c r="H671" s="10"/>
      <c r="I671" s="10"/>
      <c r="J671" s="10"/>
      <c r="K671" s="11"/>
      <c r="L671" s="35"/>
      <c r="M671" s="10"/>
      <c r="N671" s="37"/>
      <c r="O671" s="10"/>
      <c r="P671" s="10"/>
      <c r="Q671" s="10"/>
      <c r="R671" s="10"/>
      <c r="S671" s="10"/>
      <c r="T671" s="10"/>
      <c r="U671" s="10"/>
    </row>
    <row r="672" spans="1:24" ht="12" outlineLevel="1" x14ac:dyDescent="0.2">
      <c r="A672" s="79" t="s">
        <v>179</v>
      </c>
      <c r="B672" s="104"/>
      <c r="C672" s="105">
        <v>2</v>
      </c>
      <c r="D672" s="105"/>
      <c r="E672" s="104" t="s">
        <v>231</v>
      </c>
      <c r="F672" s="104"/>
      <c r="G672" s="80" t="s">
        <v>180</v>
      </c>
      <c r="H672" s="104"/>
      <c r="I672" s="106"/>
      <c r="J672" s="106"/>
      <c r="K672" s="107"/>
      <c r="L672" s="81">
        <f>SUBTOTAL(9,L673:L729)</f>
        <v>0</v>
      </c>
      <c r="M672" s="108"/>
      <c r="N672" s="79"/>
      <c r="O672" s="109" t="e">
        <f>SUBTOTAL(9,O673:O879)</f>
        <v>#VALUE!</v>
      </c>
      <c r="P672" s="109" t="e">
        <f>SUBTOTAL(9,P673:P879)</f>
        <v>#VALUE!</v>
      </c>
      <c r="Q672" s="108"/>
      <c r="R672" s="79"/>
      <c r="S672" s="110"/>
      <c r="T672" s="110"/>
      <c r="U672" s="108"/>
      <c r="V672" s="4"/>
      <c r="W672" s="8"/>
      <c r="X672" s="8"/>
    </row>
    <row r="673" spans="1:24" ht="11.25" outlineLevel="2" x14ac:dyDescent="0.2">
      <c r="A673" s="84" t="s">
        <v>181</v>
      </c>
      <c r="B673" s="111"/>
      <c r="C673" s="112">
        <v>3</v>
      </c>
      <c r="D673" s="112"/>
      <c r="E673" s="111" t="s">
        <v>232</v>
      </c>
      <c r="F673" s="111"/>
      <c r="G673" s="113" t="s">
        <v>79</v>
      </c>
      <c r="H673" s="111"/>
      <c r="I673" s="114"/>
      <c r="J673" s="114"/>
      <c r="K673" s="115"/>
      <c r="L673" s="86">
        <f>SUBTOTAL(9,L674:L696)</f>
        <v>0</v>
      </c>
      <c r="M673" s="116"/>
      <c r="N673" s="84"/>
      <c r="O673" s="117" t="e">
        <f>SUBTOTAL(9,O674:O878)</f>
        <v>#VALUE!</v>
      </c>
      <c r="P673" s="117" t="e">
        <f>SUBTOTAL(9,P674:P878)</f>
        <v>#VALUE!</v>
      </c>
      <c r="Q673" s="116"/>
      <c r="R673" s="84"/>
      <c r="S673" s="118"/>
      <c r="T673" s="118"/>
      <c r="U673" s="116"/>
      <c r="V673" s="4"/>
      <c r="W673" s="8"/>
      <c r="X673" s="8"/>
    </row>
    <row r="674" spans="1:24" ht="11.25" outlineLevel="3" x14ac:dyDescent="0.2">
      <c r="A674" s="84" t="s">
        <v>182</v>
      </c>
      <c r="B674" s="111"/>
      <c r="C674" s="112">
        <v>4</v>
      </c>
      <c r="D674" s="112"/>
      <c r="E674" s="111" t="s">
        <v>233</v>
      </c>
      <c r="F674" s="111"/>
      <c r="G674" s="113" t="s">
        <v>89</v>
      </c>
      <c r="H674" s="111"/>
      <c r="I674" s="114"/>
      <c r="J674" s="114"/>
      <c r="K674" s="115"/>
      <c r="L674" s="86">
        <f>SUBTOTAL(9,L675:L676)</f>
        <v>0</v>
      </c>
      <c r="M674" s="116"/>
      <c r="N674" s="84"/>
      <c r="O674" s="117" t="e">
        <f>SUBTOTAL(9,O675:O729)</f>
        <v>#VALUE!</v>
      </c>
      <c r="P674" s="117" t="e">
        <f>SUBTOTAL(9,P675:P729)</f>
        <v>#VALUE!</v>
      </c>
      <c r="Q674" s="116"/>
      <c r="R674" s="84"/>
      <c r="S674" s="118"/>
      <c r="T674" s="118"/>
      <c r="U674" s="116"/>
      <c r="V674" s="4"/>
      <c r="W674" s="8"/>
      <c r="X674" s="8"/>
    </row>
    <row r="675" spans="1:24" ht="45" outlineLevel="4" x14ac:dyDescent="0.2">
      <c r="A675" s="38"/>
      <c r="B675" s="119" t="s">
        <v>1685</v>
      </c>
      <c r="C675" s="120" t="s">
        <v>50</v>
      </c>
      <c r="D675" s="121">
        <v>1</v>
      </c>
      <c r="E675" s="122" t="s">
        <v>235</v>
      </c>
      <c r="F675" s="122" t="s">
        <v>302</v>
      </c>
      <c r="G675" s="123" t="s">
        <v>303</v>
      </c>
      <c r="H675" s="124" t="s">
        <v>238</v>
      </c>
      <c r="I675" s="125">
        <v>1.71</v>
      </c>
      <c r="J675" s="125">
        <v>1.71</v>
      </c>
      <c r="K675" s="128"/>
      <c r="L675" s="126" t="str">
        <f>IF(K675&lt;&gt;"",J675*K675,"")</f>
        <v/>
      </c>
      <c r="M675" s="123" t="s">
        <v>1686</v>
      </c>
      <c r="N675" s="127">
        <v>21</v>
      </c>
      <c r="O675" s="127" t="e">
        <f>L675*(N675/100)</f>
        <v>#VALUE!</v>
      </c>
      <c r="P675" s="127" t="e">
        <f>L675+O675</f>
        <v>#VALUE!</v>
      </c>
      <c r="Q675" s="129"/>
      <c r="R675" s="127" t="s">
        <v>240</v>
      </c>
      <c r="S675" s="125"/>
      <c r="T675" s="125"/>
      <c r="U675" s="122"/>
      <c r="V675" s="8"/>
      <c r="W675" s="8"/>
      <c r="X675" s="8"/>
    </row>
    <row r="676" spans="1:24" outlineLevel="4" x14ac:dyDescent="0.15">
      <c r="B676" s="10"/>
      <c r="C676" s="10" t="s">
        <v>49</v>
      </c>
      <c r="D676" s="10"/>
      <c r="E676" s="10"/>
      <c r="F676" s="10"/>
      <c r="G676" s="10"/>
      <c r="H676" s="10"/>
      <c r="I676" s="10"/>
      <c r="J676" s="10"/>
      <c r="K676" s="11"/>
      <c r="L676" s="35"/>
      <c r="M676" s="10"/>
      <c r="N676" s="37"/>
      <c r="O676" s="10"/>
      <c r="P676" s="10"/>
      <c r="Q676" s="10"/>
      <c r="R676" s="10"/>
      <c r="S676" s="10"/>
      <c r="T676" s="10"/>
      <c r="U676" s="10"/>
    </row>
    <row r="677" spans="1:24" ht="11.25" outlineLevel="3" x14ac:dyDescent="0.2">
      <c r="A677" s="84" t="s">
        <v>183</v>
      </c>
      <c r="B677" s="111"/>
      <c r="C677" s="112">
        <v>4</v>
      </c>
      <c r="D677" s="112"/>
      <c r="E677" s="111" t="s">
        <v>233</v>
      </c>
      <c r="F677" s="111"/>
      <c r="G677" s="113" t="s">
        <v>91</v>
      </c>
      <c r="H677" s="111"/>
      <c r="I677" s="114"/>
      <c r="J677" s="114"/>
      <c r="K677" s="115"/>
      <c r="L677" s="86">
        <f>SUBTOTAL(9,L678:L685)</f>
        <v>0</v>
      </c>
      <c r="M677" s="116"/>
      <c r="N677" s="84"/>
      <c r="O677" s="117" t="e">
        <f>SUBTOTAL(9,O678:O733)</f>
        <v>#VALUE!</v>
      </c>
      <c r="P677" s="117" t="e">
        <f>SUBTOTAL(9,P678:P733)</f>
        <v>#VALUE!</v>
      </c>
      <c r="Q677" s="116"/>
      <c r="R677" s="84"/>
      <c r="S677" s="118"/>
      <c r="T677" s="118"/>
      <c r="U677" s="116"/>
      <c r="V677" s="4"/>
      <c r="W677" s="8"/>
      <c r="X677" s="8"/>
    </row>
    <row r="678" spans="1:24" ht="33.75" outlineLevel="4" x14ac:dyDescent="0.2">
      <c r="A678" s="38"/>
      <c r="B678" s="119" t="s">
        <v>1687</v>
      </c>
      <c r="C678" s="120" t="s">
        <v>50</v>
      </c>
      <c r="D678" s="121">
        <v>2</v>
      </c>
      <c r="E678" s="122" t="s">
        <v>235</v>
      </c>
      <c r="F678" s="122" t="s">
        <v>1035</v>
      </c>
      <c r="G678" s="123" t="s">
        <v>1036</v>
      </c>
      <c r="H678" s="124" t="s">
        <v>238</v>
      </c>
      <c r="I678" s="125">
        <v>55</v>
      </c>
      <c r="J678" s="125">
        <v>55</v>
      </c>
      <c r="K678" s="128"/>
      <c r="L678" s="126" t="str">
        <f t="shared" ref="L678:L684" si="99">IF(K678&lt;&gt;"",J678*K678,"")</f>
        <v/>
      </c>
      <c r="M678" s="123" t="s">
        <v>1688</v>
      </c>
      <c r="N678" s="127">
        <v>21</v>
      </c>
      <c r="O678" s="127" t="e">
        <f t="shared" ref="O678:O684" si="100">L678*(N678/100)</f>
        <v>#VALUE!</v>
      </c>
      <c r="P678" s="127" t="e">
        <f t="shared" ref="P678:P684" si="101">L678+O678</f>
        <v>#VALUE!</v>
      </c>
      <c r="Q678" s="129"/>
      <c r="R678" s="127" t="s">
        <v>240</v>
      </c>
      <c r="S678" s="125"/>
      <c r="T678" s="125"/>
      <c r="U678" s="122"/>
      <c r="V678" s="8"/>
      <c r="W678" s="8"/>
      <c r="X678" s="8"/>
    </row>
    <row r="679" spans="1:24" ht="22.5" outlineLevel="4" x14ac:dyDescent="0.2">
      <c r="A679" s="38"/>
      <c r="B679" s="119" t="s">
        <v>1689</v>
      </c>
      <c r="C679" s="120" t="s">
        <v>50</v>
      </c>
      <c r="D679" s="121">
        <v>3</v>
      </c>
      <c r="E679" s="122" t="s">
        <v>235</v>
      </c>
      <c r="F679" s="122" t="s">
        <v>1039</v>
      </c>
      <c r="G679" s="123" t="s">
        <v>1040</v>
      </c>
      <c r="H679" s="124" t="s">
        <v>238</v>
      </c>
      <c r="I679" s="125">
        <v>1650</v>
      </c>
      <c r="J679" s="125">
        <v>1650</v>
      </c>
      <c r="K679" s="128"/>
      <c r="L679" s="126" t="str">
        <f t="shared" si="99"/>
        <v/>
      </c>
      <c r="M679" s="123" t="s">
        <v>1690</v>
      </c>
      <c r="N679" s="127">
        <v>21</v>
      </c>
      <c r="O679" s="127" t="e">
        <f t="shared" si="100"/>
        <v>#VALUE!</v>
      </c>
      <c r="P679" s="127" t="e">
        <f t="shared" si="101"/>
        <v>#VALUE!</v>
      </c>
      <c r="Q679" s="129"/>
      <c r="R679" s="127" t="s">
        <v>240</v>
      </c>
      <c r="S679" s="125"/>
      <c r="T679" s="125"/>
      <c r="U679" s="122"/>
      <c r="V679" s="8"/>
      <c r="W679" s="8"/>
      <c r="X679" s="8"/>
    </row>
    <row r="680" spans="1:24" ht="22.5" outlineLevel="4" x14ac:dyDescent="0.2">
      <c r="A680" s="38"/>
      <c r="B680" s="119" t="s">
        <v>1691</v>
      </c>
      <c r="C680" s="120" t="s">
        <v>50</v>
      </c>
      <c r="D680" s="121">
        <v>4</v>
      </c>
      <c r="E680" s="122" t="s">
        <v>235</v>
      </c>
      <c r="F680" s="122" t="s">
        <v>1043</v>
      </c>
      <c r="G680" s="123" t="s">
        <v>1044</v>
      </c>
      <c r="H680" s="124" t="s">
        <v>238</v>
      </c>
      <c r="I680" s="125">
        <v>55</v>
      </c>
      <c r="J680" s="125">
        <v>55</v>
      </c>
      <c r="K680" s="128"/>
      <c r="L680" s="126" t="str">
        <f t="shared" si="99"/>
        <v/>
      </c>
      <c r="M680" s="123"/>
      <c r="N680" s="127">
        <v>21</v>
      </c>
      <c r="O680" s="127" t="e">
        <f t="shared" si="100"/>
        <v>#VALUE!</v>
      </c>
      <c r="P680" s="127" t="e">
        <f t="shared" si="101"/>
        <v>#VALUE!</v>
      </c>
      <c r="Q680" s="129"/>
      <c r="R680" s="127" t="s">
        <v>240</v>
      </c>
      <c r="S680" s="125"/>
      <c r="T680" s="125"/>
      <c r="U680" s="122"/>
      <c r="V680" s="8"/>
      <c r="W680" s="8"/>
      <c r="X680" s="8"/>
    </row>
    <row r="681" spans="1:24" ht="33.75" outlineLevel="4" x14ac:dyDescent="0.2">
      <c r="A681" s="38"/>
      <c r="B681" s="119" t="s">
        <v>1692</v>
      </c>
      <c r="C681" s="120" t="s">
        <v>50</v>
      </c>
      <c r="D681" s="121">
        <v>5</v>
      </c>
      <c r="E681" s="122" t="s">
        <v>235</v>
      </c>
      <c r="F681" s="122" t="s">
        <v>1427</v>
      </c>
      <c r="G681" s="123" t="s">
        <v>1428</v>
      </c>
      <c r="H681" s="124" t="s">
        <v>291</v>
      </c>
      <c r="I681" s="125">
        <v>2</v>
      </c>
      <c r="J681" s="125">
        <v>2</v>
      </c>
      <c r="K681" s="128"/>
      <c r="L681" s="126" t="str">
        <f t="shared" si="99"/>
        <v/>
      </c>
      <c r="M681" s="123" t="s">
        <v>1693</v>
      </c>
      <c r="N681" s="127">
        <v>21</v>
      </c>
      <c r="O681" s="127" t="e">
        <f t="shared" si="100"/>
        <v>#VALUE!</v>
      </c>
      <c r="P681" s="127" t="e">
        <f t="shared" si="101"/>
        <v>#VALUE!</v>
      </c>
      <c r="Q681" s="129"/>
      <c r="R681" s="127" t="s">
        <v>240</v>
      </c>
      <c r="S681" s="125"/>
      <c r="T681" s="125"/>
      <c r="U681" s="122"/>
      <c r="V681" s="8"/>
      <c r="W681" s="8"/>
      <c r="X681" s="8"/>
    </row>
    <row r="682" spans="1:24" ht="11.25" outlineLevel="4" x14ac:dyDescent="0.2">
      <c r="A682" s="38"/>
      <c r="B682" s="119" t="s">
        <v>1694</v>
      </c>
      <c r="C682" s="120" t="s">
        <v>50</v>
      </c>
      <c r="D682" s="121">
        <v>6</v>
      </c>
      <c r="E682" s="122" t="s">
        <v>235</v>
      </c>
      <c r="F682" s="122" t="s">
        <v>1431</v>
      </c>
      <c r="G682" s="123" t="s">
        <v>1432</v>
      </c>
      <c r="H682" s="124" t="s">
        <v>291</v>
      </c>
      <c r="I682" s="125">
        <v>60</v>
      </c>
      <c r="J682" s="125">
        <v>60</v>
      </c>
      <c r="K682" s="128"/>
      <c r="L682" s="126" t="str">
        <f t="shared" si="99"/>
        <v/>
      </c>
      <c r="M682" s="123" t="s">
        <v>1695</v>
      </c>
      <c r="N682" s="127">
        <v>21</v>
      </c>
      <c r="O682" s="127" t="e">
        <f t="shared" si="100"/>
        <v>#VALUE!</v>
      </c>
      <c r="P682" s="127" t="e">
        <f t="shared" si="101"/>
        <v>#VALUE!</v>
      </c>
      <c r="Q682" s="129"/>
      <c r="R682" s="127" t="s">
        <v>240</v>
      </c>
      <c r="S682" s="125"/>
      <c r="T682" s="125"/>
      <c r="U682" s="122"/>
      <c r="V682" s="8"/>
      <c r="W682" s="8"/>
      <c r="X682" s="8"/>
    </row>
    <row r="683" spans="1:24" ht="22.5" outlineLevel="4" x14ac:dyDescent="0.2">
      <c r="A683" s="38"/>
      <c r="B683" s="119" t="s">
        <v>1696</v>
      </c>
      <c r="C683" s="120" t="s">
        <v>50</v>
      </c>
      <c r="D683" s="121">
        <v>7</v>
      </c>
      <c r="E683" s="122" t="s">
        <v>235</v>
      </c>
      <c r="F683" s="122" t="s">
        <v>1435</v>
      </c>
      <c r="G683" s="123" t="s">
        <v>1436</v>
      </c>
      <c r="H683" s="124" t="s">
        <v>291</v>
      </c>
      <c r="I683" s="125">
        <v>2</v>
      </c>
      <c r="J683" s="125">
        <v>2</v>
      </c>
      <c r="K683" s="128"/>
      <c r="L683" s="126" t="str">
        <f t="shared" si="99"/>
        <v/>
      </c>
      <c r="M683" s="123"/>
      <c r="N683" s="127">
        <v>21</v>
      </c>
      <c r="O683" s="127" t="e">
        <f t="shared" si="100"/>
        <v>#VALUE!</v>
      </c>
      <c r="P683" s="127" t="e">
        <f t="shared" si="101"/>
        <v>#VALUE!</v>
      </c>
      <c r="Q683" s="129"/>
      <c r="R683" s="127" t="s">
        <v>240</v>
      </c>
      <c r="S683" s="125"/>
      <c r="T683" s="125"/>
      <c r="U683" s="122"/>
      <c r="V683" s="8"/>
      <c r="W683" s="8"/>
      <c r="X683" s="8"/>
    </row>
    <row r="684" spans="1:24" ht="33.75" outlineLevel="4" x14ac:dyDescent="0.2">
      <c r="A684" s="38"/>
      <c r="B684" s="119" t="s">
        <v>1697</v>
      </c>
      <c r="C684" s="120" t="s">
        <v>50</v>
      </c>
      <c r="D684" s="121">
        <v>8</v>
      </c>
      <c r="E684" s="122" t="s">
        <v>235</v>
      </c>
      <c r="F684" s="122" t="s">
        <v>1698</v>
      </c>
      <c r="G684" s="123" t="s">
        <v>1699</v>
      </c>
      <c r="H684" s="124" t="s">
        <v>238</v>
      </c>
      <c r="I684" s="125">
        <v>6.8</v>
      </c>
      <c r="J684" s="125">
        <v>6.8</v>
      </c>
      <c r="K684" s="128"/>
      <c r="L684" s="126" t="str">
        <f t="shared" si="99"/>
        <v/>
      </c>
      <c r="M684" s="123" t="s">
        <v>1700</v>
      </c>
      <c r="N684" s="127">
        <v>21</v>
      </c>
      <c r="O684" s="127" t="e">
        <f t="shared" si="100"/>
        <v>#VALUE!</v>
      </c>
      <c r="P684" s="127" t="e">
        <f t="shared" si="101"/>
        <v>#VALUE!</v>
      </c>
      <c r="Q684" s="129"/>
      <c r="R684" s="127" t="s">
        <v>240</v>
      </c>
      <c r="S684" s="125"/>
      <c r="T684" s="125"/>
      <c r="U684" s="122"/>
      <c r="V684" s="8"/>
      <c r="W684" s="8"/>
      <c r="X684" s="8"/>
    </row>
    <row r="685" spans="1:24" outlineLevel="4" x14ac:dyDescent="0.15">
      <c r="B685" s="10"/>
      <c r="C685" s="10" t="s">
        <v>49</v>
      </c>
      <c r="D685" s="10"/>
      <c r="E685" s="10"/>
      <c r="F685" s="10"/>
      <c r="G685" s="10"/>
      <c r="H685" s="10"/>
      <c r="I685" s="10"/>
      <c r="J685" s="10"/>
      <c r="K685" s="11"/>
      <c r="L685" s="35"/>
      <c r="M685" s="10"/>
      <c r="N685" s="37"/>
      <c r="O685" s="10"/>
      <c r="P685" s="10"/>
      <c r="Q685" s="10"/>
      <c r="R685" s="10"/>
      <c r="S685" s="10"/>
      <c r="T685" s="10"/>
      <c r="U685" s="10"/>
    </row>
    <row r="686" spans="1:24" ht="11.25" outlineLevel="3" x14ac:dyDescent="0.2">
      <c r="A686" s="84" t="s">
        <v>184</v>
      </c>
      <c r="B686" s="111"/>
      <c r="C686" s="112">
        <v>4</v>
      </c>
      <c r="D686" s="112"/>
      <c r="E686" s="111" t="s">
        <v>233</v>
      </c>
      <c r="F686" s="111"/>
      <c r="G686" s="113" t="s">
        <v>93</v>
      </c>
      <c r="H686" s="111"/>
      <c r="I686" s="114"/>
      <c r="J686" s="114"/>
      <c r="K686" s="115"/>
      <c r="L686" s="86">
        <f>SUBTOTAL(9,L687:L693)</f>
        <v>0</v>
      </c>
      <c r="M686" s="116"/>
      <c r="N686" s="84"/>
      <c r="O686" s="117" t="e">
        <f>SUBTOTAL(9,O687:O777)</f>
        <v>#VALUE!</v>
      </c>
      <c r="P686" s="117" t="e">
        <f>SUBTOTAL(9,P687:P777)</f>
        <v>#VALUE!</v>
      </c>
      <c r="Q686" s="116"/>
      <c r="R686" s="84"/>
      <c r="S686" s="118"/>
      <c r="T686" s="118"/>
      <c r="U686" s="116"/>
      <c r="V686" s="4"/>
      <c r="W686" s="8"/>
      <c r="X686" s="8"/>
    </row>
    <row r="687" spans="1:24" ht="22.5" outlineLevel="4" x14ac:dyDescent="0.2">
      <c r="A687" s="38"/>
      <c r="B687" s="119" t="s">
        <v>1701</v>
      </c>
      <c r="C687" s="120" t="s">
        <v>50</v>
      </c>
      <c r="D687" s="121">
        <v>9</v>
      </c>
      <c r="E687" s="122" t="s">
        <v>235</v>
      </c>
      <c r="F687" s="122" t="s">
        <v>415</v>
      </c>
      <c r="G687" s="123" t="s">
        <v>416</v>
      </c>
      <c r="H687" s="124" t="s">
        <v>417</v>
      </c>
      <c r="I687" s="125">
        <v>0.17599999999999999</v>
      </c>
      <c r="J687" s="125">
        <v>0.17599999999999999</v>
      </c>
      <c r="K687" s="128"/>
      <c r="L687" s="126" t="str">
        <f t="shared" ref="L687:L692" si="102">IF(K687&lt;&gt;"",J687*K687,"")</f>
        <v/>
      </c>
      <c r="M687" s="123"/>
      <c r="N687" s="127">
        <v>21</v>
      </c>
      <c r="O687" s="127" t="e">
        <f t="shared" ref="O687:O692" si="103">L687*(N687/100)</f>
        <v>#VALUE!</v>
      </c>
      <c r="P687" s="127" t="e">
        <f t="shared" ref="P687:P692" si="104">L687+O687</f>
        <v>#VALUE!</v>
      </c>
      <c r="Q687" s="129"/>
      <c r="R687" s="127" t="s">
        <v>240</v>
      </c>
      <c r="S687" s="125"/>
      <c r="T687" s="125"/>
      <c r="U687" s="122"/>
      <c r="V687" s="8"/>
      <c r="W687" s="8"/>
      <c r="X687" s="8"/>
    </row>
    <row r="688" spans="1:24" ht="11.25" outlineLevel="4" x14ac:dyDescent="0.2">
      <c r="A688" s="38"/>
      <c r="B688" s="119" t="s">
        <v>1702</v>
      </c>
      <c r="C688" s="120" t="s">
        <v>50</v>
      </c>
      <c r="D688" s="121">
        <v>10</v>
      </c>
      <c r="E688" s="122" t="s">
        <v>235</v>
      </c>
      <c r="F688" s="122" t="s">
        <v>426</v>
      </c>
      <c r="G688" s="123" t="s">
        <v>427</v>
      </c>
      <c r="H688" s="124" t="s">
        <v>417</v>
      </c>
      <c r="I688" s="125">
        <v>0.17599999999999999</v>
      </c>
      <c r="J688" s="125">
        <v>0.17599999999999999</v>
      </c>
      <c r="K688" s="128"/>
      <c r="L688" s="126" t="str">
        <f t="shared" si="102"/>
        <v/>
      </c>
      <c r="M688" s="123"/>
      <c r="N688" s="127">
        <v>21</v>
      </c>
      <c r="O688" s="127" t="e">
        <f t="shared" si="103"/>
        <v>#VALUE!</v>
      </c>
      <c r="P688" s="127" t="e">
        <f t="shared" si="104"/>
        <v>#VALUE!</v>
      </c>
      <c r="Q688" s="129"/>
      <c r="R688" s="127" t="s">
        <v>240</v>
      </c>
      <c r="S688" s="125"/>
      <c r="T688" s="125"/>
      <c r="U688" s="122"/>
      <c r="V688" s="8"/>
      <c r="W688" s="8"/>
      <c r="X688" s="8"/>
    </row>
    <row r="689" spans="1:24" ht="22.5" outlineLevel="4" x14ac:dyDescent="0.2">
      <c r="A689" s="38"/>
      <c r="B689" s="119" t="s">
        <v>1703</v>
      </c>
      <c r="C689" s="120" t="s">
        <v>50</v>
      </c>
      <c r="D689" s="121">
        <v>11</v>
      </c>
      <c r="E689" s="122" t="s">
        <v>235</v>
      </c>
      <c r="F689" s="122" t="s">
        <v>429</v>
      </c>
      <c r="G689" s="123" t="s">
        <v>430</v>
      </c>
      <c r="H689" s="124" t="s">
        <v>417</v>
      </c>
      <c r="I689" s="125">
        <v>3.52</v>
      </c>
      <c r="J689" s="125">
        <v>3.52</v>
      </c>
      <c r="K689" s="128"/>
      <c r="L689" s="126" t="str">
        <f t="shared" si="102"/>
        <v/>
      </c>
      <c r="M689" s="123" t="s">
        <v>1704</v>
      </c>
      <c r="N689" s="127">
        <v>21</v>
      </c>
      <c r="O689" s="127" t="e">
        <f t="shared" si="103"/>
        <v>#VALUE!</v>
      </c>
      <c r="P689" s="127" t="e">
        <f t="shared" si="104"/>
        <v>#VALUE!</v>
      </c>
      <c r="Q689" s="129"/>
      <c r="R689" s="127" t="s">
        <v>240</v>
      </c>
      <c r="S689" s="125"/>
      <c r="T689" s="125"/>
      <c r="U689" s="122"/>
      <c r="V689" s="8"/>
      <c r="W689" s="8"/>
      <c r="X689" s="8"/>
    </row>
    <row r="690" spans="1:24" ht="22.5" outlineLevel="4" x14ac:dyDescent="0.2">
      <c r="A690" s="38"/>
      <c r="B690" s="119" t="s">
        <v>1705</v>
      </c>
      <c r="C690" s="120" t="s">
        <v>50</v>
      </c>
      <c r="D690" s="121">
        <v>12</v>
      </c>
      <c r="E690" s="122" t="s">
        <v>235</v>
      </c>
      <c r="F690" s="122" t="s">
        <v>437</v>
      </c>
      <c r="G690" s="123" t="s">
        <v>438</v>
      </c>
      <c r="H690" s="124" t="s">
        <v>417</v>
      </c>
      <c r="I690" s="125">
        <v>1E-3</v>
      </c>
      <c r="J690" s="125">
        <v>1E-3</v>
      </c>
      <c r="K690" s="128"/>
      <c r="L690" s="126" t="str">
        <f t="shared" si="102"/>
        <v/>
      </c>
      <c r="M690" s="123"/>
      <c r="N690" s="127">
        <v>21</v>
      </c>
      <c r="O690" s="127" t="e">
        <f t="shared" si="103"/>
        <v>#VALUE!</v>
      </c>
      <c r="P690" s="127" t="e">
        <f t="shared" si="104"/>
        <v>#VALUE!</v>
      </c>
      <c r="Q690" s="129"/>
      <c r="R690" s="127" t="s">
        <v>240</v>
      </c>
      <c r="S690" s="125"/>
      <c r="T690" s="125"/>
      <c r="U690" s="122"/>
      <c r="V690" s="8"/>
      <c r="W690" s="8"/>
      <c r="X690" s="8"/>
    </row>
    <row r="691" spans="1:24" ht="22.5" outlineLevel="4" x14ac:dyDescent="0.2">
      <c r="A691" s="38"/>
      <c r="B691" s="119" t="s">
        <v>1706</v>
      </c>
      <c r="C691" s="120" t="s">
        <v>50</v>
      </c>
      <c r="D691" s="121">
        <v>13</v>
      </c>
      <c r="E691" s="122" t="s">
        <v>235</v>
      </c>
      <c r="F691" s="122" t="s">
        <v>440</v>
      </c>
      <c r="G691" s="123" t="s">
        <v>441</v>
      </c>
      <c r="H691" s="124" t="s">
        <v>417</v>
      </c>
      <c r="I691" s="125">
        <v>0.10199999999999999</v>
      </c>
      <c r="J691" s="125">
        <v>0.10199999999999999</v>
      </c>
      <c r="K691" s="128"/>
      <c r="L691" s="126" t="str">
        <f t="shared" si="102"/>
        <v/>
      </c>
      <c r="M691" s="123"/>
      <c r="N691" s="127">
        <v>21</v>
      </c>
      <c r="O691" s="127" t="e">
        <f t="shared" si="103"/>
        <v>#VALUE!</v>
      </c>
      <c r="P691" s="127" t="e">
        <f t="shared" si="104"/>
        <v>#VALUE!</v>
      </c>
      <c r="Q691" s="129"/>
      <c r="R691" s="127" t="s">
        <v>240</v>
      </c>
      <c r="S691" s="125"/>
      <c r="T691" s="125"/>
      <c r="U691" s="122"/>
      <c r="V691" s="8"/>
      <c r="W691" s="8"/>
      <c r="X691" s="8"/>
    </row>
    <row r="692" spans="1:24" ht="11.25" outlineLevel="4" x14ac:dyDescent="0.2">
      <c r="A692" s="38"/>
      <c r="B692" s="119" t="s">
        <v>1707</v>
      </c>
      <c r="C692" s="120" t="s">
        <v>50</v>
      </c>
      <c r="D692" s="121">
        <v>14</v>
      </c>
      <c r="E692" s="122" t="s">
        <v>235</v>
      </c>
      <c r="F692" s="122" t="s">
        <v>443</v>
      </c>
      <c r="G692" s="123" t="s">
        <v>444</v>
      </c>
      <c r="H692" s="124" t="s">
        <v>445</v>
      </c>
      <c r="I692" s="125">
        <v>-73</v>
      </c>
      <c r="J692" s="125">
        <v>-73</v>
      </c>
      <c r="K692" s="128"/>
      <c r="L692" s="126" t="str">
        <f t="shared" si="102"/>
        <v/>
      </c>
      <c r="M692" s="123" t="s">
        <v>1708</v>
      </c>
      <c r="N692" s="127">
        <v>21</v>
      </c>
      <c r="O692" s="127" t="e">
        <f t="shared" si="103"/>
        <v>#VALUE!</v>
      </c>
      <c r="P692" s="127" t="e">
        <f t="shared" si="104"/>
        <v>#VALUE!</v>
      </c>
      <c r="Q692" s="129"/>
      <c r="R692" s="127" t="s">
        <v>262</v>
      </c>
      <c r="S692" s="125"/>
      <c r="T692" s="125"/>
      <c r="U692" s="122"/>
      <c r="V692" s="8"/>
      <c r="W692" s="8"/>
      <c r="X692" s="8"/>
    </row>
    <row r="693" spans="1:24" outlineLevel="4" x14ac:dyDescent="0.15">
      <c r="B693" s="10"/>
      <c r="C693" s="10" t="s">
        <v>49</v>
      </c>
      <c r="D693" s="10"/>
      <c r="E693" s="10"/>
      <c r="F693" s="10"/>
      <c r="G693" s="10"/>
      <c r="H693" s="10"/>
      <c r="I693" s="10"/>
      <c r="J693" s="10"/>
      <c r="K693" s="11"/>
      <c r="L693" s="35"/>
      <c r="M693" s="10"/>
      <c r="N693" s="37"/>
      <c r="O693" s="10"/>
      <c r="P693" s="10"/>
      <c r="Q693" s="10"/>
      <c r="R693" s="10"/>
      <c r="S693" s="10"/>
      <c r="T693" s="10"/>
      <c r="U693" s="10"/>
    </row>
    <row r="694" spans="1:24" ht="11.25" outlineLevel="3" x14ac:dyDescent="0.2">
      <c r="A694" s="84" t="s">
        <v>185</v>
      </c>
      <c r="B694" s="111"/>
      <c r="C694" s="112">
        <v>4</v>
      </c>
      <c r="D694" s="112"/>
      <c r="E694" s="111" t="s">
        <v>233</v>
      </c>
      <c r="F694" s="111"/>
      <c r="G694" s="113" t="s">
        <v>95</v>
      </c>
      <c r="H694" s="111"/>
      <c r="I694" s="114"/>
      <c r="J694" s="114"/>
      <c r="K694" s="115"/>
      <c r="L694" s="86">
        <f>SUBTOTAL(9,L695:L696)</f>
        <v>0</v>
      </c>
      <c r="M694" s="116"/>
      <c r="N694" s="84"/>
      <c r="O694" s="117" t="e">
        <f>SUBTOTAL(9,O695:O780)</f>
        <v>#VALUE!</v>
      </c>
      <c r="P694" s="117" t="e">
        <f>SUBTOTAL(9,P695:P780)</f>
        <v>#VALUE!</v>
      </c>
      <c r="Q694" s="116"/>
      <c r="R694" s="84"/>
      <c r="S694" s="118"/>
      <c r="T694" s="118"/>
      <c r="U694" s="116"/>
      <c r="V694" s="4"/>
      <c r="W694" s="8"/>
      <c r="X694" s="8"/>
    </row>
    <row r="695" spans="1:24" ht="33.75" outlineLevel="4" x14ac:dyDescent="0.2">
      <c r="A695" s="38"/>
      <c r="B695" s="119" t="s">
        <v>1709</v>
      </c>
      <c r="C695" s="120" t="s">
        <v>50</v>
      </c>
      <c r="D695" s="121">
        <v>15</v>
      </c>
      <c r="E695" s="122" t="s">
        <v>235</v>
      </c>
      <c r="F695" s="122" t="s">
        <v>1067</v>
      </c>
      <c r="G695" s="123" t="s">
        <v>1068</v>
      </c>
      <c r="H695" s="124" t="s">
        <v>417</v>
      </c>
      <c r="I695" s="125">
        <v>9.7000000000000003E-2</v>
      </c>
      <c r="J695" s="125">
        <v>9.7000000000000003E-2</v>
      </c>
      <c r="K695" s="128"/>
      <c r="L695" s="126" t="str">
        <f>IF(K695&lt;&gt;"",J695*K695,"")</f>
        <v/>
      </c>
      <c r="M695" s="123"/>
      <c r="N695" s="127">
        <v>21</v>
      </c>
      <c r="O695" s="127" t="e">
        <f>L695*(N695/100)</f>
        <v>#VALUE!</v>
      </c>
      <c r="P695" s="127" t="e">
        <f>L695+O695</f>
        <v>#VALUE!</v>
      </c>
      <c r="Q695" s="129"/>
      <c r="R695" s="127" t="s">
        <v>240</v>
      </c>
      <c r="S695" s="125"/>
      <c r="T695" s="125"/>
      <c r="U695" s="122"/>
      <c r="V695" s="8"/>
      <c r="W695" s="8"/>
      <c r="X695" s="8"/>
    </row>
    <row r="696" spans="1:24" outlineLevel="4" x14ac:dyDescent="0.15">
      <c r="B696" s="10"/>
      <c r="C696" s="10" t="s">
        <v>49</v>
      </c>
      <c r="D696" s="10"/>
      <c r="E696" s="10"/>
      <c r="F696" s="10"/>
      <c r="G696" s="10"/>
      <c r="H696" s="10"/>
      <c r="I696" s="10"/>
      <c r="J696" s="10"/>
      <c r="K696" s="11"/>
      <c r="L696" s="35"/>
      <c r="M696" s="10"/>
      <c r="N696" s="37"/>
      <c r="O696" s="10"/>
      <c r="P696" s="10"/>
      <c r="Q696" s="10"/>
      <c r="R696" s="10"/>
      <c r="S696" s="10"/>
      <c r="T696" s="10"/>
      <c r="U696" s="10"/>
    </row>
    <row r="697" spans="1:24" ht="11.25" outlineLevel="2" x14ac:dyDescent="0.2">
      <c r="A697" s="84" t="s">
        <v>186</v>
      </c>
      <c r="B697" s="111"/>
      <c r="C697" s="112">
        <v>3</v>
      </c>
      <c r="D697" s="112"/>
      <c r="E697" s="111" t="s">
        <v>232</v>
      </c>
      <c r="F697" s="111"/>
      <c r="G697" s="113" t="s">
        <v>97</v>
      </c>
      <c r="H697" s="111"/>
      <c r="I697" s="114"/>
      <c r="J697" s="114"/>
      <c r="K697" s="115"/>
      <c r="L697" s="86">
        <f>SUBTOTAL(9,L698:L729)</f>
        <v>0</v>
      </c>
      <c r="M697" s="116"/>
      <c r="N697" s="84"/>
      <c r="O697" s="117" t="e">
        <f>SUBTOTAL(9,O698:O885)</f>
        <v>#VALUE!</v>
      </c>
      <c r="P697" s="117" t="e">
        <f>SUBTOTAL(9,P698:P885)</f>
        <v>#VALUE!</v>
      </c>
      <c r="Q697" s="116"/>
      <c r="R697" s="84"/>
      <c r="S697" s="118"/>
      <c r="T697" s="118"/>
      <c r="U697" s="116"/>
      <c r="V697" s="4"/>
      <c r="W697" s="8"/>
      <c r="X697" s="8"/>
    </row>
    <row r="698" spans="1:24" ht="11.25" outlineLevel="3" x14ac:dyDescent="0.2">
      <c r="A698" s="84" t="s">
        <v>187</v>
      </c>
      <c r="B698" s="111"/>
      <c r="C698" s="112">
        <v>4</v>
      </c>
      <c r="D698" s="112"/>
      <c r="E698" s="111" t="s">
        <v>233</v>
      </c>
      <c r="F698" s="111"/>
      <c r="G698" s="113" t="s">
        <v>99</v>
      </c>
      <c r="H698" s="111"/>
      <c r="I698" s="114"/>
      <c r="J698" s="114"/>
      <c r="K698" s="115"/>
      <c r="L698" s="86">
        <f>SUBTOTAL(9,L699:L702)</f>
        <v>0</v>
      </c>
      <c r="M698" s="116"/>
      <c r="N698" s="84"/>
      <c r="O698" s="117" t="e">
        <f>SUBTOTAL(9,O699:O750)</f>
        <v>#VALUE!</v>
      </c>
      <c r="P698" s="117" t="e">
        <f>SUBTOTAL(9,P699:P750)</f>
        <v>#VALUE!</v>
      </c>
      <c r="Q698" s="116"/>
      <c r="R698" s="84"/>
      <c r="S698" s="118"/>
      <c r="T698" s="118"/>
      <c r="U698" s="116"/>
      <c r="V698" s="4"/>
      <c r="W698" s="8"/>
      <c r="X698" s="8"/>
    </row>
    <row r="699" spans="1:24" ht="33.75" outlineLevel="4" x14ac:dyDescent="0.2">
      <c r="A699" s="38"/>
      <c r="B699" s="119" t="s">
        <v>1710</v>
      </c>
      <c r="C699" s="120" t="s">
        <v>50</v>
      </c>
      <c r="D699" s="121">
        <v>16</v>
      </c>
      <c r="E699" s="122" t="s">
        <v>235</v>
      </c>
      <c r="F699" s="122" t="s">
        <v>451</v>
      </c>
      <c r="G699" s="123" t="s">
        <v>452</v>
      </c>
      <c r="H699" s="124" t="s">
        <v>238</v>
      </c>
      <c r="I699" s="125">
        <v>7.5</v>
      </c>
      <c r="J699" s="125">
        <v>7.5</v>
      </c>
      <c r="K699" s="128"/>
      <c r="L699" s="126" t="str">
        <f>IF(K699&lt;&gt;"",J699*K699,"")</f>
        <v/>
      </c>
      <c r="M699" s="123" t="s">
        <v>1711</v>
      </c>
      <c r="N699" s="127">
        <v>21</v>
      </c>
      <c r="O699" s="127" t="e">
        <f>L699*(N699/100)</f>
        <v>#VALUE!</v>
      </c>
      <c r="P699" s="127" t="e">
        <f>L699+O699</f>
        <v>#VALUE!</v>
      </c>
      <c r="Q699" s="129"/>
      <c r="R699" s="127" t="s">
        <v>240</v>
      </c>
      <c r="S699" s="125"/>
      <c r="T699" s="125"/>
      <c r="U699" s="122"/>
      <c r="V699" s="8"/>
      <c r="W699" s="8"/>
      <c r="X699" s="8"/>
    </row>
    <row r="700" spans="1:24" ht="22.5" outlineLevel="4" x14ac:dyDescent="0.2">
      <c r="A700" s="38"/>
      <c r="B700" s="119" t="s">
        <v>1712</v>
      </c>
      <c r="C700" s="120" t="s">
        <v>50</v>
      </c>
      <c r="D700" s="121">
        <v>17</v>
      </c>
      <c r="E700" s="122" t="s">
        <v>235</v>
      </c>
      <c r="F700" s="122" t="s">
        <v>455</v>
      </c>
      <c r="G700" s="123" t="s">
        <v>456</v>
      </c>
      <c r="H700" s="124" t="s">
        <v>238</v>
      </c>
      <c r="I700" s="125">
        <v>9</v>
      </c>
      <c r="J700" s="125">
        <v>9</v>
      </c>
      <c r="K700" s="128"/>
      <c r="L700" s="126" t="str">
        <f>IF(K700&lt;&gt;"",J700*K700,"")</f>
        <v/>
      </c>
      <c r="M700" s="123" t="s">
        <v>1713</v>
      </c>
      <c r="N700" s="127">
        <v>21</v>
      </c>
      <c r="O700" s="127" t="e">
        <f>L700*(N700/100)</f>
        <v>#VALUE!</v>
      </c>
      <c r="P700" s="127" t="e">
        <f>L700+O700</f>
        <v>#VALUE!</v>
      </c>
      <c r="Q700" s="129"/>
      <c r="R700" s="127" t="s">
        <v>262</v>
      </c>
      <c r="S700" s="125"/>
      <c r="T700" s="125"/>
      <c r="U700" s="122"/>
      <c r="V700" s="8"/>
      <c r="W700" s="8"/>
      <c r="X700" s="8"/>
    </row>
    <row r="701" spans="1:24" ht="22.5" outlineLevel="4" x14ac:dyDescent="0.2">
      <c r="A701" s="38"/>
      <c r="B701" s="119" t="s">
        <v>1714</v>
      </c>
      <c r="C701" s="120" t="s">
        <v>50</v>
      </c>
      <c r="D701" s="121">
        <v>18</v>
      </c>
      <c r="E701" s="122" t="s">
        <v>235</v>
      </c>
      <c r="F701" s="122" t="s">
        <v>1074</v>
      </c>
      <c r="G701" s="123" t="s">
        <v>1075</v>
      </c>
      <c r="H701" s="124" t="s">
        <v>417</v>
      </c>
      <c r="I701" s="125">
        <v>1.4999999999999999E-2</v>
      </c>
      <c r="J701" s="125">
        <v>1.4999999999999999E-2</v>
      </c>
      <c r="K701" s="128"/>
      <c r="L701" s="126" t="str">
        <f>IF(K701&lt;&gt;"",J701*K701,"")</f>
        <v/>
      </c>
      <c r="M701" s="123"/>
      <c r="N701" s="127">
        <v>21</v>
      </c>
      <c r="O701" s="127" t="e">
        <f>L701*(N701/100)</f>
        <v>#VALUE!</v>
      </c>
      <c r="P701" s="127" t="e">
        <f>L701+O701</f>
        <v>#VALUE!</v>
      </c>
      <c r="Q701" s="129"/>
      <c r="R701" s="127" t="s">
        <v>240</v>
      </c>
      <c r="S701" s="125"/>
      <c r="T701" s="125"/>
      <c r="U701" s="122"/>
      <c r="V701" s="8"/>
      <c r="W701" s="8"/>
      <c r="X701" s="8"/>
    </row>
    <row r="702" spans="1:24" outlineLevel="4" x14ac:dyDescent="0.15">
      <c r="B702" s="10"/>
      <c r="C702" s="10" t="s">
        <v>49</v>
      </c>
      <c r="D702" s="10"/>
      <c r="E702" s="10"/>
      <c r="F702" s="10"/>
      <c r="G702" s="10"/>
      <c r="H702" s="10"/>
      <c r="I702" s="10"/>
      <c r="J702" s="10"/>
      <c r="K702" s="11"/>
      <c r="L702" s="35"/>
      <c r="M702" s="10"/>
      <c r="N702" s="37"/>
      <c r="O702" s="10"/>
      <c r="P702" s="10"/>
      <c r="Q702" s="10"/>
      <c r="R702" s="10"/>
      <c r="S702" s="10"/>
      <c r="T702" s="10"/>
      <c r="U702" s="10"/>
    </row>
    <row r="703" spans="1:24" ht="11.25" outlineLevel="3" x14ac:dyDescent="0.2">
      <c r="A703" s="84" t="s">
        <v>188</v>
      </c>
      <c r="B703" s="111"/>
      <c r="C703" s="112">
        <v>4</v>
      </c>
      <c r="D703" s="112"/>
      <c r="E703" s="111" t="s">
        <v>233</v>
      </c>
      <c r="F703" s="111"/>
      <c r="G703" s="113" t="s">
        <v>103</v>
      </c>
      <c r="H703" s="111"/>
      <c r="I703" s="114"/>
      <c r="J703" s="114"/>
      <c r="K703" s="115"/>
      <c r="L703" s="86">
        <f>SUBTOTAL(9,L704:L708)</f>
        <v>0</v>
      </c>
      <c r="M703" s="116"/>
      <c r="N703" s="84"/>
      <c r="O703" s="117" t="e">
        <f>SUBTOTAL(9,O704:O779)</f>
        <v>#VALUE!</v>
      </c>
      <c r="P703" s="117" t="e">
        <f>SUBTOTAL(9,P704:P779)</f>
        <v>#VALUE!</v>
      </c>
      <c r="Q703" s="116"/>
      <c r="R703" s="84"/>
      <c r="S703" s="118"/>
      <c r="T703" s="118"/>
      <c r="U703" s="116"/>
      <c r="V703" s="4"/>
      <c r="W703" s="8"/>
      <c r="X703" s="8"/>
    </row>
    <row r="704" spans="1:24" ht="33.75" outlineLevel="4" x14ac:dyDescent="0.2">
      <c r="A704" s="38"/>
      <c r="B704" s="119" t="s">
        <v>1715</v>
      </c>
      <c r="C704" s="120" t="s">
        <v>50</v>
      </c>
      <c r="D704" s="121">
        <v>19</v>
      </c>
      <c r="E704" s="122" t="s">
        <v>235</v>
      </c>
      <c r="F704" s="122" t="s">
        <v>573</v>
      </c>
      <c r="G704" s="123" t="s">
        <v>574</v>
      </c>
      <c r="H704" s="124" t="s">
        <v>238</v>
      </c>
      <c r="I704" s="125">
        <v>6.8</v>
      </c>
      <c r="J704" s="125">
        <v>6.8</v>
      </c>
      <c r="K704" s="128"/>
      <c r="L704" s="126" t="str">
        <f>IF(K704&lt;&gt;"",J704*K704,"")</f>
        <v/>
      </c>
      <c r="M704" s="123" t="s">
        <v>1700</v>
      </c>
      <c r="N704" s="127">
        <v>21</v>
      </c>
      <c r="O704" s="127" t="e">
        <f>L704*(N704/100)</f>
        <v>#VALUE!</v>
      </c>
      <c r="P704" s="127" t="e">
        <f>L704+O704</f>
        <v>#VALUE!</v>
      </c>
      <c r="Q704" s="129"/>
      <c r="R704" s="127" t="s">
        <v>240</v>
      </c>
      <c r="S704" s="125"/>
      <c r="T704" s="125"/>
      <c r="U704" s="122"/>
      <c r="V704" s="8"/>
      <c r="W704" s="8"/>
      <c r="X704" s="8"/>
    </row>
    <row r="705" spans="1:24" ht="22.5" outlineLevel="4" x14ac:dyDescent="0.2">
      <c r="A705" s="38"/>
      <c r="B705" s="119" t="s">
        <v>1716</v>
      </c>
      <c r="C705" s="120" t="s">
        <v>50</v>
      </c>
      <c r="D705" s="121">
        <v>20</v>
      </c>
      <c r="E705" s="122" t="s">
        <v>235</v>
      </c>
      <c r="F705" s="122" t="s">
        <v>577</v>
      </c>
      <c r="G705" s="123" t="s">
        <v>578</v>
      </c>
      <c r="H705" s="124" t="s">
        <v>238</v>
      </c>
      <c r="I705" s="125">
        <v>7.48</v>
      </c>
      <c r="J705" s="125">
        <v>7.48</v>
      </c>
      <c r="K705" s="128"/>
      <c r="L705" s="126" t="str">
        <f>IF(K705&lt;&gt;"",J705*K705,"")</f>
        <v/>
      </c>
      <c r="M705" s="123" t="s">
        <v>1717</v>
      </c>
      <c r="N705" s="127">
        <v>21</v>
      </c>
      <c r="O705" s="127" t="e">
        <f>L705*(N705/100)</f>
        <v>#VALUE!</v>
      </c>
      <c r="P705" s="127" t="e">
        <f>L705+O705</f>
        <v>#VALUE!</v>
      </c>
      <c r="Q705" s="129"/>
      <c r="R705" s="127" t="s">
        <v>240</v>
      </c>
      <c r="S705" s="125"/>
      <c r="T705" s="125"/>
      <c r="U705" s="122"/>
      <c r="V705" s="8"/>
      <c r="W705" s="8"/>
      <c r="X705" s="8"/>
    </row>
    <row r="706" spans="1:24" ht="45" outlineLevel="4" x14ac:dyDescent="0.2">
      <c r="A706" s="38"/>
      <c r="B706" s="119" t="s">
        <v>1718</v>
      </c>
      <c r="C706" s="120" t="s">
        <v>50</v>
      </c>
      <c r="D706" s="121">
        <v>21</v>
      </c>
      <c r="E706" s="122" t="s">
        <v>235</v>
      </c>
      <c r="F706" s="122" t="s">
        <v>581</v>
      </c>
      <c r="G706" s="123" t="s">
        <v>582</v>
      </c>
      <c r="H706" s="124" t="s">
        <v>238</v>
      </c>
      <c r="I706" s="125">
        <v>6.8</v>
      </c>
      <c r="J706" s="125">
        <v>6.8</v>
      </c>
      <c r="K706" s="128"/>
      <c r="L706" s="126" t="str">
        <f>IF(K706&lt;&gt;"",J706*K706,"")</f>
        <v/>
      </c>
      <c r="M706" s="123" t="s">
        <v>1719</v>
      </c>
      <c r="N706" s="127">
        <v>21</v>
      </c>
      <c r="O706" s="127" t="e">
        <f>L706*(N706/100)</f>
        <v>#VALUE!</v>
      </c>
      <c r="P706" s="127" t="e">
        <f>L706+O706</f>
        <v>#VALUE!</v>
      </c>
      <c r="Q706" s="129"/>
      <c r="R706" s="127" t="s">
        <v>240</v>
      </c>
      <c r="S706" s="125"/>
      <c r="T706" s="125"/>
      <c r="U706" s="122"/>
      <c r="V706" s="8"/>
      <c r="W706" s="8"/>
      <c r="X706" s="8"/>
    </row>
    <row r="707" spans="1:24" ht="22.5" outlineLevel="4" x14ac:dyDescent="0.2">
      <c r="A707" s="38"/>
      <c r="B707" s="119" t="s">
        <v>1720</v>
      </c>
      <c r="C707" s="120" t="s">
        <v>50</v>
      </c>
      <c r="D707" s="121">
        <v>22</v>
      </c>
      <c r="E707" s="122" t="s">
        <v>235</v>
      </c>
      <c r="F707" s="122" t="s">
        <v>1129</v>
      </c>
      <c r="G707" s="123" t="s">
        <v>1130</v>
      </c>
      <c r="H707" s="124" t="s">
        <v>417</v>
      </c>
      <c r="I707" s="125">
        <v>0.111</v>
      </c>
      <c r="J707" s="125">
        <v>0.111</v>
      </c>
      <c r="K707" s="128"/>
      <c r="L707" s="126" t="str">
        <f>IF(K707&lt;&gt;"",J707*K707,"")</f>
        <v/>
      </c>
      <c r="M707" s="123"/>
      <c r="N707" s="127">
        <v>21</v>
      </c>
      <c r="O707" s="127" t="e">
        <f>L707*(N707/100)</f>
        <v>#VALUE!</v>
      </c>
      <c r="P707" s="127" t="e">
        <f>L707+O707</f>
        <v>#VALUE!</v>
      </c>
      <c r="Q707" s="129"/>
      <c r="R707" s="127" t="s">
        <v>240</v>
      </c>
      <c r="S707" s="125"/>
      <c r="T707" s="125"/>
      <c r="U707" s="122"/>
      <c r="V707" s="8"/>
      <c r="W707" s="8"/>
      <c r="X707" s="8"/>
    </row>
    <row r="708" spans="1:24" outlineLevel="4" x14ac:dyDescent="0.15">
      <c r="B708" s="10"/>
      <c r="C708" s="10" t="s">
        <v>49</v>
      </c>
      <c r="D708" s="10"/>
      <c r="E708" s="10"/>
      <c r="F708" s="10"/>
      <c r="G708" s="10"/>
      <c r="H708" s="10"/>
      <c r="I708" s="10"/>
      <c r="J708" s="10"/>
      <c r="K708" s="11"/>
      <c r="L708" s="35"/>
      <c r="M708" s="10"/>
      <c r="N708" s="37"/>
      <c r="O708" s="10"/>
      <c r="P708" s="10"/>
      <c r="Q708" s="10"/>
      <c r="R708" s="10"/>
      <c r="S708" s="10"/>
      <c r="T708" s="10"/>
      <c r="U708" s="10"/>
    </row>
    <row r="709" spans="1:24" ht="11.25" outlineLevel="3" x14ac:dyDescent="0.2">
      <c r="A709" s="84" t="s">
        <v>189</v>
      </c>
      <c r="B709" s="111"/>
      <c r="C709" s="112">
        <v>4</v>
      </c>
      <c r="D709" s="112"/>
      <c r="E709" s="111" t="s">
        <v>233</v>
      </c>
      <c r="F709" s="111"/>
      <c r="G709" s="113" t="s">
        <v>105</v>
      </c>
      <c r="H709" s="111"/>
      <c r="I709" s="114"/>
      <c r="J709" s="114"/>
      <c r="K709" s="115"/>
      <c r="L709" s="86">
        <f>SUBTOTAL(9,L710:L723)</f>
        <v>0</v>
      </c>
      <c r="M709" s="116"/>
      <c r="N709" s="84"/>
      <c r="O709" s="117" t="e">
        <f>SUBTOTAL(9,O710:O797)</f>
        <v>#VALUE!</v>
      </c>
      <c r="P709" s="117" t="e">
        <f>SUBTOTAL(9,P710:P797)</f>
        <v>#VALUE!</v>
      </c>
      <c r="Q709" s="116"/>
      <c r="R709" s="84"/>
      <c r="S709" s="118"/>
      <c r="T709" s="118"/>
      <c r="U709" s="116"/>
      <c r="V709" s="4"/>
      <c r="W709" s="8"/>
      <c r="X709" s="8"/>
    </row>
    <row r="710" spans="1:24" ht="45" outlineLevel="4" x14ac:dyDescent="0.2">
      <c r="A710" s="38"/>
      <c r="B710" s="119" t="s">
        <v>1721</v>
      </c>
      <c r="C710" s="120" t="s">
        <v>50</v>
      </c>
      <c r="D710" s="121">
        <v>23</v>
      </c>
      <c r="E710" s="122" t="s">
        <v>235</v>
      </c>
      <c r="F710" s="122" t="s">
        <v>643</v>
      </c>
      <c r="G710" s="123" t="s">
        <v>644</v>
      </c>
      <c r="H710" s="124" t="s">
        <v>291</v>
      </c>
      <c r="I710" s="125">
        <v>4</v>
      </c>
      <c r="J710" s="125">
        <v>4</v>
      </c>
      <c r="K710" s="128"/>
      <c r="L710" s="126" t="str">
        <f t="shared" ref="L710:L722" si="105">IF(K710&lt;&gt;"",J710*K710,"")</f>
        <v/>
      </c>
      <c r="M710" s="123" t="s">
        <v>1722</v>
      </c>
      <c r="N710" s="127">
        <v>21</v>
      </c>
      <c r="O710" s="127" t="e">
        <f t="shared" ref="O710:O722" si="106">L710*(N710/100)</f>
        <v>#VALUE!</v>
      </c>
      <c r="P710" s="127" t="e">
        <f t="shared" ref="P710:P722" si="107">L710+O710</f>
        <v>#VALUE!</v>
      </c>
      <c r="Q710" s="129"/>
      <c r="R710" s="127" t="s">
        <v>240</v>
      </c>
      <c r="S710" s="125"/>
      <c r="T710" s="125"/>
      <c r="U710" s="122"/>
      <c r="V710" s="8"/>
      <c r="W710" s="8"/>
      <c r="X710" s="8"/>
    </row>
    <row r="711" spans="1:24" ht="45" outlineLevel="4" x14ac:dyDescent="0.2">
      <c r="A711" s="38"/>
      <c r="B711" s="119" t="s">
        <v>1723</v>
      </c>
      <c r="C711" s="120" t="s">
        <v>50</v>
      </c>
      <c r="D711" s="121">
        <v>24</v>
      </c>
      <c r="E711" s="122" t="s">
        <v>235</v>
      </c>
      <c r="F711" s="122" t="s">
        <v>647</v>
      </c>
      <c r="G711" s="123" t="s">
        <v>648</v>
      </c>
      <c r="H711" s="124" t="s">
        <v>238</v>
      </c>
      <c r="I711" s="125">
        <v>6.8</v>
      </c>
      <c r="J711" s="125">
        <v>6.8</v>
      </c>
      <c r="K711" s="128"/>
      <c r="L711" s="126" t="str">
        <f t="shared" si="105"/>
        <v/>
      </c>
      <c r="M711" s="123" t="s">
        <v>1719</v>
      </c>
      <c r="N711" s="127">
        <v>21</v>
      </c>
      <c r="O711" s="127" t="e">
        <f t="shared" si="106"/>
        <v>#VALUE!</v>
      </c>
      <c r="P711" s="127" t="e">
        <f t="shared" si="107"/>
        <v>#VALUE!</v>
      </c>
      <c r="Q711" s="129"/>
      <c r="R711" s="127" t="s">
        <v>240</v>
      </c>
      <c r="S711" s="125"/>
      <c r="T711" s="125"/>
      <c r="U711" s="122"/>
      <c r="V711" s="8"/>
      <c r="W711" s="8"/>
      <c r="X711" s="8"/>
    </row>
    <row r="712" spans="1:24" ht="45" outlineLevel="4" x14ac:dyDescent="0.2">
      <c r="A712" s="38"/>
      <c r="B712" s="119" t="s">
        <v>1724</v>
      </c>
      <c r="C712" s="120" t="s">
        <v>50</v>
      </c>
      <c r="D712" s="121">
        <v>25</v>
      </c>
      <c r="E712" s="122" t="s">
        <v>235</v>
      </c>
      <c r="F712" s="122" t="s">
        <v>667</v>
      </c>
      <c r="G712" s="123" t="s">
        <v>668</v>
      </c>
      <c r="H712" s="124" t="s">
        <v>291</v>
      </c>
      <c r="I712" s="125">
        <v>5.2</v>
      </c>
      <c r="J712" s="125">
        <v>5.2</v>
      </c>
      <c r="K712" s="128"/>
      <c r="L712" s="126" t="str">
        <f t="shared" si="105"/>
        <v/>
      </c>
      <c r="M712" s="123" t="s">
        <v>1725</v>
      </c>
      <c r="N712" s="127">
        <v>21</v>
      </c>
      <c r="O712" s="127" t="e">
        <f t="shared" si="106"/>
        <v>#VALUE!</v>
      </c>
      <c r="P712" s="127" t="e">
        <f t="shared" si="107"/>
        <v>#VALUE!</v>
      </c>
      <c r="Q712" s="129"/>
      <c r="R712" s="127" t="s">
        <v>240</v>
      </c>
      <c r="S712" s="125"/>
      <c r="T712" s="125"/>
      <c r="U712" s="122"/>
      <c r="V712" s="8"/>
      <c r="W712" s="8"/>
      <c r="X712" s="8"/>
    </row>
    <row r="713" spans="1:24" ht="45" outlineLevel="4" x14ac:dyDescent="0.2">
      <c r="A713" s="38"/>
      <c r="B713" s="119" t="s">
        <v>1726</v>
      </c>
      <c r="C713" s="120" t="s">
        <v>50</v>
      </c>
      <c r="D713" s="121">
        <v>26</v>
      </c>
      <c r="E713" s="122" t="s">
        <v>235</v>
      </c>
      <c r="F713" s="122" t="s">
        <v>679</v>
      </c>
      <c r="G713" s="123" t="s">
        <v>680</v>
      </c>
      <c r="H713" s="124" t="s">
        <v>291</v>
      </c>
      <c r="I713" s="125">
        <v>4</v>
      </c>
      <c r="J713" s="125">
        <v>4</v>
      </c>
      <c r="K713" s="128"/>
      <c r="L713" s="126" t="str">
        <f t="shared" si="105"/>
        <v/>
      </c>
      <c r="M713" s="123" t="s">
        <v>1722</v>
      </c>
      <c r="N713" s="127">
        <v>21</v>
      </c>
      <c r="O713" s="127" t="e">
        <f t="shared" si="106"/>
        <v>#VALUE!</v>
      </c>
      <c r="P713" s="127" t="e">
        <f t="shared" si="107"/>
        <v>#VALUE!</v>
      </c>
      <c r="Q713" s="129"/>
      <c r="R713" s="127" t="s">
        <v>240</v>
      </c>
      <c r="S713" s="125"/>
      <c r="T713" s="125"/>
      <c r="U713" s="122"/>
      <c r="V713" s="8"/>
      <c r="W713" s="8"/>
      <c r="X713" s="8"/>
    </row>
    <row r="714" spans="1:24" ht="45" outlineLevel="4" x14ac:dyDescent="0.2">
      <c r="A714" s="38"/>
      <c r="B714" s="119" t="s">
        <v>1727</v>
      </c>
      <c r="C714" s="120" t="s">
        <v>50</v>
      </c>
      <c r="D714" s="121">
        <v>27</v>
      </c>
      <c r="E714" s="122" t="s">
        <v>235</v>
      </c>
      <c r="F714" s="122" t="s">
        <v>695</v>
      </c>
      <c r="G714" s="123" t="s">
        <v>696</v>
      </c>
      <c r="H714" s="124" t="s">
        <v>291</v>
      </c>
      <c r="I714" s="125">
        <v>5.7</v>
      </c>
      <c r="J714" s="125">
        <v>5.7</v>
      </c>
      <c r="K714" s="128"/>
      <c r="L714" s="126" t="str">
        <f t="shared" si="105"/>
        <v/>
      </c>
      <c r="M714" s="123" t="s">
        <v>1728</v>
      </c>
      <c r="N714" s="127">
        <v>21</v>
      </c>
      <c r="O714" s="127" t="e">
        <f t="shared" si="106"/>
        <v>#VALUE!</v>
      </c>
      <c r="P714" s="127" t="e">
        <f t="shared" si="107"/>
        <v>#VALUE!</v>
      </c>
      <c r="Q714" s="129"/>
      <c r="R714" s="127" t="s">
        <v>240</v>
      </c>
      <c r="S714" s="125"/>
      <c r="T714" s="125"/>
      <c r="U714" s="122"/>
      <c r="V714" s="8"/>
      <c r="W714" s="8"/>
      <c r="X714" s="8"/>
    </row>
    <row r="715" spans="1:24" ht="33.75" outlineLevel="4" x14ac:dyDescent="0.2">
      <c r="A715" s="38"/>
      <c r="B715" s="119" t="s">
        <v>1729</v>
      </c>
      <c r="C715" s="120" t="s">
        <v>50</v>
      </c>
      <c r="D715" s="121">
        <v>28</v>
      </c>
      <c r="E715" s="122" t="s">
        <v>235</v>
      </c>
      <c r="F715" s="122" t="s">
        <v>718</v>
      </c>
      <c r="G715" s="123" t="s">
        <v>719</v>
      </c>
      <c r="H715" s="124" t="s">
        <v>291</v>
      </c>
      <c r="I715" s="125">
        <v>4</v>
      </c>
      <c r="J715" s="125">
        <v>4</v>
      </c>
      <c r="K715" s="128"/>
      <c r="L715" s="126" t="str">
        <f t="shared" si="105"/>
        <v/>
      </c>
      <c r="M715" s="123" t="s">
        <v>1730</v>
      </c>
      <c r="N715" s="127">
        <v>21</v>
      </c>
      <c r="O715" s="127" t="e">
        <f t="shared" si="106"/>
        <v>#VALUE!</v>
      </c>
      <c r="P715" s="127" t="e">
        <f t="shared" si="107"/>
        <v>#VALUE!</v>
      </c>
      <c r="Q715" s="129"/>
      <c r="R715" s="127" t="s">
        <v>240</v>
      </c>
      <c r="S715" s="125"/>
      <c r="T715" s="125"/>
      <c r="U715" s="122"/>
      <c r="V715" s="8"/>
      <c r="W715" s="8"/>
      <c r="X715" s="8"/>
    </row>
    <row r="716" spans="1:24" ht="33.75" outlineLevel="4" x14ac:dyDescent="0.2">
      <c r="A716" s="38"/>
      <c r="B716" s="119" t="s">
        <v>1731</v>
      </c>
      <c r="C716" s="120" t="s">
        <v>50</v>
      </c>
      <c r="D716" s="121">
        <v>29</v>
      </c>
      <c r="E716" s="122" t="s">
        <v>235</v>
      </c>
      <c r="F716" s="122" t="s">
        <v>722</v>
      </c>
      <c r="G716" s="123" t="s">
        <v>723</v>
      </c>
      <c r="H716" s="124" t="s">
        <v>291</v>
      </c>
      <c r="I716" s="125">
        <v>4</v>
      </c>
      <c r="J716" s="125">
        <v>4</v>
      </c>
      <c r="K716" s="128"/>
      <c r="L716" s="126" t="str">
        <f t="shared" si="105"/>
        <v/>
      </c>
      <c r="M716" s="123" t="s">
        <v>1730</v>
      </c>
      <c r="N716" s="127">
        <v>21</v>
      </c>
      <c r="O716" s="127" t="e">
        <f t="shared" si="106"/>
        <v>#VALUE!</v>
      </c>
      <c r="P716" s="127" t="e">
        <f t="shared" si="107"/>
        <v>#VALUE!</v>
      </c>
      <c r="Q716" s="129"/>
      <c r="R716" s="127" t="s">
        <v>240</v>
      </c>
      <c r="S716" s="125"/>
      <c r="T716" s="125"/>
      <c r="U716" s="122"/>
      <c r="V716" s="8"/>
      <c r="W716" s="8"/>
      <c r="X716" s="8"/>
    </row>
    <row r="717" spans="1:24" ht="33.75" outlineLevel="4" x14ac:dyDescent="0.2">
      <c r="A717" s="38"/>
      <c r="B717" s="119" t="s">
        <v>1732</v>
      </c>
      <c r="C717" s="120" t="s">
        <v>50</v>
      </c>
      <c r="D717" s="121">
        <v>30</v>
      </c>
      <c r="E717" s="122" t="s">
        <v>235</v>
      </c>
      <c r="F717" s="122" t="s">
        <v>730</v>
      </c>
      <c r="G717" s="123" t="s">
        <v>731</v>
      </c>
      <c r="H717" s="124" t="s">
        <v>238</v>
      </c>
      <c r="I717" s="125">
        <v>6.8</v>
      </c>
      <c r="J717" s="125">
        <v>6.8</v>
      </c>
      <c r="K717" s="128"/>
      <c r="L717" s="126" t="str">
        <f t="shared" si="105"/>
        <v/>
      </c>
      <c r="M717" s="123" t="s">
        <v>1733</v>
      </c>
      <c r="N717" s="127">
        <v>21</v>
      </c>
      <c r="O717" s="127" t="e">
        <f t="shared" si="106"/>
        <v>#VALUE!</v>
      </c>
      <c r="P717" s="127" t="e">
        <f t="shared" si="107"/>
        <v>#VALUE!</v>
      </c>
      <c r="Q717" s="129"/>
      <c r="R717" s="127" t="s">
        <v>240</v>
      </c>
      <c r="S717" s="125"/>
      <c r="T717" s="125"/>
      <c r="U717" s="122"/>
      <c r="V717" s="8"/>
      <c r="W717" s="8"/>
      <c r="X717" s="8"/>
    </row>
    <row r="718" spans="1:24" ht="22.5" outlineLevel="4" x14ac:dyDescent="0.2">
      <c r="A718" s="38"/>
      <c r="B718" s="119" t="s">
        <v>1734</v>
      </c>
      <c r="C718" s="120" t="s">
        <v>50</v>
      </c>
      <c r="D718" s="121">
        <v>31</v>
      </c>
      <c r="E718" s="122" t="s">
        <v>235</v>
      </c>
      <c r="F718" s="122" t="s">
        <v>1735</v>
      </c>
      <c r="G718" s="123" t="s">
        <v>1736</v>
      </c>
      <c r="H718" s="124" t="s">
        <v>238</v>
      </c>
      <c r="I718" s="125">
        <v>6.8</v>
      </c>
      <c r="J718" s="125">
        <v>6.8</v>
      </c>
      <c r="K718" s="128"/>
      <c r="L718" s="126" t="str">
        <f t="shared" si="105"/>
        <v/>
      </c>
      <c r="M718" s="123"/>
      <c r="N718" s="127">
        <v>21</v>
      </c>
      <c r="O718" s="127" t="e">
        <f t="shared" si="106"/>
        <v>#VALUE!</v>
      </c>
      <c r="P718" s="127" t="e">
        <f t="shared" si="107"/>
        <v>#VALUE!</v>
      </c>
      <c r="Q718" s="129"/>
      <c r="R718" s="127" t="s">
        <v>240</v>
      </c>
      <c r="S718" s="125"/>
      <c r="T718" s="125"/>
      <c r="U718" s="122"/>
      <c r="V718" s="8"/>
      <c r="W718" s="8"/>
      <c r="X718" s="8"/>
    </row>
    <row r="719" spans="1:24" ht="33.75" outlineLevel="4" x14ac:dyDescent="0.2">
      <c r="A719" s="38"/>
      <c r="B719" s="119" t="s">
        <v>1737</v>
      </c>
      <c r="C719" s="120" t="s">
        <v>50</v>
      </c>
      <c r="D719" s="121">
        <v>32</v>
      </c>
      <c r="E719" s="122" t="s">
        <v>235</v>
      </c>
      <c r="F719" s="122" t="s">
        <v>1738</v>
      </c>
      <c r="G719" s="123" t="s">
        <v>1739</v>
      </c>
      <c r="H719" s="124" t="s">
        <v>291</v>
      </c>
      <c r="I719" s="125">
        <v>5.2</v>
      </c>
      <c r="J719" s="125">
        <v>5.2</v>
      </c>
      <c r="K719" s="128"/>
      <c r="L719" s="126" t="str">
        <f t="shared" si="105"/>
        <v/>
      </c>
      <c r="M719" s="123" t="s">
        <v>1740</v>
      </c>
      <c r="N719" s="127">
        <v>21</v>
      </c>
      <c r="O719" s="127" t="e">
        <f t="shared" si="106"/>
        <v>#VALUE!</v>
      </c>
      <c r="P719" s="127" t="e">
        <f t="shared" si="107"/>
        <v>#VALUE!</v>
      </c>
      <c r="Q719" s="129"/>
      <c r="R719" s="127" t="s">
        <v>240</v>
      </c>
      <c r="S719" s="125"/>
      <c r="T719" s="125"/>
      <c r="U719" s="122"/>
      <c r="V719" s="8"/>
      <c r="W719" s="8"/>
      <c r="X719" s="8"/>
    </row>
    <row r="720" spans="1:24" ht="67.5" outlineLevel="4" x14ac:dyDescent="0.2">
      <c r="A720" s="38"/>
      <c r="B720" s="119" t="s">
        <v>1741</v>
      </c>
      <c r="C720" s="120" t="s">
        <v>50</v>
      </c>
      <c r="D720" s="121">
        <v>33</v>
      </c>
      <c r="E720" s="122" t="s">
        <v>235</v>
      </c>
      <c r="F720" s="122" t="s">
        <v>823</v>
      </c>
      <c r="G720" s="123" t="s">
        <v>824</v>
      </c>
      <c r="H720" s="124" t="s">
        <v>291</v>
      </c>
      <c r="I720" s="125">
        <v>7.4</v>
      </c>
      <c r="J720" s="125">
        <v>7.4</v>
      </c>
      <c r="K720" s="128"/>
      <c r="L720" s="126" t="str">
        <f t="shared" si="105"/>
        <v/>
      </c>
      <c r="M720" s="123" t="s">
        <v>1742</v>
      </c>
      <c r="N720" s="127">
        <v>21</v>
      </c>
      <c r="O720" s="127" t="e">
        <f t="shared" si="106"/>
        <v>#VALUE!</v>
      </c>
      <c r="P720" s="127" t="e">
        <f t="shared" si="107"/>
        <v>#VALUE!</v>
      </c>
      <c r="Q720" s="129"/>
      <c r="R720" s="127" t="s">
        <v>240</v>
      </c>
      <c r="S720" s="125"/>
      <c r="T720" s="125"/>
      <c r="U720" s="122"/>
      <c r="V720" s="8"/>
      <c r="W720" s="8"/>
      <c r="X720" s="8"/>
    </row>
    <row r="721" spans="1:24" ht="33.75" outlineLevel="4" x14ac:dyDescent="0.2">
      <c r="A721" s="38"/>
      <c r="B721" s="119" t="s">
        <v>1743</v>
      </c>
      <c r="C721" s="120" t="s">
        <v>50</v>
      </c>
      <c r="D721" s="121">
        <v>34</v>
      </c>
      <c r="E721" s="122" t="s">
        <v>235</v>
      </c>
      <c r="F721" s="122" t="s">
        <v>1744</v>
      </c>
      <c r="G721" s="123" t="s">
        <v>1745</v>
      </c>
      <c r="H721" s="124" t="s">
        <v>291</v>
      </c>
      <c r="I721" s="125">
        <v>4.5</v>
      </c>
      <c r="J721" s="125">
        <v>4.5</v>
      </c>
      <c r="K721" s="128"/>
      <c r="L721" s="126" t="str">
        <f t="shared" si="105"/>
        <v/>
      </c>
      <c r="M721" s="123" t="s">
        <v>1746</v>
      </c>
      <c r="N721" s="127">
        <v>21</v>
      </c>
      <c r="O721" s="127" t="e">
        <f t="shared" si="106"/>
        <v>#VALUE!</v>
      </c>
      <c r="P721" s="127" t="e">
        <f t="shared" si="107"/>
        <v>#VALUE!</v>
      </c>
      <c r="Q721" s="129"/>
      <c r="R721" s="127" t="s">
        <v>240</v>
      </c>
      <c r="S721" s="125"/>
      <c r="T721" s="125"/>
      <c r="U721" s="122"/>
      <c r="V721" s="8"/>
      <c r="W721" s="8"/>
      <c r="X721" s="8"/>
    </row>
    <row r="722" spans="1:24" ht="22.5" outlineLevel="4" x14ac:dyDescent="0.2">
      <c r="A722" s="38"/>
      <c r="B722" s="119" t="s">
        <v>1747</v>
      </c>
      <c r="C722" s="120" t="s">
        <v>50</v>
      </c>
      <c r="D722" s="121">
        <v>35</v>
      </c>
      <c r="E722" s="122" t="s">
        <v>235</v>
      </c>
      <c r="F722" s="122" t="s">
        <v>1198</v>
      </c>
      <c r="G722" s="123" t="s">
        <v>1199</v>
      </c>
      <c r="H722" s="124" t="s">
        <v>417</v>
      </c>
      <c r="I722" s="125">
        <v>3.4000000000000002E-2</v>
      </c>
      <c r="J722" s="125">
        <v>3.4000000000000002E-2</v>
      </c>
      <c r="K722" s="128"/>
      <c r="L722" s="126" t="str">
        <f t="shared" si="105"/>
        <v/>
      </c>
      <c r="M722" s="123"/>
      <c r="N722" s="127">
        <v>21</v>
      </c>
      <c r="O722" s="127" t="e">
        <f t="shared" si="106"/>
        <v>#VALUE!</v>
      </c>
      <c r="P722" s="127" t="e">
        <f t="shared" si="107"/>
        <v>#VALUE!</v>
      </c>
      <c r="Q722" s="129"/>
      <c r="R722" s="127" t="s">
        <v>240</v>
      </c>
      <c r="S722" s="125"/>
      <c r="T722" s="125"/>
      <c r="U722" s="122"/>
      <c r="V722" s="8"/>
      <c r="W722" s="8"/>
      <c r="X722" s="8"/>
    </row>
    <row r="723" spans="1:24" outlineLevel="4" x14ac:dyDescent="0.15">
      <c r="B723" s="10"/>
      <c r="C723" s="10" t="s">
        <v>49</v>
      </c>
      <c r="D723" s="10"/>
      <c r="E723" s="10"/>
      <c r="F723" s="10"/>
      <c r="G723" s="10"/>
      <c r="H723" s="10"/>
      <c r="I723" s="10"/>
      <c r="J723" s="10"/>
      <c r="K723" s="11"/>
      <c r="L723" s="35"/>
      <c r="M723" s="10"/>
      <c r="N723" s="37"/>
      <c r="O723" s="10"/>
      <c r="P723" s="10"/>
      <c r="Q723" s="10"/>
      <c r="R723" s="10"/>
      <c r="S723" s="10"/>
      <c r="T723" s="10"/>
      <c r="U723" s="10"/>
    </row>
    <row r="724" spans="1:24" ht="11.25" outlineLevel="3" x14ac:dyDescent="0.2">
      <c r="A724" s="84" t="s">
        <v>190</v>
      </c>
      <c r="B724" s="111"/>
      <c r="C724" s="112">
        <v>4</v>
      </c>
      <c r="D724" s="112"/>
      <c r="E724" s="111" t="s">
        <v>233</v>
      </c>
      <c r="F724" s="111"/>
      <c r="G724" s="113" t="s">
        <v>107</v>
      </c>
      <c r="H724" s="111"/>
      <c r="I724" s="114"/>
      <c r="J724" s="114"/>
      <c r="K724" s="115"/>
      <c r="L724" s="86">
        <f>SUBTOTAL(9,L725:L726)</f>
        <v>0</v>
      </c>
      <c r="M724" s="116"/>
      <c r="N724" s="84"/>
      <c r="O724" s="117" t="e">
        <f>SUBTOTAL(9,O725:O827)</f>
        <v>#VALUE!</v>
      </c>
      <c r="P724" s="117" t="e">
        <f>SUBTOTAL(9,P725:P827)</f>
        <v>#VALUE!</v>
      </c>
      <c r="Q724" s="116"/>
      <c r="R724" s="84"/>
      <c r="S724" s="118"/>
      <c r="T724" s="118"/>
      <c r="U724" s="116"/>
      <c r="V724" s="4"/>
      <c r="W724" s="8"/>
      <c r="X724" s="8"/>
    </row>
    <row r="725" spans="1:24" ht="45" outlineLevel="4" x14ac:dyDescent="0.2">
      <c r="A725" s="38"/>
      <c r="B725" s="119" t="s">
        <v>1748</v>
      </c>
      <c r="C725" s="120" t="s">
        <v>50</v>
      </c>
      <c r="D725" s="121">
        <v>36</v>
      </c>
      <c r="E725" s="122" t="s">
        <v>235</v>
      </c>
      <c r="F725" s="122" t="s">
        <v>870</v>
      </c>
      <c r="G725" s="123" t="s">
        <v>871</v>
      </c>
      <c r="H725" s="124" t="s">
        <v>238</v>
      </c>
      <c r="I725" s="125">
        <v>6.8</v>
      </c>
      <c r="J725" s="125">
        <v>6.8</v>
      </c>
      <c r="K725" s="128"/>
      <c r="L725" s="126" t="str">
        <f>IF(K725&lt;&gt;"",J725*K725,"")</f>
        <v/>
      </c>
      <c r="M725" s="123" t="s">
        <v>1719</v>
      </c>
      <c r="N725" s="127">
        <v>21</v>
      </c>
      <c r="O725" s="127" t="e">
        <f>L725*(N725/100)</f>
        <v>#VALUE!</v>
      </c>
      <c r="P725" s="127" t="e">
        <f>L725+O725</f>
        <v>#VALUE!</v>
      </c>
      <c r="Q725" s="129"/>
      <c r="R725" s="127" t="s">
        <v>240</v>
      </c>
      <c r="S725" s="125"/>
      <c r="T725" s="125"/>
      <c r="U725" s="122"/>
      <c r="V725" s="8"/>
      <c r="W725" s="8"/>
      <c r="X725" s="8"/>
    </row>
    <row r="726" spans="1:24" outlineLevel="4" x14ac:dyDescent="0.15">
      <c r="B726" s="10"/>
      <c r="C726" s="10" t="s">
        <v>49</v>
      </c>
      <c r="D726" s="10"/>
      <c r="E726" s="10"/>
      <c r="F726" s="10"/>
      <c r="G726" s="10"/>
      <c r="H726" s="10"/>
      <c r="I726" s="10"/>
      <c r="J726" s="10"/>
      <c r="K726" s="11"/>
      <c r="L726" s="35"/>
      <c r="M726" s="10"/>
      <c r="N726" s="37"/>
      <c r="O726" s="10"/>
      <c r="P726" s="10"/>
      <c r="Q726" s="10"/>
      <c r="R726" s="10"/>
      <c r="S726" s="10"/>
      <c r="T726" s="10"/>
      <c r="U726" s="10"/>
    </row>
    <row r="727" spans="1:24" ht="11.25" outlineLevel="3" x14ac:dyDescent="0.2">
      <c r="A727" s="84" t="s">
        <v>191</v>
      </c>
      <c r="B727" s="111"/>
      <c r="C727" s="112">
        <v>4</v>
      </c>
      <c r="D727" s="112"/>
      <c r="E727" s="111" t="s">
        <v>233</v>
      </c>
      <c r="F727" s="111"/>
      <c r="G727" s="113" t="s">
        <v>113</v>
      </c>
      <c r="H727" s="111"/>
      <c r="I727" s="114"/>
      <c r="J727" s="114"/>
      <c r="K727" s="115"/>
      <c r="L727" s="86">
        <f>SUBTOTAL(9,L728:L729)</f>
        <v>0</v>
      </c>
      <c r="M727" s="116"/>
      <c r="N727" s="84"/>
      <c r="O727" s="117" t="e">
        <f>SUBTOTAL(9,O728:O841)</f>
        <v>#VALUE!</v>
      </c>
      <c r="P727" s="117" t="e">
        <f>SUBTOTAL(9,P728:P841)</f>
        <v>#VALUE!</v>
      </c>
      <c r="Q727" s="116"/>
      <c r="R727" s="84"/>
      <c r="S727" s="118"/>
      <c r="T727" s="118"/>
      <c r="U727" s="116"/>
      <c r="V727" s="4"/>
      <c r="W727" s="8"/>
      <c r="X727" s="8"/>
    </row>
    <row r="728" spans="1:24" ht="33.75" outlineLevel="4" x14ac:dyDescent="0.2">
      <c r="A728" s="38"/>
      <c r="B728" s="119" t="s">
        <v>1749</v>
      </c>
      <c r="C728" s="120" t="s">
        <v>50</v>
      </c>
      <c r="D728" s="121">
        <v>37</v>
      </c>
      <c r="E728" s="122" t="s">
        <v>235</v>
      </c>
      <c r="F728" s="122" t="s">
        <v>972</v>
      </c>
      <c r="G728" s="123" t="s">
        <v>973</v>
      </c>
      <c r="H728" s="124" t="s">
        <v>291</v>
      </c>
      <c r="I728" s="125">
        <v>6</v>
      </c>
      <c r="J728" s="125">
        <v>6</v>
      </c>
      <c r="K728" s="128"/>
      <c r="L728" s="126" t="str">
        <f>IF(K728&lt;&gt;"",J728*K728,"")</f>
        <v/>
      </c>
      <c r="M728" s="123" t="s">
        <v>1750</v>
      </c>
      <c r="N728" s="127">
        <v>21</v>
      </c>
      <c r="O728" s="127" t="e">
        <f>L728*(N728/100)</f>
        <v>#VALUE!</v>
      </c>
      <c r="P728" s="127" t="e">
        <f>L728+O728</f>
        <v>#VALUE!</v>
      </c>
      <c r="Q728" s="129"/>
      <c r="R728" s="127" t="s">
        <v>240</v>
      </c>
      <c r="S728" s="125"/>
      <c r="T728" s="125"/>
      <c r="U728" s="122"/>
      <c r="V728" s="8"/>
      <c r="W728" s="8"/>
      <c r="X728" s="8"/>
    </row>
    <row r="729" spans="1:24" outlineLevel="4" x14ac:dyDescent="0.15">
      <c r="B729" s="10"/>
      <c r="C729" s="10" t="s">
        <v>49</v>
      </c>
      <c r="D729" s="10"/>
      <c r="E729" s="10"/>
      <c r="F729" s="10"/>
      <c r="G729" s="10"/>
      <c r="H729" s="10"/>
      <c r="I729" s="10"/>
      <c r="J729" s="10"/>
      <c r="K729" s="11"/>
      <c r="L729" s="35"/>
      <c r="M729" s="10"/>
      <c r="N729" s="37"/>
      <c r="O729" s="10"/>
      <c r="P729" s="10"/>
      <c r="Q729" s="10"/>
      <c r="R729" s="10"/>
      <c r="S729" s="10"/>
      <c r="T729" s="10"/>
      <c r="U729" s="10"/>
    </row>
    <row r="730" spans="1:24" ht="12" outlineLevel="1" x14ac:dyDescent="0.2">
      <c r="A730" s="79" t="s">
        <v>192</v>
      </c>
      <c r="B730" s="104"/>
      <c r="C730" s="105">
        <v>2</v>
      </c>
      <c r="D730" s="105"/>
      <c r="E730" s="104" t="s">
        <v>231</v>
      </c>
      <c r="F730" s="104"/>
      <c r="G730" s="80" t="s">
        <v>193</v>
      </c>
      <c r="H730" s="104"/>
      <c r="I730" s="106"/>
      <c r="J730" s="106"/>
      <c r="K730" s="107"/>
      <c r="L730" s="81">
        <f>SUBTOTAL(9,L731:L776)</f>
        <v>0</v>
      </c>
      <c r="M730" s="108"/>
      <c r="N730" s="79"/>
      <c r="O730" s="109" t="e">
        <f>SUBTOTAL(9,O731:O888)</f>
        <v>#VALUE!</v>
      </c>
      <c r="P730" s="109" t="e">
        <f>SUBTOTAL(9,P731:P888)</f>
        <v>#VALUE!</v>
      </c>
      <c r="Q730" s="108"/>
      <c r="R730" s="79"/>
      <c r="S730" s="110"/>
      <c r="T730" s="110"/>
      <c r="U730" s="108"/>
      <c r="V730" s="4"/>
      <c r="W730" s="8"/>
      <c r="X730" s="8"/>
    </row>
    <row r="731" spans="1:24" ht="11.25" outlineLevel="2" x14ac:dyDescent="0.2">
      <c r="A731" s="84" t="s">
        <v>194</v>
      </c>
      <c r="B731" s="111"/>
      <c r="C731" s="112">
        <v>3</v>
      </c>
      <c r="D731" s="112"/>
      <c r="E731" s="111" t="s">
        <v>232</v>
      </c>
      <c r="F731" s="111"/>
      <c r="G731" s="113" t="s">
        <v>195</v>
      </c>
      <c r="H731" s="111"/>
      <c r="I731" s="114"/>
      <c r="J731" s="114"/>
      <c r="K731" s="115"/>
      <c r="L731" s="86">
        <f>SUBTOTAL(9,L732:L750)</f>
        <v>0</v>
      </c>
      <c r="M731" s="116"/>
      <c r="N731" s="84"/>
      <c r="O731" s="117" t="e">
        <f>SUBTOTAL(9,O732:O887)</f>
        <v>#VALUE!</v>
      </c>
      <c r="P731" s="117" t="e">
        <f>SUBTOTAL(9,P732:P887)</f>
        <v>#VALUE!</v>
      </c>
      <c r="Q731" s="116"/>
      <c r="R731" s="84"/>
      <c r="S731" s="118"/>
      <c r="T731" s="118"/>
      <c r="U731" s="116"/>
      <c r="V731" s="4"/>
      <c r="W731" s="8"/>
      <c r="X731" s="8"/>
    </row>
    <row r="732" spans="1:24" ht="11.25" outlineLevel="3" x14ac:dyDescent="0.2">
      <c r="A732" s="84" t="s">
        <v>196</v>
      </c>
      <c r="B732" s="111"/>
      <c r="C732" s="112">
        <v>4</v>
      </c>
      <c r="D732" s="112"/>
      <c r="E732" s="111" t="s">
        <v>233</v>
      </c>
      <c r="F732" s="111"/>
      <c r="G732" s="113" t="s">
        <v>197</v>
      </c>
      <c r="H732" s="111"/>
      <c r="I732" s="114"/>
      <c r="J732" s="114"/>
      <c r="K732" s="115"/>
      <c r="L732" s="86">
        <f>SUBTOTAL(9,L733:L750)</f>
        <v>0</v>
      </c>
      <c r="M732" s="116"/>
      <c r="N732" s="84"/>
      <c r="O732" s="117" t="e">
        <f>SUBTOTAL(9,O733:O776)</f>
        <v>#VALUE!</v>
      </c>
      <c r="P732" s="117" t="e">
        <f>SUBTOTAL(9,P733:P776)</f>
        <v>#VALUE!</v>
      </c>
      <c r="Q732" s="116"/>
      <c r="R732" s="84"/>
      <c r="S732" s="118"/>
      <c r="T732" s="118"/>
      <c r="U732" s="116"/>
      <c r="V732" s="4"/>
      <c r="W732" s="8"/>
      <c r="X732" s="8"/>
    </row>
    <row r="733" spans="1:24" ht="11.25" outlineLevel="4" x14ac:dyDescent="0.2">
      <c r="A733" s="38"/>
      <c r="B733" s="119" t="s">
        <v>1751</v>
      </c>
      <c r="C733" s="120" t="s">
        <v>50</v>
      </c>
      <c r="D733" s="121">
        <v>1</v>
      </c>
      <c r="E733" s="122" t="s">
        <v>235</v>
      </c>
      <c r="F733" s="122" t="s">
        <v>1752</v>
      </c>
      <c r="G733" s="123" t="s">
        <v>1753</v>
      </c>
      <c r="H733" s="124" t="s">
        <v>291</v>
      </c>
      <c r="I733" s="125">
        <v>62</v>
      </c>
      <c r="J733" s="125">
        <v>62</v>
      </c>
      <c r="K733" s="128"/>
      <c r="L733" s="126" t="str">
        <f t="shared" ref="L733:L749" si="108">IF(K733&lt;&gt;"",J733*K733,"")</f>
        <v/>
      </c>
      <c r="M733" s="123"/>
      <c r="N733" s="127">
        <v>21</v>
      </c>
      <c r="O733" s="127" t="e">
        <f t="shared" ref="O733:O749" si="109">L733*(N733/100)</f>
        <v>#VALUE!</v>
      </c>
      <c r="P733" s="127" t="e">
        <f t="shared" ref="P733:P749" si="110">L733+O733</f>
        <v>#VALUE!</v>
      </c>
      <c r="Q733" s="129"/>
      <c r="R733" s="127" t="s">
        <v>262</v>
      </c>
      <c r="S733" s="125"/>
      <c r="T733" s="125"/>
      <c r="U733" s="122"/>
      <c r="V733" s="8"/>
      <c r="W733" s="8"/>
      <c r="X733" s="8"/>
    </row>
    <row r="734" spans="1:24" ht="11.25" outlineLevel="4" x14ac:dyDescent="0.2">
      <c r="A734" s="38"/>
      <c r="B734" s="119" t="s">
        <v>1754</v>
      </c>
      <c r="C734" s="120" t="s">
        <v>50</v>
      </c>
      <c r="D734" s="121">
        <v>2</v>
      </c>
      <c r="E734" s="122" t="s">
        <v>235</v>
      </c>
      <c r="F734" s="122" t="s">
        <v>1755</v>
      </c>
      <c r="G734" s="123" t="s">
        <v>1756</v>
      </c>
      <c r="H734" s="124" t="s">
        <v>291</v>
      </c>
      <c r="I734" s="125">
        <v>24</v>
      </c>
      <c r="J734" s="125">
        <v>24</v>
      </c>
      <c r="K734" s="128"/>
      <c r="L734" s="126" t="str">
        <f t="shared" si="108"/>
        <v/>
      </c>
      <c r="M734" s="123"/>
      <c r="N734" s="127">
        <v>21</v>
      </c>
      <c r="O734" s="127" t="e">
        <f t="shared" si="109"/>
        <v>#VALUE!</v>
      </c>
      <c r="P734" s="127" t="e">
        <f t="shared" si="110"/>
        <v>#VALUE!</v>
      </c>
      <c r="Q734" s="129"/>
      <c r="R734" s="127" t="s">
        <v>262</v>
      </c>
      <c r="S734" s="125"/>
      <c r="T734" s="125"/>
      <c r="U734" s="122"/>
      <c r="V734" s="8"/>
      <c r="W734" s="8"/>
      <c r="X734" s="8"/>
    </row>
    <row r="735" spans="1:24" ht="11.25" outlineLevel="4" x14ac:dyDescent="0.2">
      <c r="A735" s="38"/>
      <c r="B735" s="119" t="s">
        <v>1757</v>
      </c>
      <c r="C735" s="120" t="s">
        <v>50</v>
      </c>
      <c r="D735" s="121">
        <v>3</v>
      </c>
      <c r="E735" s="122" t="s">
        <v>235</v>
      </c>
      <c r="F735" s="122" t="s">
        <v>1758</v>
      </c>
      <c r="G735" s="123" t="s">
        <v>1759</v>
      </c>
      <c r="H735" s="124" t="s">
        <v>291</v>
      </c>
      <c r="I735" s="125">
        <v>9</v>
      </c>
      <c r="J735" s="125">
        <v>9</v>
      </c>
      <c r="K735" s="128"/>
      <c r="L735" s="126" t="str">
        <f t="shared" si="108"/>
        <v/>
      </c>
      <c r="M735" s="123"/>
      <c r="N735" s="127">
        <v>21</v>
      </c>
      <c r="O735" s="127" t="e">
        <f t="shared" si="109"/>
        <v>#VALUE!</v>
      </c>
      <c r="P735" s="127" t="e">
        <f t="shared" si="110"/>
        <v>#VALUE!</v>
      </c>
      <c r="Q735" s="129"/>
      <c r="R735" s="127" t="s">
        <v>262</v>
      </c>
      <c r="S735" s="125"/>
      <c r="T735" s="125"/>
      <c r="U735" s="122"/>
      <c r="V735" s="8"/>
      <c r="W735" s="8"/>
      <c r="X735" s="8"/>
    </row>
    <row r="736" spans="1:24" ht="11.25" outlineLevel="4" x14ac:dyDescent="0.2">
      <c r="A736" s="38"/>
      <c r="B736" s="119" t="s">
        <v>1760</v>
      </c>
      <c r="C736" s="120" t="s">
        <v>50</v>
      </c>
      <c r="D736" s="121">
        <v>4</v>
      </c>
      <c r="E736" s="122" t="s">
        <v>235</v>
      </c>
      <c r="F736" s="122" t="s">
        <v>1761</v>
      </c>
      <c r="G736" s="123" t="s">
        <v>1762</v>
      </c>
      <c r="H736" s="124" t="s">
        <v>291</v>
      </c>
      <c r="I736" s="125">
        <v>20</v>
      </c>
      <c r="J736" s="125">
        <v>20</v>
      </c>
      <c r="K736" s="128"/>
      <c r="L736" s="126" t="str">
        <f t="shared" si="108"/>
        <v/>
      </c>
      <c r="M736" s="123"/>
      <c r="N736" s="127">
        <v>21</v>
      </c>
      <c r="O736" s="127" t="e">
        <f t="shared" si="109"/>
        <v>#VALUE!</v>
      </c>
      <c r="P736" s="127" t="e">
        <f t="shared" si="110"/>
        <v>#VALUE!</v>
      </c>
      <c r="Q736" s="129"/>
      <c r="R736" s="127" t="s">
        <v>262</v>
      </c>
      <c r="S736" s="125"/>
      <c r="T736" s="125"/>
      <c r="U736" s="122"/>
      <c r="V736" s="8"/>
      <c r="W736" s="8"/>
      <c r="X736" s="8"/>
    </row>
    <row r="737" spans="1:24" ht="11.25" outlineLevel="4" x14ac:dyDescent="0.2">
      <c r="A737" s="38"/>
      <c r="B737" s="119" t="s">
        <v>1763</v>
      </c>
      <c r="C737" s="120" t="s">
        <v>50</v>
      </c>
      <c r="D737" s="121">
        <v>5</v>
      </c>
      <c r="E737" s="122" t="s">
        <v>235</v>
      </c>
      <c r="F737" s="122" t="s">
        <v>1764</v>
      </c>
      <c r="G737" s="123" t="s">
        <v>1765</v>
      </c>
      <c r="H737" s="124" t="s">
        <v>1766</v>
      </c>
      <c r="I737" s="125">
        <v>5</v>
      </c>
      <c r="J737" s="125">
        <v>5</v>
      </c>
      <c r="K737" s="128"/>
      <c r="L737" s="126" t="str">
        <f t="shared" si="108"/>
        <v/>
      </c>
      <c r="M737" s="123"/>
      <c r="N737" s="127">
        <v>21</v>
      </c>
      <c r="O737" s="127" t="e">
        <f t="shared" si="109"/>
        <v>#VALUE!</v>
      </c>
      <c r="P737" s="127" t="e">
        <f t="shared" si="110"/>
        <v>#VALUE!</v>
      </c>
      <c r="Q737" s="129"/>
      <c r="R737" s="127" t="s">
        <v>262</v>
      </c>
      <c r="S737" s="125"/>
      <c r="T737" s="125"/>
      <c r="U737" s="122"/>
      <c r="V737" s="8"/>
      <c r="W737" s="8"/>
      <c r="X737" s="8"/>
    </row>
    <row r="738" spans="1:24" ht="11.25" outlineLevel="4" x14ac:dyDescent="0.2">
      <c r="A738" s="38"/>
      <c r="B738" s="119" t="s">
        <v>1767</v>
      </c>
      <c r="C738" s="120" t="s">
        <v>50</v>
      </c>
      <c r="D738" s="121">
        <v>6</v>
      </c>
      <c r="E738" s="122" t="s">
        <v>235</v>
      </c>
      <c r="F738" s="122" t="s">
        <v>1768</v>
      </c>
      <c r="G738" s="123" t="s">
        <v>1769</v>
      </c>
      <c r="H738" s="124" t="s">
        <v>1766</v>
      </c>
      <c r="I738" s="125">
        <v>34</v>
      </c>
      <c r="J738" s="125">
        <v>34</v>
      </c>
      <c r="K738" s="128"/>
      <c r="L738" s="126" t="str">
        <f t="shared" si="108"/>
        <v/>
      </c>
      <c r="M738" s="123"/>
      <c r="N738" s="127">
        <v>21</v>
      </c>
      <c r="O738" s="127" t="e">
        <f t="shared" si="109"/>
        <v>#VALUE!</v>
      </c>
      <c r="P738" s="127" t="e">
        <f t="shared" si="110"/>
        <v>#VALUE!</v>
      </c>
      <c r="Q738" s="129"/>
      <c r="R738" s="127" t="s">
        <v>262</v>
      </c>
      <c r="S738" s="125"/>
      <c r="T738" s="125"/>
      <c r="U738" s="122"/>
      <c r="V738" s="8"/>
      <c r="W738" s="8"/>
      <c r="X738" s="8"/>
    </row>
    <row r="739" spans="1:24" ht="11.25" outlineLevel="4" x14ac:dyDescent="0.2">
      <c r="A739" s="38"/>
      <c r="B739" s="119" t="s">
        <v>1770</v>
      </c>
      <c r="C739" s="120" t="s">
        <v>50</v>
      </c>
      <c r="D739" s="121">
        <v>7</v>
      </c>
      <c r="E739" s="122" t="s">
        <v>235</v>
      </c>
      <c r="F739" s="122" t="s">
        <v>1771</v>
      </c>
      <c r="G739" s="123" t="s">
        <v>1772</v>
      </c>
      <c r="H739" s="124" t="s">
        <v>1766</v>
      </c>
      <c r="I739" s="125">
        <v>40</v>
      </c>
      <c r="J739" s="125">
        <v>40</v>
      </c>
      <c r="K739" s="128"/>
      <c r="L739" s="126" t="str">
        <f t="shared" si="108"/>
        <v/>
      </c>
      <c r="M739" s="123"/>
      <c r="N739" s="127">
        <v>21</v>
      </c>
      <c r="O739" s="127" t="e">
        <f t="shared" si="109"/>
        <v>#VALUE!</v>
      </c>
      <c r="P739" s="127" t="e">
        <f t="shared" si="110"/>
        <v>#VALUE!</v>
      </c>
      <c r="Q739" s="129"/>
      <c r="R739" s="127" t="s">
        <v>262</v>
      </c>
      <c r="S739" s="125"/>
      <c r="T739" s="125"/>
      <c r="U739" s="122"/>
      <c r="V739" s="8"/>
      <c r="W739" s="8"/>
      <c r="X739" s="8"/>
    </row>
    <row r="740" spans="1:24" ht="11.25" outlineLevel="4" x14ac:dyDescent="0.2">
      <c r="A740" s="38"/>
      <c r="B740" s="119" t="s">
        <v>1773</v>
      </c>
      <c r="C740" s="120" t="s">
        <v>50</v>
      </c>
      <c r="D740" s="121">
        <v>8</v>
      </c>
      <c r="E740" s="122" t="s">
        <v>235</v>
      </c>
      <c r="F740" s="122" t="s">
        <v>1774</v>
      </c>
      <c r="G740" s="123" t="s">
        <v>1775</v>
      </c>
      <c r="H740" s="124" t="s">
        <v>1766</v>
      </c>
      <c r="I740" s="125">
        <v>20</v>
      </c>
      <c r="J740" s="125">
        <v>20</v>
      </c>
      <c r="K740" s="128"/>
      <c r="L740" s="126" t="str">
        <f t="shared" si="108"/>
        <v/>
      </c>
      <c r="M740" s="123"/>
      <c r="N740" s="127">
        <v>21</v>
      </c>
      <c r="O740" s="127" t="e">
        <f t="shared" si="109"/>
        <v>#VALUE!</v>
      </c>
      <c r="P740" s="127" t="e">
        <f t="shared" si="110"/>
        <v>#VALUE!</v>
      </c>
      <c r="Q740" s="129"/>
      <c r="R740" s="127" t="s">
        <v>262</v>
      </c>
      <c r="S740" s="125"/>
      <c r="T740" s="125"/>
      <c r="U740" s="122"/>
      <c r="V740" s="8"/>
      <c r="W740" s="8"/>
      <c r="X740" s="8"/>
    </row>
    <row r="741" spans="1:24" ht="11.25" outlineLevel="4" x14ac:dyDescent="0.2">
      <c r="A741" s="38"/>
      <c r="B741" s="119" t="s">
        <v>1776</v>
      </c>
      <c r="C741" s="120" t="s">
        <v>50</v>
      </c>
      <c r="D741" s="121">
        <v>9</v>
      </c>
      <c r="E741" s="122" t="s">
        <v>235</v>
      </c>
      <c r="F741" s="122" t="s">
        <v>1777</v>
      </c>
      <c r="G741" s="123" t="s">
        <v>1778</v>
      </c>
      <c r="H741" s="124" t="s">
        <v>1766</v>
      </c>
      <c r="I741" s="125">
        <v>8</v>
      </c>
      <c r="J741" s="125">
        <v>8</v>
      </c>
      <c r="K741" s="128"/>
      <c r="L741" s="126" t="str">
        <f t="shared" si="108"/>
        <v/>
      </c>
      <c r="M741" s="123"/>
      <c r="N741" s="127">
        <v>21</v>
      </c>
      <c r="O741" s="127" t="e">
        <f t="shared" si="109"/>
        <v>#VALUE!</v>
      </c>
      <c r="P741" s="127" t="e">
        <f t="shared" si="110"/>
        <v>#VALUE!</v>
      </c>
      <c r="Q741" s="129"/>
      <c r="R741" s="127" t="s">
        <v>262</v>
      </c>
      <c r="S741" s="125"/>
      <c r="T741" s="125"/>
      <c r="U741" s="122"/>
      <c r="V741" s="8"/>
      <c r="W741" s="8"/>
      <c r="X741" s="8"/>
    </row>
    <row r="742" spans="1:24" ht="11.25" outlineLevel="4" x14ac:dyDescent="0.2">
      <c r="A742" s="38"/>
      <c r="B742" s="119" t="s">
        <v>1779</v>
      </c>
      <c r="C742" s="120" t="s">
        <v>50</v>
      </c>
      <c r="D742" s="121">
        <v>10</v>
      </c>
      <c r="E742" s="122" t="s">
        <v>235</v>
      </c>
      <c r="F742" s="122" t="s">
        <v>1780</v>
      </c>
      <c r="G742" s="123" t="s">
        <v>1781</v>
      </c>
      <c r="H742" s="124" t="s">
        <v>1766</v>
      </c>
      <c r="I742" s="125">
        <v>5</v>
      </c>
      <c r="J742" s="125">
        <v>5</v>
      </c>
      <c r="K742" s="128"/>
      <c r="L742" s="126" t="str">
        <f t="shared" si="108"/>
        <v/>
      </c>
      <c r="M742" s="123"/>
      <c r="N742" s="127">
        <v>21</v>
      </c>
      <c r="O742" s="127" t="e">
        <f t="shared" si="109"/>
        <v>#VALUE!</v>
      </c>
      <c r="P742" s="127" t="e">
        <f t="shared" si="110"/>
        <v>#VALUE!</v>
      </c>
      <c r="Q742" s="129"/>
      <c r="R742" s="127" t="s">
        <v>262</v>
      </c>
      <c r="S742" s="125"/>
      <c r="T742" s="125"/>
      <c r="U742" s="122"/>
      <c r="V742" s="8"/>
      <c r="W742" s="8"/>
      <c r="X742" s="8"/>
    </row>
    <row r="743" spans="1:24" ht="11.25" outlineLevel="4" x14ac:dyDescent="0.2">
      <c r="A743" s="38"/>
      <c r="B743" s="119" t="s">
        <v>1782</v>
      </c>
      <c r="C743" s="120" t="s">
        <v>50</v>
      </c>
      <c r="D743" s="121">
        <v>11</v>
      </c>
      <c r="E743" s="122" t="s">
        <v>235</v>
      </c>
      <c r="F743" s="122" t="s">
        <v>1783</v>
      </c>
      <c r="G743" s="123" t="s">
        <v>1784</v>
      </c>
      <c r="H743" s="124" t="s">
        <v>1766</v>
      </c>
      <c r="I743" s="125">
        <v>5</v>
      </c>
      <c r="J743" s="125">
        <v>5</v>
      </c>
      <c r="K743" s="128"/>
      <c r="L743" s="126" t="str">
        <f t="shared" si="108"/>
        <v/>
      </c>
      <c r="M743" s="123"/>
      <c r="N743" s="127">
        <v>21</v>
      </c>
      <c r="O743" s="127" t="e">
        <f t="shared" si="109"/>
        <v>#VALUE!</v>
      </c>
      <c r="P743" s="127" t="e">
        <f t="shared" si="110"/>
        <v>#VALUE!</v>
      </c>
      <c r="Q743" s="129"/>
      <c r="R743" s="127" t="s">
        <v>262</v>
      </c>
      <c r="S743" s="125"/>
      <c r="T743" s="125"/>
      <c r="U743" s="122"/>
      <c r="V743" s="8"/>
      <c r="W743" s="8"/>
      <c r="X743" s="8"/>
    </row>
    <row r="744" spans="1:24" ht="11.25" outlineLevel="4" x14ac:dyDescent="0.2">
      <c r="A744" s="38"/>
      <c r="B744" s="119" t="s">
        <v>1785</v>
      </c>
      <c r="C744" s="120" t="s">
        <v>50</v>
      </c>
      <c r="D744" s="121">
        <v>12</v>
      </c>
      <c r="E744" s="122" t="s">
        <v>235</v>
      </c>
      <c r="F744" s="122" t="s">
        <v>1786</v>
      </c>
      <c r="G744" s="123" t="s">
        <v>1787</v>
      </c>
      <c r="H744" s="124" t="s">
        <v>1766</v>
      </c>
      <c r="I744" s="125">
        <v>5</v>
      </c>
      <c r="J744" s="125">
        <v>5</v>
      </c>
      <c r="K744" s="128"/>
      <c r="L744" s="126" t="str">
        <f t="shared" si="108"/>
        <v/>
      </c>
      <c r="M744" s="123"/>
      <c r="N744" s="127">
        <v>21</v>
      </c>
      <c r="O744" s="127" t="e">
        <f t="shared" si="109"/>
        <v>#VALUE!</v>
      </c>
      <c r="P744" s="127" t="e">
        <f t="shared" si="110"/>
        <v>#VALUE!</v>
      </c>
      <c r="Q744" s="129"/>
      <c r="R744" s="127" t="s">
        <v>262</v>
      </c>
      <c r="S744" s="125"/>
      <c r="T744" s="125"/>
      <c r="U744" s="122"/>
      <c r="V744" s="8"/>
      <c r="W744" s="8"/>
      <c r="X744" s="8"/>
    </row>
    <row r="745" spans="1:24" ht="11.25" outlineLevel="4" x14ac:dyDescent="0.2">
      <c r="A745" s="38"/>
      <c r="B745" s="119" t="s">
        <v>1788</v>
      </c>
      <c r="C745" s="120" t="s">
        <v>50</v>
      </c>
      <c r="D745" s="121">
        <v>13</v>
      </c>
      <c r="E745" s="122" t="s">
        <v>235</v>
      </c>
      <c r="F745" s="122" t="s">
        <v>1789</v>
      </c>
      <c r="G745" s="123" t="s">
        <v>1790</v>
      </c>
      <c r="H745" s="124" t="s">
        <v>1766</v>
      </c>
      <c r="I745" s="125">
        <v>8</v>
      </c>
      <c r="J745" s="125">
        <v>8</v>
      </c>
      <c r="K745" s="128"/>
      <c r="L745" s="126" t="str">
        <f t="shared" si="108"/>
        <v/>
      </c>
      <c r="M745" s="123"/>
      <c r="N745" s="127">
        <v>21</v>
      </c>
      <c r="O745" s="127" t="e">
        <f t="shared" si="109"/>
        <v>#VALUE!</v>
      </c>
      <c r="P745" s="127" t="e">
        <f t="shared" si="110"/>
        <v>#VALUE!</v>
      </c>
      <c r="Q745" s="129"/>
      <c r="R745" s="127" t="s">
        <v>262</v>
      </c>
      <c r="S745" s="125"/>
      <c r="T745" s="125"/>
      <c r="U745" s="122"/>
      <c r="V745" s="8"/>
      <c r="W745" s="8"/>
      <c r="X745" s="8"/>
    </row>
    <row r="746" spans="1:24" ht="11.25" outlineLevel="4" x14ac:dyDescent="0.2">
      <c r="A746" s="38"/>
      <c r="B746" s="119" t="s">
        <v>1791</v>
      </c>
      <c r="C746" s="120" t="s">
        <v>50</v>
      </c>
      <c r="D746" s="121">
        <v>14</v>
      </c>
      <c r="E746" s="122" t="s">
        <v>235</v>
      </c>
      <c r="F746" s="122" t="s">
        <v>1792</v>
      </c>
      <c r="G746" s="123" t="s">
        <v>1793</v>
      </c>
      <c r="H746" s="124" t="s">
        <v>1766</v>
      </c>
      <c r="I746" s="125">
        <v>28</v>
      </c>
      <c r="J746" s="125">
        <v>28</v>
      </c>
      <c r="K746" s="128"/>
      <c r="L746" s="126" t="str">
        <f t="shared" si="108"/>
        <v/>
      </c>
      <c r="M746" s="123"/>
      <c r="N746" s="127">
        <v>21</v>
      </c>
      <c r="O746" s="127" t="e">
        <f t="shared" si="109"/>
        <v>#VALUE!</v>
      </c>
      <c r="P746" s="127" t="e">
        <f t="shared" si="110"/>
        <v>#VALUE!</v>
      </c>
      <c r="Q746" s="129"/>
      <c r="R746" s="127" t="s">
        <v>262</v>
      </c>
      <c r="S746" s="125"/>
      <c r="T746" s="125"/>
      <c r="U746" s="122"/>
      <c r="V746" s="8"/>
      <c r="W746" s="8"/>
      <c r="X746" s="8"/>
    </row>
    <row r="747" spans="1:24" ht="11.25" outlineLevel="4" x14ac:dyDescent="0.2">
      <c r="A747" s="38"/>
      <c r="B747" s="119" t="s">
        <v>1794</v>
      </c>
      <c r="C747" s="120" t="s">
        <v>50</v>
      </c>
      <c r="D747" s="121">
        <v>15</v>
      </c>
      <c r="E747" s="122" t="s">
        <v>235</v>
      </c>
      <c r="F747" s="122" t="s">
        <v>1795</v>
      </c>
      <c r="G747" s="123" t="s">
        <v>1796</v>
      </c>
      <c r="H747" s="124" t="s">
        <v>1766</v>
      </c>
      <c r="I747" s="125">
        <v>5</v>
      </c>
      <c r="J747" s="125">
        <v>5</v>
      </c>
      <c r="K747" s="128"/>
      <c r="L747" s="126" t="str">
        <f t="shared" si="108"/>
        <v/>
      </c>
      <c r="M747" s="123"/>
      <c r="N747" s="127">
        <v>21</v>
      </c>
      <c r="O747" s="127" t="e">
        <f t="shared" si="109"/>
        <v>#VALUE!</v>
      </c>
      <c r="P747" s="127" t="e">
        <f t="shared" si="110"/>
        <v>#VALUE!</v>
      </c>
      <c r="Q747" s="129"/>
      <c r="R747" s="127" t="s">
        <v>262</v>
      </c>
      <c r="S747" s="125"/>
      <c r="T747" s="125"/>
      <c r="U747" s="122"/>
      <c r="V747" s="8"/>
      <c r="W747" s="8"/>
      <c r="X747" s="8"/>
    </row>
    <row r="748" spans="1:24" ht="11.25" outlineLevel="4" x14ac:dyDescent="0.2">
      <c r="A748" s="38"/>
      <c r="B748" s="119" t="s">
        <v>1797</v>
      </c>
      <c r="C748" s="120" t="s">
        <v>50</v>
      </c>
      <c r="D748" s="121">
        <v>16</v>
      </c>
      <c r="E748" s="122" t="s">
        <v>235</v>
      </c>
      <c r="F748" s="122" t="s">
        <v>1798</v>
      </c>
      <c r="G748" s="123" t="s">
        <v>1799</v>
      </c>
      <c r="H748" s="124" t="s">
        <v>1766</v>
      </c>
      <c r="I748" s="125">
        <v>5</v>
      </c>
      <c r="J748" s="125">
        <v>5</v>
      </c>
      <c r="K748" s="128"/>
      <c r="L748" s="126" t="str">
        <f t="shared" si="108"/>
        <v/>
      </c>
      <c r="M748" s="123"/>
      <c r="N748" s="127">
        <v>21</v>
      </c>
      <c r="O748" s="127" t="e">
        <f t="shared" si="109"/>
        <v>#VALUE!</v>
      </c>
      <c r="P748" s="127" t="e">
        <f t="shared" si="110"/>
        <v>#VALUE!</v>
      </c>
      <c r="Q748" s="129"/>
      <c r="R748" s="127" t="s">
        <v>262</v>
      </c>
      <c r="S748" s="125"/>
      <c r="T748" s="125"/>
      <c r="U748" s="122"/>
      <c r="V748" s="8"/>
      <c r="W748" s="8"/>
      <c r="X748" s="8"/>
    </row>
    <row r="749" spans="1:24" ht="11.25" outlineLevel="4" x14ac:dyDescent="0.2">
      <c r="A749" s="38"/>
      <c r="B749" s="119" t="s">
        <v>1800</v>
      </c>
      <c r="C749" s="120" t="s">
        <v>50</v>
      </c>
      <c r="D749" s="121">
        <v>17</v>
      </c>
      <c r="E749" s="122" t="s">
        <v>235</v>
      </c>
      <c r="F749" s="122" t="s">
        <v>1801</v>
      </c>
      <c r="G749" s="123" t="s">
        <v>1802</v>
      </c>
      <c r="H749" s="124" t="s">
        <v>1803</v>
      </c>
      <c r="I749" s="125">
        <v>1</v>
      </c>
      <c r="J749" s="125">
        <v>1</v>
      </c>
      <c r="K749" s="128"/>
      <c r="L749" s="126" t="str">
        <f t="shared" si="108"/>
        <v/>
      </c>
      <c r="M749" s="123"/>
      <c r="N749" s="127">
        <v>21</v>
      </c>
      <c r="O749" s="127" t="e">
        <f t="shared" si="109"/>
        <v>#VALUE!</v>
      </c>
      <c r="P749" s="127" t="e">
        <f t="shared" si="110"/>
        <v>#VALUE!</v>
      </c>
      <c r="Q749" s="129"/>
      <c r="R749" s="127" t="s">
        <v>262</v>
      </c>
      <c r="S749" s="125"/>
      <c r="T749" s="125"/>
      <c r="U749" s="122"/>
      <c r="V749" s="8"/>
      <c r="W749" s="8"/>
      <c r="X749" s="8"/>
    </row>
    <row r="750" spans="1:24" outlineLevel="4" x14ac:dyDescent="0.15">
      <c r="B750" s="10"/>
      <c r="C750" s="10" t="s">
        <v>49</v>
      </c>
      <c r="D750" s="10"/>
      <c r="E750" s="10"/>
      <c r="F750" s="10"/>
      <c r="G750" s="10"/>
      <c r="H750" s="10"/>
      <c r="I750" s="10"/>
      <c r="J750" s="10"/>
      <c r="K750" s="11"/>
      <c r="L750" s="35"/>
      <c r="M750" s="10"/>
      <c r="N750" s="37"/>
      <c r="O750" s="10"/>
      <c r="P750" s="10"/>
      <c r="Q750" s="10"/>
      <c r="R750" s="10"/>
      <c r="S750" s="10"/>
      <c r="T750" s="10"/>
      <c r="U750" s="10"/>
    </row>
    <row r="751" spans="1:24" ht="11.25" outlineLevel="2" x14ac:dyDescent="0.2">
      <c r="A751" s="84" t="s">
        <v>198</v>
      </c>
      <c r="B751" s="111"/>
      <c r="C751" s="112">
        <v>3</v>
      </c>
      <c r="D751" s="112"/>
      <c r="E751" s="111" t="s">
        <v>232</v>
      </c>
      <c r="F751" s="111"/>
      <c r="G751" s="113" t="s">
        <v>199</v>
      </c>
      <c r="H751" s="111"/>
      <c r="I751" s="114"/>
      <c r="J751" s="114"/>
      <c r="K751" s="115"/>
      <c r="L751" s="86">
        <f>SUBTOTAL(9,L752:L760)</f>
        <v>0</v>
      </c>
      <c r="M751" s="116"/>
      <c r="N751" s="84"/>
      <c r="O751" s="117" t="e">
        <f>SUBTOTAL(9,O752:O894)</f>
        <v>#VALUE!</v>
      </c>
      <c r="P751" s="117" t="e">
        <f>SUBTOTAL(9,P752:P894)</f>
        <v>#VALUE!</v>
      </c>
      <c r="Q751" s="116"/>
      <c r="R751" s="84"/>
      <c r="S751" s="118"/>
      <c r="T751" s="118"/>
      <c r="U751" s="116"/>
      <c r="V751" s="4"/>
      <c r="W751" s="8"/>
      <c r="X751" s="8"/>
    </row>
    <row r="752" spans="1:24" ht="11.25" outlineLevel="3" x14ac:dyDescent="0.2">
      <c r="A752" s="84" t="s">
        <v>200</v>
      </c>
      <c r="B752" s="111"/>
      <c r="C752" s="112">
        <v>4</v>
      </c>
      <c r="D752" s="112"/>
      <c r="E752" s="111" t="s">
        <v>233</v>
      </c>
      <c r="F752" s="111"/>
      <c r="G752" s="113" t="s">
        <v>201</v>
      </c>
      <c r="H752" s="111"/>
      <c r="I752" s="114"/>
      <c r="J752" s="114"/>
      <c r="K752" s="115"/>
      <c r="L752" s="86">
        <f>SUBTOTAL(9,L753:L760)</f>
        <v>0</v>
      </c>
      <c r="M752" s="116"/>
      <c r="N752" s="84"/>
      <c r="O752" s="117" t="e">
        <f>SUBTOTAL(9,O753:O797)</f>
        <v>#VALUE!</v>
      </c>
      <c r="P752" s="117" t="e">
        <f>SUBTOTAL(9,P753:P797)</f>
        <v>#VALUE!</v>
      </c>
      <c r="Q752" s="116"/>
      <c r="R752" s="84"/>
      <c r="S752" s="118"/>
      <c r="T752" s="118"/>
      <c r="U752" s="116"/>
      <c r="V752" s="4"/>
      <c r="W752" s="8"/>
      <c r="X752" s="8"/>
    </row>
    <row r="753" spans="1:24" ht="11.25" outlineLevel="4" x14ac:dyDescent="0.2">
      <c r="A753" s="38"/>
      <c r="B753" s="119" t="s">
        <v>1804</v>
      </c>
      <c r="C753" s="120" t="s">
        <v>50</v>
      </c>
      <c r="D753" s="121">
        <v>18</v>
      </c>
      <c r="E753" s="122" t="s">
        <v>235</v>
      </c>
      <c r="F753" s="122" t="s">
        <v>1805</v>
      </c>
      <c r="G753" s="123" t="s">
        <v>1806</v>
      </c>
      <c r="H753" s="124" t="s">
        <v>238</v>
      </c>
      <c r="I753" s="125">
        <v>12.5</v>
      </c>
      <c r="J753" s="125">
        <v>12.5</v>
      </c>
      <c r="K753" s="128"/>
      <c r="L753" s="126" t="str">
        <f t="shared" ref="L753:L759" si="111">IF(K753&lt;&gt;"",J753*K753,"")</f>
        <v/>
      </c>
      <c r="M753" s="123"/>
      <c r="N753" s="127">
        <v>21</v>
      </c>
      <c r="O753" s="127" t="e">
        <f t="shared" ref="O753:O759" si="112">L753*(N753/100)</f>
        <v>#VALUE!</v>
      </c>
      <c r="P753" s="127" t="e">
        <f t="shared" ref="P753:P759" si="113">L753+O753</f>
        <v>#VALUE!</v>
      </c>
      <c r="Q753" s="129"/>
      <c r="R753" s="127" t="s">
        <v>262</v>
      </c>
      <c r="S753" s="125"/>
      <c r="T753" s="125"/>
      <c r="U753" s="122"/>
      <c r="V753" s="8"/>
      <c r="W753" s="8"/>
      <c r="X753" s="8"/>
    </row>
    <row r="754" spans="1:24" ht="11.25" outlineLevel="4" x14ac:dyDescent="0.2">
      <c r="A754" s="38"/>
      <c r="B754" s="119" t="s">
        <v>1807</v>
      </c>
      <c r="C754" s="120" t="s">
        <v>50</v>
      </c>
      <c r="D754" s="121">
        <v>19</v>
      </c>
      <c r="E754" s="122" t="s">
        <v>235</v>
      </c>
      <c r="F754" s="122" t="s">
        <v>1808</v>
      </c>
      <c r="G754" s="123" t="s">
        <v>1809</v>
      </c>
      <c r="H754" s="124" t="s">
        <v>291</v>
      </c>
      <c r="I754" s="125">
        <v>25</v>
      </c>
      <c r="J754" s="125">
        <v>25</v>
      </c>
      <c r="K754" s="128"/>
      <c r="L754" s="126" t="str">
        <f t="shared" si="111"/>
        <v/>
      </c>
      <c r="M754" s="123"/>
      <c r="N754" s="127">
        <v>21</v>
      </c>
      <c r="O754" s="127" t="e">
        <f t="shared" si="112"/>
        <v>#VALUE!</v>
      </c>
      <c r="P754" s="127" t="e">
        <f t="shared" si="113"/>
        <v>#VALUE!</v>
      </c>
      <c r="Q754" s="129"/>
      <c r="R754" s="127" t="s">
        <v>262</v>
      </c>
      <c r="S754" s="125"/>
      <c r="T754" s="125"/>
      <c r="U754" s="122"/>
      <c r="V754" s="8"/>
      <c r="W754" s="8"/>
      <c r="X754" s="8"/>
    </row>
    <row r="755" spans="1:24" ht="11.25" outlineLevel="4" x14ac:dyDescent="0.2">
      <c r="A755" s="38"/>
      <c r="B755" s="119" t="s">
        <v>1810</v>
      </c>
      <c r="C755" s="120" t="s">
        <v>50</v>
      </c>
      <c r="D755" s="121">
        <v>20</v>
      </c>
      <c r="E755" s="122" t="s">
        <v>235</v>
      </c>
      <c r="F755" s="122" t="s">
        <v>1811</v>
      </c>
      <c r="G755" s="123" t="s">
        <v>1812</v>
      </c>
      <c r="H755" s="124" t="s">
        <v>291</v>
      </c>
      <c r="I755" s="125">
        <v>25</v>
      </c>
      <c r="J755" s="125">
        <v>25</v>
      </c>
      <c r="K755" s="128"/>
      <c r="L755" s="126" t="str">
        <f t="shared" si="111"/>
        <v/>
      </c>
      <c r="M755" s="123"/>
      <c r="N755" s="127">
        <v>21</v>
      </c>
      <c r="O755" s="127" t="e">
        <f t="shared" si="112"/>
        <v>#VALUE!</v>
      </c>
      <c r="P755" s="127" t="e">
        <f t="shared" si="113"/>
        <v>#VALUE!</v>
      </c>
      <c r="Q755" s="129"/>
      <c r="R755" s="127" t="s">
        <v>262</v>
      </c>
      <c r="S755" s="125"/>
      <c r="T755" s="125"/>
      <c r="U755" s="122"/>
      <c r="V755" s="8"/>
      <c r="W755" s="8"/>
      <c r="X755" s="8"/>
    </row>
    <row r="756" spans="1:24" ht="11.25" outlineLevel="4" x14ac:dyDescent="0.2">
      <c r="A756" s="38"/>
      <c r="B756" s="119" t="s">
        <v>1813</v>
      </c>
      <c r="C756" s="120" t="s">
        <v>50</v>
      </c>
      <c r="D756" s="121">
        <v>21</v>
      </c>
      <c r="E756" s="122" t="s">
        <v>235</v>
      </c>
      <c r="F756" s="122" t="s">
        <v>1814</v>
      </c>
      <c r="G756" s="123" t="s">
        <v>1815</v>
      </c>
      <c r="H756" s="124" t="s">
        <v>291</v>
      </c>
      <c r="I756" s="125">
        <v>25</v>
      </c>
      <c r="J756" s="125">
        <v>25</v>
      </c>
      <c r="K756" s="128"/>
      <c r="L756" s="126" t="str">
        <f t="shared" si="111"/>
        <v/>
      </c>
      <c r="M756" s="123"/>
      <c r="N756" s="127">
        <v>21</v>
      </c>
      <c r="O756" s="127" t="e">
        <f t="shared" si="112"/>
        <v>#VALUE!</v>
      </c>
      <c r="P756" s="127" t="e">
        <f t="shared" si="113"/>
        <v>#VALUE!</v>
      </c>
      <c r="Q756" s="129"/>
      <c r="R756" s="127" t="s">
        <v>262</v>
      </c>
      <c r="S756" s="125"/>
      <c r="T756" s="125"/>
      <c r="U756" s="122"/>
      <c r="V756" s="8"/>
      <c r="W756" s="8"/>
      <c r="X756" s="8"/>
    </row>
    <row r="757" spans="1:24" ht="11.25" outlineLevel="4" x14ac:dyDescent="0.2">
      <c r="A757" s="38"/>
      <c r="B757" s="119" t="s">
        <v>1816</v>
      </c>
      <c r="C757" s="120" t="s">
        <v>50</v>
      </c>
      <c r="D757" s="121">
        <v>22</v>
      </c>
      <c r="E757" s="122" t="s">
        <v>235</v>
      </c>
      <c r="F757" s="122" t="s">
        <v>1817</v>
      </c>
      <c r="G757" s="123" t="s">
        <v>1818</v>
      </c>
      <c r="H757" s="124" t="s">
        <v>291</v>
      </c>
      <c r="I757" s="125">
        <v>12.5</v>
      </c>
      <c r="J757" s="125">
        <v>12.5</v>
      </c>
      <c r="K757" s="128"/>
      <c r="L757" s="126" t="str">
        <f t="shared" si="111"/>
        <v/>
      </c>
      <c r="M757" s="123"/>
      <c r="N757" s="127">
        <v>21</v>
      </c>
      <c r="O757" s="127" t="e">
        <f t="shared" si="112"/>
        <v>#VALUE!</v>
      </c>
      <c r="P757" s="127" t="e">
        <f t="shared" si="113"/>
        <v>#VALUE!</v>
      </c>
      <c r="Q757" s="129"/>
      <c r="R757" s="127" t="s">
        <v>262</v>
      </c>
      <c r="S757" s="125"/>
      <c r="T757" s="125"/>
      <c r="U757" s="122"/>
      <c r="V757" s="8"/>
      <c r="W757" s="8"/>
      <c r="X757" s="8"/>
    </row>
    <row r="758" spans="1:24" ht="11.25" outlineLevel="4" x14ac:dyDescent="0.2">
      <c r="A758" s="38"/>
      <c r="B758" s="119" t="s">
        <v>1819</v>
      </c>
      <c r="C758" s="120" t="s">
        <v>50</v>
      </c>
      <c r="D758" s="121">
        <v>23</v>
      </c>
      <c r="E758" s="122" t="s">
        <v>235</v>
      </c>
      <c r="F758" s="122" t="s">
        <v>1820</v>
      </c>
      <c r="G758" s="123" t="s">
        <v>1821</v>
      </c>
      <c r="H758" s="124" t="s">
        <v>238</v>
      </c>
      <c r="I758" s="125">
        <v>12.5</v>
      </c>
      <c r="J758" s="125">
        <v>12.5</v>
      </c>
      <c r="K758" s="128"/>
      <c r="L758" s="126" t="str">
        <f t="shared" si="111"/>
        <v/>
      </c>
      <c r="M758" s="123"/>
      <c r="N758" s="127">
        <v>21</v>
      </c>
      <c r="O758" s="127" t="e">
        <f t="shared" si="112"/>
        <v>#VALUE!</v>
      </c>
      <c r="P758" s="127" t="e">
        <f t="shared" si="113"/>
        <v>#VALUE!</v>
      </c>
      <c r="Q758" s="129"/>
      <c r="R758" s="127" t="s">
        <v>262</v>
      </c>
      <c r="S758" s="125"/>
      <c r="T758" s="125"/>
      <c r="U758" s="122"/>
      <c r="V758" s="8"/>
      <c r="W758" s="8"/>
      <c r="X758" s="8"/>
    </row>
    <row r="759" spans="1:24" ht="11.25" outlineLevel="4" x14ac:dyDescent="0.2">
      <c r="A759" s="38"/>
      <c r="B759" s="119" t="s">
        <v>1822</v>
      </c>
      <c r="C759" s="120" t="s">
        <v>50</v>
      </c>
      <c r="D759" s="121">
        <v>24</v>
      </c>
      <c r="E759" s="122" t="s">
        <v>235</v>
      </c>
      <c r="F759" s="122" t="s">
        <v>1823</v>
      </c>
      <c r="G759" s="123" t="s">
        <v>1824</v>
      </c>
      <c r="H759" s="124" t="s">
        <v>238</v>
      </c>
      <c r="I759" s="125">
        <v>12.5</v>
      </c>
      <c r="J759" s="125">
        <v>12.5</v>
      </c>
      <c r="K759" s="128"/>
      <c r="L759" s="126" t="str">
        <f t="shared" si="111"/>
        <v/>
      </c>
      <c r="M759" s="123"/>
      <c r="N759" s="127">
        <v>21</v>
      </c>
      <c r="O759" s="127" t="e">
        <f t="shared" si="112"/>
        <v>#VALUE!</v>
      </c>
      <c r="P759" s="127" t="e">
        <f t="shared" si="113"/>
        <v>#VALUE!</v>
      </c>
      <c r="Q759" s="129"/>
      <c r="R759" s="127" t="s">
        <v>262</v>
      </c>
      <c r="S759" s="125"/>
      <c r="T759" s="125"/>
      <c r="U759" s="122"/>
      <c r="V759" s="8"/>
      <c r="W759" s="8"/>
      <c r="X759" s="8"/>
    </row>
    <row r="760" spans="1:24" outlineLevel="4" x14ac:dyDescent="0.15">
      <c r="B760" s="10"/>
      <c r="C760" s="10" t="s">
        <v>49</v>
      </c>
      <c r="D760" s="10"/>
      <c r="E760" s="10"/>
      <c r="F760" s="10"/>
      <c r="G760" s="10"/>
      <c r="H760" s="10"/>
      <c r="I760" s="10"/>
      <c r="J760" s="10"/>
      <c r="K760" s="11"/>
      <c r="L760" s="35"/>
      <c r="M760" s="10"/>
      <c r="N760" s="37"/>
      <c r="O760" s="10"/>
      <c r="P760" s="10"/>
      <c r="Q760" s="10"/>
      <c r="R760" s="10"/>
      <c r="S760" s="10"/>
      <c r="T760" s="10"/>
      <c r="U760" s="10"/>
    </row>
    <row r="761" spans="1:24" ht="11.25" outlineLevel="2" x14ac:dyDescent="0.2">
      <c r="A761" s="84" t="s">
        <v>202</v>
      </c>
      <c r="B761" s="111"/>
      <c r="C761" s="112">
        <v>3</v>
      </c>
      <c r="D761" s="112"/>
      <c r="E761" s="111" t="s">
        <v>232</v>
      </c>
      <c r="F761" s="111"/>
      <c r="G761" s="113" t="s">
        <v>203</v>
      </c>
      <c r="H761" s="111"/>
      <c r="I761" s="114"/>
      <c r="J761" s="114"/>
      <c r="K761" s="115"/>
      <c r="L761" s="86">
        <f>SUBTOTAL(9,L762:L769)</f>
        <v>0</v>
      </c>
      <c r="M761" s="116"/>
      <c r="N761" s="84"/>
      <c r="O761" s="117" t="e">
        <f>SUBTOTAL(9,O762:O901)</f>
        <v>#VALUE!</v>
      </c>
      <c r="P761" s="117" t="e">
        <f>SUBTOTAL(9,P762:P901)</f>
        <v>#VALUE!</v>
      </c>
      <c r="Q761" s="116"/>
      <c r="R761" s="84"/>
      <c r="S761" s="118"/>
      <c r="T761" s="118"/>
      <c r="U761" s="116"/>
      <c r="V761" s="4"/>
      <c r="W761" s="8"/>
      <c r="X761" s="8"/>
    </row>
    <row r="762" spans="1:24" ht="11.25" outlineLevel="3" x14ac:dyDescent="0.2">
      <c r="A762" s="84" t="s">
        <v>204</v>
      </c>
      <c r="B762" s="111"/>
      <c r="C762" s="112">
        <v>4</v>
      </c>
      <c r="D762" s="112"/>
      <c r="E762" s="111" t="s">
        <v>233</v>
      </c>
      <c r="F762" s="111"/>
      <c r="G762" s="113" t="s">
        <v>205</v>
      </c>
      <c r="H762" s="111"/>
      <c r="I762" s="114"/>
      <c r="J762" s="114"/>
      <c r="K762" s="115"/>
      <c r="L762" s="86">
        <f>SUBTOTAL(9,L763:L769)</f>
        <v>0</v>
      </c>
      <c r="M762" s="116"/>
      <c r="N762" s="84"/>
      <c r="O762" s="117" t="e">
        <f>SUBTOTAL(9,O763:O827)</f>
        <v>#VALUE!</v>
      </c>
      <c r="P762" s="117" t="e">
        <f>SUBTOTAL(9,P763:P827)</f>
        <v>#VALUE!</v>
      </c>
      <c r="Q762" s="116"/>
      <c r="R762" s="84"/>
      <c r="S762" s="118"/>
      <c r="T762" s="118"/>
      <c r="U762" s="116"/>
      <c r="V762" s="4"/>
      <c r="W762" s="8"/>
      <c r="X762" s="8"/>
    </row>
    <row r="763" spans="1:24" ht="11.25" outlineLevel="4" x14ac:dyDescent="0.2">
      <c r="A763" s="38"/>
      <c r="B763" s="119" t="s">
        <v>1825</v>
      </c>
      <c r="C763" s="120" t="s">
        <v>50</v>
      </c>
      <c r="D763" s="121">
        <v>25</v>
      </c>
      <c r="E763" s="122" t="s">
        <v>235</v>
      </c>
      <c r="F763" s="122" t="s">
        <v>1826</v>
      </c>
      <c r="G763" s="123" t="s">
        <v>1827</v>
      </c>
      <c r="H763" s="124" t="s">
        <v>1828</v>
      </c>
      <c r="I763" s="125">
        <v>24</v>
      </c>
      <c r="J763" s="125">
        <v>24</v>
      </c>
      <c r="K763" s="128"/>
      <c r="L763" s="126" t="str">
        <f t="shared" ref="L763:L768" si="114">IF(K763&lt;&gt;"",J763*K763,"")</f>
        <v/>
      </c>
      <c r="M763" s="123"/>
      <c r="N763" s="127">
        <v>21</v>
      </c>
      <c r="O763" s="127" t="e">
        <f t="shared" ref="O763:O768" si="115">L763*(N763/100)</f>
        <v>#VALUE!</v>
      </c>
      <c r="P763" s="127" t="e">
        <f t="shared" ref="P763:P768" si="116">L763+O763</f>
        <v>#VALUE!</v>
      </c>
      <c r="Q763" s="129"/>
      <c r="R763" s="127" t="s">
        <v>262</v>
      </c>
      <c r="S763" s="125"/>
      <c r="T763" s="125"/>
      <c r="U763" s="122"/>
      <c r="V763" s="8"/>
      <c r="W763" s="8"/>
      <c r="X763" s="8"/>
    </row>
    <row r="764" spans="1:24" ht="11.25" outlineLevel="4" x14ac:dyDescent="0.2">
      <c r="A764" s="38"/>
      <c r="B764" s="119" t="s">
        <v>1829</v>
      </c>
      <c r="C764" s="120" t="s">
        <v>50</v>
      </c>
      <c r="D764" s="121">
        <v>26</v>
      </c>
      <c r="E764" s="122" t="s">
        <v>235</v>
      </c>
      <c r="F764" s="122" t="s">
        <v>1830</v>
      </c>
      <c r="G764" s="123" t="s">
        <v>1831</v>
      </c>
      <c r="H764" s="124" t="s">
        <v>1828</v>
      </c>
      <c r="I764" s="125">
        <v>1</v>
      </c>
      <c r="J764" s="125">
        <v>1</v>
      </c>
      <c r="K764" s="128"/>
      <c r="L764" s="126" t="str">
        <f t="shared" si="114"/>
        <v/>
      </c>
      <c r="M764" s="123"/>
      <c r="N764" s="127">
        <v>21</v>
      </c>
      <c r="O764" s="127" t="e">
        <f t="shared" si="115"/>
        <v>#VALUE!</v>
      </c>
      <c r="P764" s="127" t="e">
        <f t="shared" si="116"/>
        <v>#VALUE!</v>
      </c>
      <c r="Q764" s="129"/>
      <c r="R764" s="127" t="s">
        <v>262</v>
      </c>
      <c r="S764" s="125"/>
      <c r="T764" s="125"/>
      <c r="U764" s="122"/>
      <c r="V764" s="8"/>
      <c r="W764" s="8"/>
      <c r="X764" s="8"/>
    </row>
    <row r="765" spans="1:24" ht="11.25" outlineLevel="4" x14ac:dyDescent="0.2">
      <c r="A765" s="38"/>
      <c r="B765" s="119" t="s">
        <v>1832</v>
      </c>
      <c r="C765" s="120" t="s">
        <v>50</v>
      </c>
      <c r="D765" s="121">
        <v>27</v>
      </c>
      <c r="E765" s="122" t="s">
        <v>235</v>
      </c>
      <c r="F765" s="122" t="s">
        <v>1833</v>
      </c>
      <c r="G765" s="123" t="s">
        <v>1834</v>
      </c>
      <c r="H765" s="124" t="s">
        <v>1828</v>
      </c>
      <c r="I765" s="125">
        <v>2</v>
      </c>
      <c r="J765" s="125">
        <v>2</v>
      </c>
      <c r="K765" s="128"/>
      <c r="L765" s="126" t="str">
        <f t="shared" si="114"/>
        <v/>
      </c>
      <c r="M765" s="123"/>
      <c r="N765" s="127">
        <v>21</v>
      </c>
      <c r="O765" s="127" t="e">
        <f t="shared" si="115"/>
        <v>#VALUE!</v>
      </c>
      <c r="P765" s="127" t="e">
        <f t="shared" si="116"/>
        <v>#VALUE!</v>
      </c>
      <c r="Q765" s="129"/>
      <c r="R765" s="127" t="s">
        <v>262</v>
      </c>
      <c r="S765" s="125"/>
      <c r="T765" s="125"/>
      <c r="U765" s="122"/>
      <c r="V765" s="8"/>
      <c r="W765" s="8"/>
      <c r="X765" s="8"/>
    </row>
    <row r="766" spans="1:24" ht="11.25" outlineLevel="4" x14ac:dyDescent="0.2">
      <c r="A766" s="38"/>
      <c r="B766" s="119" t="s">
        <v>1835</v>
      </c>
      <c r="C766" s="120" t="s">
        <v>50</v>
      </c>
      <c r="D766" s="121">
        <v>28</v>
      </c>
      <c r="E766" s="122" t="s">
        <v>235</v>
      </c>
      <c r="F766" s="122" t="s">
        <v>1836</v>
      </c>
      <c r="G766" s="123" t="s">
        <v>1837</v>
      </c>
      <c r="H766" s="124" t="s">
        <v>1828</v>
      </c>
      <c r="I766" s="125">
        <v>2</v>
      </c>
      <c r="J766" s="125">
        <v>2</v>
      </c>
      <c r="K766" s="128"/>
      <c r="L766" s="126" t="str">
        <f t="shared" si="114"/>
        <v/>
      </c>
      <c r="M766" s="123"/>
      <c r="N766" s="127">
        <v>21</v>
      </c>
      <c r="O766" s="127" t="e">
        <f t="shared" si="115"/>
        <v>#VALUE!</v>
      </c>
      <c r="P766" s="127" t="e">
        <f t="shared" si="116"/>
        <v>#VALUE!</v>
      </c>
      <c r="Q766" s="129"/>
      <c r="R766" s="127" t="s">
        <v>262</v>
      </c>
      <c r="S766" s="125"/>
      <c r="T766" s="125"/>
      <c r="U766" s="122"/>
      <c r="V766" s="8"/>
      <c r="W766" s="8"/>
      <c r="X766" s="8"/>
    </row>
    <row r="767" spans="1:24" ht="11.25" outlineLevel="4" x14ac:dyDescent="0.2">
      <c r="A767" s="38"/>
      <c r="B767" s="119" t="s">
        <v>1838</v>
      </c>
      <c r="C767" s="120" t="s">
        <v>50</v>
      </c>
      <c r="D767" s="121">
        <v>29</v>
      </c>
      <c r="E767" s="122" t="s">
        <v>235</v>
      </c>
      <c r="F767" s="122" t="s">
        <v>1839</v>
      </c>
      <c r="G767" s="123" t="s">
        <v>1840</v>
      </c>
      <c r="H767" s="124" t="s">
        <v>1828</v>
      </c>
      <c r="I767" s="125">
        <v>6</v>
      </c>
      <c r="J767" s="125">
        <v>6</v>
      </c>
      <c r="K767" s="128"/>
      <c r="L767" s="126" t="str">
        <f t="shared" si="114"/>
        <v/>
      </c>
      <c r="M767" s="123"/>
      <c r="N767" s="127">
        <v>21</v>
      </c>
      <c r="O767" s="127" t="e">
        <f t="shared" si="115"/>
        <v>#VALUE!</v>
      </c>
      <c r="P767" s="127" t="e">
        <f t="shared" si="116"/>
        <v>#VALUE!</v>
      </c>
      <c r="Q767" s="129"/>
      <c r="R767" s="127" t="s">
        <v>262</v>
      </c>
      <c r="S767" s="125"/>
      <c r="T767" s="125"/>
      <c r="U767" s="122"/>
      <c r="V767" s="8"/>
      <c r="W767" s="8"/>
      <c r="X767" s="8"/>
    </row>
    <row r="768" spans="1:24" ht="11.25" outlineLevel="4" x14ac:dyDescent="0.2">
      <c r="A768" s="38"/>
      <c r="B768" s="119" t="s">
        <v>1841</v>
      </c>
      <c r="C768" s="120" t="s">
        <v>50</v>
      </c>
      <c r="D768" s="121">
        <v>30</v>
      </c>
      <c r="E768" s="122" t="s">
        <v>235</v>
      </c>
      <c r="F768" s="122" t="s">
        <v>1842</v>
      </c>
      <c r="G768" s="123" t="s">
        <v>1843</v>
      </c>
      <c r="H768" s="124" t="s">
        <v>1828</v>
      </c>
      <c r="I768" s="125">
        <v>8</v>
      </c>
      <c r="J768" s="125">
        <v>8</v>
      </c>
      <c r="K768" s="128"/>
      <c r="L768" s="126" t="str">
        <f t="shared" si="114"/>
        <v/>
      </c>
      <c r="M768" s="123"/>
      <c r="N768" s="127">
        <v>21</v>
      </c>
      <c r="O768" s="127" t="e">
        <f t="shared" si="115"/>
        <v>#VALUE!</v>
      </c>
      <c r="P768" s="127" t="e">
        <f t="shared" si="116"/>
        <v>#VALUE!</v>
      </c>
      <c r="Q768" s="129"/>
      <c r="R768" s="127" t="s">
        <v>262</v>
      </c>
      <c r="S768" s="125"/>
      <c r="T768" s="125"/>
      <c r="U768" s="122"/>
      <c r="V768" s="8"/>
      <c r="W768" s="8"/>
      <c r="X768" s="8"/>
    </row>
    <row r="769" spans="1:24" outlineLevel="4" x14ac:dyDescent="0.15">
      <c r="B769" s="10"/>
      <c r="C769" s="10" t="s">
        <v>49</v>
      </c>
      <c r="D769" s="10"/>
      <c r="E769" s="10"/>
      <c r="F769" s="10"/>
      <c r="G769" s="10"/>
      <c r="H769" s="10"/>
      <c r="I769" s="10"/>
      <c r="J769" s="10"/>
      <c r="K769" s="11"/>
      <c r="L769" s="35"/>
      <c r="M769" s="10"/>
      <c r="N769" s="37"/>
      <c r="O769" s="10"/>
      <c r="P769" s="10"/>
      <c r="Q769" s="10"/>
      <c r="R769" s="10"/>
      <c r="S769" s="10"/>
      <c r="T769" s="10"/>
      <c r="U769" s="10"/>
    </row>
    <row r="770" spans="1:24" ht="11.25" outlineLevel="2" x14ac:dyDescent="0.2">
      <c r="A770" s="84" t="s">
        <v>206</v>
      </c>
      <c r="B770" s="111"/>
      <c r="C770" s="112">
        <v>3</v>
      </c>
      <c r="D770" s="112"/>
      <c r="E770" s="111" t="s">
        <v>232</v>
      </c>
      <c r="F770" s="111"/>
      <c r="G770" s="113" t="s">
        <v>207</v>
      </c>
      <c r="H770" s="111"/>
      <c r="I770" s="114"/>
      <c r="J770" s="114"/>
      <c r="K770" s="115"/>
      <c r="L770" s="86">
        <f>SUBTOTAL(9,L771:L776)</f>
        <v>0</v>
      </c>
      <c r="M770" s="116"/>
      <c r="N770" s="84"/>
      <c r="O770" s="117" t="e">
        <f>SUBTOTAL(9,O771:O908)</f>
        <v>#VALUE!</v>
      </c>
      <c r="P770" s="117" t="e">
        <f>SUBTOTAL(9,P771:P908)</f>
        <v>#VALUE!</v>
      </c>
      <c r="Q770" s="116"/>
      <c r="R770" s="84"/>
      <c r="S770" s="118"/>
      <c r="T770" s="118"/>
      <c r="U770" s="116"/>
      <c r="V770" s="4"/>
      <c r="W770" s="8"/>
      <c r="X770" s="8"/>
    </row>
    <row r="771" spans="1:24" ht="11.25" outlineLevel="3" x14ac:dyDescent="0.2">
      <c r="A771" s="84" t="s">
        <v>208</v>
      </c>
      <c r="B771" s="111"/>
      <c r="C771" s="112">
        <v>4</v>
      </c>
      <c r="D771" s="112"/>
      <c r="E771" s="111" t="s">
        <v>233</v>
      </c>
      <c r="F771" s="111"/>
      <c r="G771" s="113" t="s">
        <v>209</v>
      </c>
      <c r="H771" s="111"/>
      <c r="I771" s="114"/>
      <c r="J771" s="114"/>
      <c r="K771" s="115"/>
      <c r="L771" s="86">
        <f>SUBTOTAL(9,L772:L776)</f>
        <v>0</v>
      </c>
      <c r="M771" s="116"/>
      <c r="N771" s="84"/>
      <c r="O771" s="117" t="e">
        <f>SUBTOTAL(9,O772:O844)</f>
        <v>#VALUE!</v>
      </c>
      <c r="P771" s="117" t="e">
        <f>SUBTOTAL(9,P772:P844)</f>
        <v>#VALUE!</v>
      </c>
      <c r="Q771" s="116"/>
      <c r="R771" s="84"/>
      <c r="S771" s="118"/>
      <c r="T771" s="118"/>
      <c r="U771" s="116"/>
      <c r="V771" s="4"/>
      <c r="W771" s="8"/>
      <c r="X771" s="8"/>
    </row>
    <row r="772" spans="1:24" ht="11.25" outlineLevel="4" x14ac:dyDescent="0.2">
      <c r="A772" s="38"/>
      <c r="B772" s="119" t="s">
        <v>1844</v>
      </c>
      <c r="C772" s="120" t="s">
        <v>50</v>
      </c>
      <c r="D772" s="121">
        <v>31</v>
      </c>
      <c r="E772" s="122" t="s">
        <v>235</v>
      </c>
      <c r="F772" s="122" t="s">
        <v>1845</v>
      </c>
      <c r="G772" s="123" t="s">
        <v>1846</v>
      </c>
      <c r="H772" s="124" t="s">
        <v>1803</v>
      </c>
      <c r="I772" s="125">
        <v>1</v>
      </c>
      <c r="J772" s="125">
        <v>1</v>
      </c>
      <c r="K772" s="128"/>
      <c r="L772" s="126" t="str">
        <f>IF(K772&lt;&gt;"",J772*K772,"")</f>
        <v/>
      </c>
      <c r="M772" s="123"/>
      <c r="N772" s="127">
        <v>21</v>
      </c>
      <c r="O772" s="127" t="e">
        <f>L772*(N772/100)</f>
        <v>#VALUE!</v>
      </c>
      <c r="P772" s="127" t="e">
        <f>L772+O772</f>
        <v>#VALUE!</v>
      </c>
      <c r="Q772" s="129"/>
      <c r="R772" s="127" t="s">
        <v>262</v>
      </c>
      <c r="S772" s="125"/>
      <c r="T772" s="125"/>
      <c r="U772" s="122"/>
      <c r="V772" s="8"/>
      <c r="W772" s="8"/>
      <c r="X772" s="8"/>
    </row>
    <row r="773" spans="1:24" ht="11.25" outlineLevel="4" x14ac:dyDescent="0.2">
      <c r="A773" s="38"/>
      <c r="B773" s="119" t="s">
        <v>1847</v>
      </c>
      <c r="C773" s="120" t="s">
        <v>50</v>
      </c>
      <c r="D773" s="121">
        <v>32</v>
      </c>
      <c r="E773" s="122" t="s">
        <v>235</v>
      </c>
      <c r="F773" s="122" t="s">
        <v>1848</v>
      </c>
      <c r="G773" s="123" t="s">
        <v>1849</v>
      </c>
      <c r="H773" s="124" t="s">
        <v>1803</v>
      </c>
      <c r="I773" s="125">
        <v>1</v>
      </c>
      <c r="J773" s="125">
        <v>1</v>
      </c>
      <c r="K773" s="128"/>
      <c r="L773" s="126" t="str">
        <f>IF(K773&lt;&gt;"",J773*K773,"")</f>
        <v/>
      </c>
      <c r="M773" s="123"/>
      <c r="N773" s="127">
        <v>21</v>
      </c>
      <c r="O773" s="127" t="e">
        <f>L773*(N773/100)</f>
        <v>#VALUE!</v>
      </c>
      <c r="P773" s="127" t="e">
        <f>L773+O773</f>
        <v>#VALUE!</v>
      </c>
      <c r="Q773" s="129"/>
      <c r="R773" s="127" t="s">
        <v>262</v>
      </c>
      <c r="S773" s="125"/>
      <c r="T773" s="125"/>
      <c r="U773" s="122"/>
      <c r="V773" s="8"/>
      <c r="W773" s="8"/>
      <c r="X773" s="8"/>
    </row>
    <row r="774" spans="1:24" ht="11.25" outlineLevel="4" x14ac:dyDescent="0.2">
      <c r="A774" s="38"/>
      <c r="B774" s="119" t="s">
        <v>1850</v>
      </c>
      <c r="C774" s="120" t="s">
        <v>50</v>
      </c>
      <c r="D774" s="121">
        <v>33</v>
      </c>
      <c r="E774" s="122" t="s">
        <v>235</v>
      </c>
      <c r="F774" s="122" t="s">
        <v>1851</v>
      </c>
      <c r="G774" s="123" t="s">
        <v>1852</v>
      </c>
      <c r="H774" s="124" t="s">
        <v>1803</v>
      </c>
      <c r="I774" s="125">
        <v>1</v>
      </c>
      <c r="J774" s="125">
        <v>1</v>
      </c>
      <c r="K774" s="128"/>
      <c r="L774" s="126" t="str">
        <f>IF(K774&lt;&gt;"",J774*K774,"")</f>
        <v/>
      </c>
      <c r="M774" s="123"/>
      <c r="N774" s="127">
        <v>21</v>
      </c>
      <c r="O774" s="127" t="e">
        <f>L774*(N774/100)</f>
        <v>#VALUE!</v>
      </c>
      <c r="P774" s="127" t="e">
        <f>L774+O774</f>
        <v>#VALUE!</v>
      </c>
      <c r="Q774" s="129"/>
      <c r="R774" s="127" t="s">
        <v>262</v>
      </c>
      <c r="S774" s="125"/>
      <c r="T774" s="125"/>
      <c r="U774" s="122"/>
      <c r="V774" s="8"/>
      <c r="W774" s="8"/>
      <c r="X774" s="8"/>
    </row>
    <row r="775" spans="1:24" ht="11.25" outlineLevel="4" x14ac:dyDescent="0.2">
      <c r="A775" s="38"/>
      <c r="B775" s="119" t="s">
        <v>1853</v>
      </c>
      <c r="C775" s="120" t="s">
        <v>50</v>
      </c>
      <c r="D775" s="121">
        <v>34</v>
      </c>
      <c r="E775" s="122" t="s">
        <v>235</v>
      </c>
      <c r="F775" s="122" t="s">
        <v>1854</v>
      </c>
      <c r="G775" s="123" t="s">
        <v>1855</v>
      </c>
      <c r="H775" s="124" t="s">
        <v>1803</v>
      </c>
      <c r="I775" s="125">
        <v>1</v>
      </c>
      <c r="J775" s="125">
        <v>1</v>
      </c>
      <c r="K775" s="128"/>
      <c r="L775" s="126" t="str">
        <f>IF(K775&lt;&gt;"",J775*K775,"")</f>
        <v/>
      </c>
      <c r="M775" s="123"/>
      <c r="N775" s="127">
        <v>21</v>
      </c>
      <c r="O775" s="127" t="e">
        <f>L775*(N775/100)</f>
        <v>#VALUE!</v>
      </c>
      <c r="P775" s="127" t="e">
        <f>L775+O775</f>
        <v>#VALUE!</v>
      </c>
      <c r="Q775" s="129"/>
      <c r="R775" s="127" t="s">
        <v>262</v>
      </c>
      <c r="S775" s="125"/>
      <c r="T775" s="125"/>
      <c r="U775" s="122"/>
      <c r="V775" s="8"/>
      <c r="W775" s="8"/>
      <c r="X775" s="8"/>
    </row>
    <row r="776" spans="1:24" outlineLevel="4" x14ac:dyDescent="0.15">
      <c r="B776" s="10"/>
      <c r="C776" s="10" t="s">
        <v>49</v>
      </c>
      <c r="D776" s="10"/>
      <c r="E776" s="10"/>
      <c r="F776" s="10"/>
      <c r="G776" s="10"/>
      <c r="H776" s="10"/>
      <c r="I776" s="10"/>
      <c r="J776" s="10"/>
      <c r="K776" s="11"/>
      <c r="L776" s="35"/>
      <c r="M776" s="10"/>
      <c r="N776" s="37"/>
      <c r="O776" s="10"/>
      <c r="P776" s="10"/>
      <c r="Q776" s="10"/>
      <c r="R776" s="10"/>
      <c r="S776" s="10"/>
      <c r="T776" s="10"/>
      <c r="U776" s="10"/>
    </row>
    <row r="777" spans="1:24" ht="12" outlineLevel="1" x14ac:dyDescent="0.2">
      <c r="A777" s="79" t="s">
        <v>210</v>
      </c>
      <c r="B777" s="104"/>
      <c r="C777" s="105">
        <v>2</v>
      </c>
      <c r="D777" s="105"/>
      <c r="E777" s="104" t="s">
        <v>231</v>
      </c>
      <c r="F777" s="104"/>
      <c r="G777" s="80" t="s">
        <v>211</v>
      </c>
      <c r="H777" s="104"/>
      <c r="I777" s="106"/>
      <c r="J777" s="106"/>
      <c r="K777" s="107"/>
      <c r="L777" s="81">
        <f>SUBTOTAL(9,L778:L823)</f>
        <v>0</v>
      </c>
      <c r="M777" s="108"/>
      <c r="N777" s="79"/>
      <c r="O777" s="109" t="e">
        <f>SUBTOTAL(9,O778:O897)</f>
        <v>#VALUE!</v>
      </c>
      <c r="P777" s="109" t="e">
        <f>SUBTOTAL(9,P778:P897)</f>
        <v>#VALUE!</v>
      </c>
      <c r="Q777" s="108"/>
      <c r="R777" s="79"/>
      <c r="S777" s="110"/>
      <c r="T777" s="110"/>
      <c r="U777" s="108"/>
      <c r="V777" s="4"/>
      <c r="W777" s="8"/>
      <c r="X777" s="8"/>
    </row>
    <row r="778" spans="1:24" ht="11.25" outlineLevel="2" x14ac:dyDescent="0.2">
      <c r="A778" s="84" t="s">
        <v>212</v>
      </c>
      <c r="B778" s="111"/>
      <c r="C778" s="112">
        <v>3</v>
      </c>
      <c r="D778" s="112"/>
      <c r="E778" s="111" t="s">
        <v>232</v>
      </c>
      <c r="F778" s="111"/>
      <c r="G778" s="113" t="s">
        <v>195</v>
      </c>
      <c r="H778" s="111"/>
      <c r="I778" s="114"/>
      <c r="J778" s="114"/>
      <c r="K778" s="115"/>
      <c r="L778" s="86">
        <f>SUBTOTAL(9,L779:L797)</f>
        <v>0</v>
      </c>
      <c r="M778" s="116"/>
      <c r="N778" s="84"/>
      <c r="O778" s="117" t="e">
        <f>SUBTOTAL(9,O779:O896)</f>
        <v>#VALUE!</v>
      </c>
      <c r="P778" s="117" t="e">
        <f>SUBTOTAL(9,P779:P896)</f>
        <v>#VALUE!</v>
      </c>
      <c r="Q778" s="116"/>
      <c r="R778" s="84"/>
      <c r="S778" s="118"/>
      <c r="T778" s="118"/>
      <c r="U778" s="116"/>
      <c r="V778" s="4"/>
      <c r="W778" s="8"/>
      <c r="X778" s="8"/>
    </row>
    <row r="779" spans="1:24" ht="11.25" outlineLevel="3" x14ac:dyDescent="0.2">
      <c r="A779" s="84" t="s">
        <v>213</v>
      </c>
      <c r="B779" s="111"/>
      <c r="C779" s="112">
        <v>4</v>
      </c>
      <c r="D779" s="112"/>
      <c r="E779" s="111" t="s">
        <v>233</v>
      </c>
      <c r="F779" s="111"/>
      <c r="G779" s="113" t="s">
        <v>197</v>
      </c>
      <c r="H779" s="111"/>
      <c r="I779" s="114"/>
      <c r="J779" s="114"/>
      <c r="K779" s="115"/>
      <c r="L779" s="86">
        <f>SUBTOTAL(9,L780:L797)</f>
        <v>0</v>
      </c>
      <c r="M779" s="116"/>
      <c r="N779" s="84"/>
      <c r="O779" s="117" t="e">
        <f>SUBTOTAL(9,O780:O823)</f>
        <v>#VALUE!</v>
      </c>
      <c r="P779" s="117" t="e">
        <f>SUBTOTAL(9,P780:P823)</f>
        <v>#VALUE!</v>
      </c>
      <c r="Q779" s="116"/>
      <c r="R779" s="84"/>
      <c r="S779" s="118"/>
      <c r="T779" s="118"/>
      <c r="U779" s="116"/>
      <c r="V779" s="4"/>
      <c r="W779" s="8"/>
      <c r="X779" s="8"/>
    </row>
    <row r="780" spans="1:24" ht="11.25" outlineLevel="4" x14ac:dyDescent="0.2">
      <c r="A780" s="38"/>
      <c r="B780" s="119" t="s">
        <v>1856</v>
      </c>
      <c r="C780" s="120" t="s">
        <v>50</v>
      </c>
      <c r="D780" s="121">
        <v>1</v>
      </c>
      <c r="E780" s="122" t="s">
        <v>235</v>
      </c>
      <c r="F780" s="122" t="s">
        <v>1752</v>
      </c>
      <c r="G780" s="123" t="s">
        <v>1753</v>
      </c>
      <c r="H780" s="124" t="s">
        <v>291</v>
      </c>
      <c r="I780" s="125">
        <v>48</v>
      </c>
      <c r="J780" s="125">
        <v>48</v>
      </c>
      <c r="K780" s="128"/>
      <c r="L780" s="126" t="str">
        <f t="shared" ref="L780:L796" si="117">IF(K780&lt;&gt;"",J780*K780,"")</f>
        <v/>
      </c>
      <c r="M780" s="123"/>
      <c r="N780" s="127">
        <v>21</v>
      </c>
      <c r="O780" s="127" t="e">
        <f t="shared" ref="O780:O796" si="118">L780*(N780/100)</f>
        <v>#VALUE!</v>
      </c>
      <c r="P780" s="127" t="e">
        <f t="shared" ref="P780:P796" si="119">L780+O780</f>
        <v>#VALUE!</v>
      </c>
      <c r="Q780" s="129"/>
      <c r="R780" s="127" t="s">
        <v>262</v>
      </c>
      <c r="S780" s="125"/>
      <c r="T780" s="125"/>
      <c r="U780" s="122"/>
      <c r="V780" s="8"/>
      <c r="W780" s="8"/>
      <c r="X780" s="8"/>
    </row>
    <row r="781" spans="1:24" ht="11.25" outlineLevel="4" x14ac:dyDescent="0.2">
      <c r="A781" s="38"/>
      <c r="B781" s="119" t="s">
        <v>1857</v>
      </c>
      <c r="C781" s="120" t="s">
        <v>50</v>
      </c>
      <c r="D781" s="121">
        <v>2</v>
      </c>
      <c r="E781" s="122" t="s">
        <v>235</v>
      </c>
      <c r="F781" s="122" t="s">
        <v>1755</v>
      </c>
      <c r="G781" s="123" t="s">
        <v>1858</v>
      </c>
      <c r="H781" s="124" t="s">
        <v>291</v>
      </c>
      <c r="I781" s="125">
        <v>18</v>
      </c>
      <c r="J781" s="125">
        <v>18</v>
      </c>
      <c r="K781" s="128"/>
      <c r="L781" s="126" t="str">
        <f t="shared" si="117"/>
        <v/>
      </c>
      <c r="M781" s="123"/>
      <c r="N781" s="127">
        <v>21</v>
      </c>
      <c r="O781" s="127" t="e">
        <f t="shared" si="118"/>
        <v>#VALUE!</v>
      </c>
      <c r="P781" s="127" t="e">
        <f t="shared" si="119"/>
        <v>#VALUE!</v>
      </c>
      <c r="Q781" s="129"/>
      <c r="R781" s="127" t="s">
        <v>262</v>
      </c>
      <c r="S781" s="125"/>
      <c r="T781" s="125"/>
      <c r="U781" s="122"/>
      <c r="V781" s="8"/>
      <c r="W781" s="8"/>
      <c r="X781" s="8"/>
    </row>
    <row r="782" spans="1:24" ht="11.25" outlineLevel="4" x14ac:dyDescent="0.2">
      <c r="A782" s="38"/>
      <c r="B782" s="119" t="s">
        <v>1859</v>
      </c>
      <c r="C782" s="120" t="s">
        <v>50</v>
      </c>
      <c r="D782" s="121">
        <v>3</v>
      </c>
      <c r="E782" s="122" t="s">
        <v>235</v>
      </c>
      <c r="F782" s="122" t="s">
        <v>1758</v>
      </c>
      <c r="G782" s="123" t="s">
        <v>1860</v>
      </c>
      <c r="H782" s="124" t="s">
        <v>291</v>
      </c>
      <c r="I782" s="125">
        <v>1</v>
      </c>
      <c r="J782" s="125">
        <v>1</v>
      </c>
      <c r="K782" s="128"/>
      <c r="L782" s="126" t="str">
        <f t="shared" si="117"/>
        <v/>
      </c>
      <c r="M782" s="123"/>
      <c r="N782" s="127">
        <v>21</v>
      </c>
      <c r="O782" s="127" t="e">
        <f t="shared" si="118"/>
        <v>#VALUE!</v>
      </c>
      <c r="P782" s="127" t="e">
        <f t="shared" si="119"/>
        <v>#VALUE!</v>
      </c>
      <c r="Q782" s="129"/>
      <c r="R782" s="127" t="s">
        <v>262</v>
      </c>
      <c r="S782" s="125"/>
      <c r="T782" s="125"/>
      <c r="U782" s="122"/>
      <c r="V782" s="8"/>
      <c r="W782" s="8"/>
      <c r="X782" s="8"/>
    </row>
    <row r="783" spans="1:24" ht="11.25" outlineLevel="4" x14ac:dyDescent="0.2">
      <c r="A783" s="38"/>
      <c r="B783" s="119" t="s">
        <v>1861</v>
      </c>
      <c r="C783" s="120" t="s">
        <v>50</v>
      </c>
      <c r="D783" s="121">
        <v>4</v>
      </c>
      <c r="E783" s="122" t="s">
        <v>235</v>
      </c>
      <c r="F783" s="122" t="s">
        <v>1761</v>
      </c>
      <c r="G783" s="123" t="s">
        <v>1862</v>
      </c>
      <c r="H783" s="124" t="s">
        <v>291</v>
      </c>
      <c r="I783" s="125">
        <v>15</v>
      </c>
      <c r="J783" s="125">
        <v>15</v>
      </c>
      <c r="K783" s="128"/>
      <c r="L783" s="126" t="str">
        <f t="shared" si="117"/>
        <v/>
      </c>
      <c r="M783" s="123"/>
      <c r="N783" s="127">
        <v>21</v>
      </c>
      <c r="O783" s="127" t="e">
        <f t="shared" si="118"/>
        <v>#VALUE!</v>
      </c>
      <c r="P783" s="127" t="e">
        <f t="shared" si="119"/>
        <v>#VALUE!</v>
      </c>
      <c r="Q783" s="129"/>
      <c r="R783" s="127" t="s">
        <v>262</v>
      </c>
      <c r="S783" s="125"/>
      <c r="T783" s="125"/>
      <c r="U783" s="122"/>
      <c r="V783" s="8"/>
      <c r="W783" s="8"/>
      <c r="X783" s="8"/>
    </row>
    <row r="784" spans="1:24" ht="11.25" outlineLevel="4" x14ac:dyDescent="0.2">
      <c r="A784" s="38"/>
      <c r="B784" s="119" t="s">
        <v>1863</v>
      </c>
      <c r="C784" s="120" t="s">
        <v>50</v>
      </c>
      <c r="D784" s="121">
        <v>5</v>
      </c>
      <c r="E784" s="122" t="s">
        <v>235</v>
      </c>
      <c r="F784" s="122" t="s">
        <v>1764</v>
      </c>
      <c r="G784" s="123" t="s">
        <v>1765</v>
      </c>
      <c r="H784" s="124" t="s">
        <v>1766</v>
      </c>
      <c r="I784" s="125">
        <v>3</v>
      </c>
      <c r="J784" s="125">
        <v>3</v>
      </c>
      <c r="K784" s="128"/>
      <c r="L784" s="126" t="str">
        <f t="shared" si="117"/>
        <v/>
      </c>
      <c r="M784" s="123"/>
      <c r="N784" s="127">
        <v>21</v>
      </c>
      <c r="O784" s="127" t="e">
        <f t="shared" si="118"/>
        <v>#VALUE!</v>
      </c>
      <c r="P784" s="127" t="e">
        <f t="shared" si="119"/>
        <v>#VALUE!</v>
      </c>
      <c r="Q784" s="129"/>
      <c r="R784" s="127" t="s">
        <v>262</v>
      </c>
      <c r="S784" s="125"/>
      <c r="T784" s="125"/>
      <c r="U784" s="122"/>
      <c r="V784" s="8"/>
      <c r="W784" s="8"/>
      <c r="X784" s="8"/>
    </row>
    <row r="785" spans="1:24" ht="11.25" outlineLevel="4" x14ac:dyDescent="0.2">
      <c r="A785" s="38"/>
      <c r="B785" s="119" t="s">
        <v>1864</v>
      </c>
      <c r="C785" s="120" t="s">
        <v>50</v>
      </c>
      <c r="D785" s="121">
        <v>6</v>
      </c>
      <c r="E785" s="122" t="s">
        <v>235</v>
      </c>
      <c r="F785" s="122" t="s">
        <v>1768</v>
      </c>
      <c r="G785" s="123" t="s">
        <v>1769</v>
      </c>
      <c r="H785" s="124" t="s">
        <v>1766</v>
      </c>
      <c r="I785" s="125">
        <v>16</v>
      </c>
      <c r="J785" s="125">
        <v>16</v>
      </c>
      <c r="K785" s="128"/>
      <c r="L785" s="126" t="str">
        <f t="shared" si="117"/>
        <v/>
      </c>
      <c r="M785" s="123"/>
      <c r="N785" s="127">
        <v>21</v>
      </c>
      <c r="O785" s="127" t="e">
        <f t="shared" si="118"/>
        <v>#VALUE!</v>
      </c>
      <c r="P785" s="127" t="e">
        <f t="shared" si="119"/>
        <v>#VALUE!</v>
      </c>
      <c r="Q785" s="129"/>
      <c r="R785" s="127" t="s">
        <v>262</v>
      </c>
      <c r="S785" s="125"/>
      <c r="T785" s="125"/>
      <c r="U785" s="122"/>
      <c r="V785" s="8"/>
      <c r="W785" s="8"/>
      <c r="X785" s="8"/>
    </row>
    <row r="786" spans="1:24" ht="11.25" outlineLevel="4" x14ac:dyDescent="0.2">
      <c r="A786" s="38"/>
      <c r="B786" s="119" t="s">
        <v>1865</v>
      </c>
      <c r="C786" s="120" t="s">
        <v>50</v>
      </c>
      <c r="D786" s="121">
        <v>7</v>
      </c>
      <c r="E786" s="122" t="s">
        <v>235</v>
      </c>
      <c r="F786" s="122" t="s">
        <v>1771</v>
      </c>
      <c r="G786" s="123" t="s">
        <v>1772</v>
      </c>
      <c r="H786" s="124" t="s">
        <v>1766</v>
      </c>
      <c r="I786" s="125">
        <v>6</v>
      </c>
      <c r="J786" s="125">
        <v>6</v>
      </c>
      <c r="K786" s="128"/>
      <c r="L786" s="126" t="str">
        <f t="shared" si="117"/>
        <v/>
      </c>
      <c r="M786" s="123"/>
      <c r="N786" s="127">
        <v>21</v>
      </c>
      <c r="O786" s="127" t="e">
        <f t="shared" si="118"/>
        <v>#VALUE!</v>
      </c>
      <c r="P786" s="127" t="e">
        <f t="shared" si="119"/>
        <v>#VALUE!</v>
      </c>
      <c r="Q786" s="129"/>
      <c r="R786" s="127" t="s">
        <v>262</v>
      </c>
      <c r="S786" s="125"/>
      <c r="T786" s="125"/>
      <c r="U786" s="122"/>
      <c r="V786" s="8"/>
      <c r="W786" s="8"/>
      <c r="X786" s="8"/>
    </row>
    <row r="787" spans="1:24" ht="11.25" outlineLevel="4" x14ac:dyDescent="0.2">
      <c r="A787" s="38"/>
      <c r="B787" s="119" t="s">
        <v>1866</v>
      </c>
      <c r="C787" s="120" t="s">
        <v>50</v>
      </c>
      <c r="D787" s="121">
        <v>8</v>
      </c>
      <c r="E787" s="122" t="s">
        <v>235</v>
      </c>
      <c r="F787" s="122" t="s">
        <v>1774</v>
      </c>
      <c r="G787" s="123" t="s">
        <v>1775</v>
      </c>
      <c r="H787" s="124" t="s">
        <v>1766</v>
      </c>
      <c r="I787" s="125">
        <v>15</v>
      </c>
      <c r="J787" s="125">
        <v>15</v>
      </c>
      <c r="K787" s="128"/>
      <c r="L787" s="126" t="str">
        <f t="shared" si="117"/>
        <v/>
      </c>
      <c r="M787" s="123"/>
      <c r="N787" s="127">
        <v>21</v>
      </c>
      <c r="O787" s="127" t="e">
        <f t="shared" si="118"/>
        <v>#VALUE!</v>
      </c>
      <c r="P787" s="127" t="e">
        <f t="shared" si="119"/>
        <v>#VALUE!</v>
      </c>
      <c r="Q787" s="129"/>
      <c r="R787" s="127" t="s">
        <v>262</v>
      </c>
      <c r="S787" s="125"/>
      <c r="T787" s="125"/>
      <c r="U787" s="122"/>
      <c r="V787" s="8"/>
      <c r="W787" s="8"/>
      <c r="X787" s="8"/>
    </row>
    <row r="788" spans="1:24" ht="11.25" outlineLevel="4" x14ac:dyDescent="0.2">
      <c r="A788" s="38"/>
      <c r="B788" s="119" t="s">
        <v>1867</v>
      </c>
      <c r="C788" s="120" t="s">
        <v>50</v>
      </c>
      <c r="D788" s="121">
        <v>9</v>
      </c>
      <c r="E788" s="122" t="s">
        <v>235</v>
      </c>
      <c r="F788" s="122" t="s">
        <v>1777</v>
      </c>
      <c r="G788" s="123" t="s">
        <v>1778</v>
      </c>
      <c r="H788" s="124" t="s">
        <v>1766</v>
      </c>
      <c r="I788" s="125">
        <v>3</v>
      </c>
      <c r="J788" s="125">
        <v>3</v>
      </c>
      <c r="K788" s="128"/>
      <c r="L788" s="126" t="str">
        <f t="shared" si="117"/>
        <v/>
      </c>
      <c r="M788" s="123"/>
      <c r="N788" s="127">
        <v>21</v>
      </c>
      <c r="O788" s="127" t="e">
        <f t="shared" si="118"/>
        <v>#VALUE!</v>
      </c>
      <c r="P788" s="127" t="e">
        <f t="shared" si="119"/>
        <v>#VALUE!</v>
      </c>
      <c r="Q788" s="129"/>
      <c r="R788" s="127" t="s">
        <v>262</v>
      </c>
      <c r="S788" s="125"/>
      <c r="T788" s="125"/>
      <c r="U788" s="122"/>
      <c r="V788" s="8"/>
      <c r="W788" s="8"/>
      <c r="X788" s="8"/>
    </row>
    <row r="789" spans="1:24" ht="11.25" outlineLevel="4" x14ac:dyDescent="0.2">
      <c r="A789" s="38"/>
      <c r="B789" s="119" t="s">
        <v>1868</v>
      </c>
      <c r="C789" s="120" t="s">
        <v>50</v>
      </c>
      <c r="D789" s="121">
        <v>10</v>
      </c>
      <c r="E789" s="122" t="s">
        <v>235</v>
      </c>
      <c r="F789" s="122" t="s">
        <v>1780</v>
      </c>
      <c r="G789" s="123" t="s">
        <v>1781</v>
      </c>
      <c r="H789" s="124" t="s">
        <v>1766</v>
      </c>
      <c r="I789" s="125">
        <v>3</v>
      </c>
      <c r="J789" s="125">
        <v>3</v>
      </c>
      <c r="K789" s="128"/>
      <c r="L789" s="126" t="str">
        <f t="shared" si="117"/>
        <v/>
      </c>
      <c r="M789" s="123"/>
      <c r="N789" s="127">
        <v>21</v>
      </c>
      <c r="O789" s="127" t="e">
        <f t="shared" si="118"/>
        <v>#VALUE!</v>
      </c>
      <c r="P789" s="127" t="e">
        <f t="shared" si="119"/>
        <v>#VALUE!</v>
      </c>
      <c r="Q789" s="129"/>
      <c r="R789" s="127" t="s">
        <v>262</v>
      </c>
      <c r="S789" s="125"/>
      <c r="T789" s="125"/>
      <c r="U789" s="122"/>
      <c r="V789" s="8"/>
      <c r="W789" s="8"/>
      <c r="X789" s="8"/>
    </row>
    <row r="790" spans="1:24" ht="11.25" outlineLevel="4" x14ac:dyDescent="0.2">
      <c r="A790" s="38"/>
      <c r="B790" s="119" t="s">
        <v>1869</v>
      </c>
      <c r="C790" s="120" t="s">
        <v>50</v>
      </c>
      <c r="D790" s="121">
        <v>11</v>
      </c>
      <c r="E790" s="122" t="s">
        <v>235</v>
      </c>
      <c r="F790" s="122" t="s">
        <v>1783</v>
      </c>
      <c r="G790" s="123" t="s">
        <v>1784</v>
      </c>
      <c r="H790" s="124" t="s">
        <v>1766</v>
      </c>
      <c r="I790" s="125">
        <v>3</v>
      </c>
      <c r="J790" s="125">
        <v>3</v>
      </c>
      <c r="K790" s="128"/>
      <c r="L790" s="126" t="str">
        <f t="shared" si="117"/>
        <v/>
      </c>
      <c r="M790" s="123"/>
      <c r="N790" s="127">
        <v>21</v>
      </c>
      <c r="O790" s="127" t="e">
        <f t="shared" si="118"/>
        <v>#VALUE!</v>
      </c>
      <c r="P790" s="127" t="e">
        <f t="shared" si="119"/>
        <v>#VALUE!</v>
      </c>
      <c r="Q790" s="129"/>
      <c r="R790" s="127" t="s">
        <v>262</v>
      </c>
      <c r="S790" s="125"/>
      <c r="T790" s="125"/>
      <c r="U790" s="122"/>
      <c r="V790" s="8"/>
      <c r="W790" s="8"/>
      <c r="X790" s="8"/>
    </row>
    <row r="791" spans="1:24" ht="11.25" outlineLevel="4" x14ac:dyDescent="0.2">
      <c r="A791" s="38"/>
      <c r="B791" s="119" t="s">
        <v>1870</v>
      </c>
      <c r="C791" s="120" t="s">
        <v>50</v>
      </c>
      <c r="D791" s="121">
        <v>12</v>
      </c>
      <c r="E791" s="122" t="s">
        <v>235</v>
      </c>
      <c r="F791" s="122" t="s">
        <v>1786</v>
      </c>
      <c r="G791" s="123" t="s">
        <v>1787</v>
      </c>
      <c r="H791" s="124" t="s">
        <v>1766</v>
      </c>
      <c r="I791" s="125">
        <v>3</v>
      </c>
      <c r="J791" s="125">
        <v>3</v>
      </c>
      <c r="K791" s="128"/>
      <c r="L791" s="126" t="str">
        <f t="shared" si="117"/>
        <v/>
      </c>
      <c r="M791" s="123"/>
      <c r="N791" s="127">
        <v>21</v>
      </c>
      <c r="O791" s="127" t="e">
        <f t="shared" si="118"/>
        <v>#VALUE!</v>
      </c>
      <c r="P791" s="127" t="e">
        <f t="shared" si="119"/>
        <v>#VALUE!</v>
      </c>
      <c r="Q791" s="129"/>
      <c r="R791" s="127" t="s">
        <v>262</v>
      </c>
      <c r="S791" s="125"/>
      <c r="T791" s="125"/>
      <c r="U791" s="122"/>
      <c r="V791" s="8"/>
      <c r="W791" s="8"/>
      <c r="X791" s="8"/>
    </row>
    <row r="792" spans="1:24" ht="11.25" outlineLevel="4" x14ac:dyDescent="0.2">
      <c r="A792" s="38"/>
      <c r="B792" s="119" t="s">
        <v>1871</v>
      </c>
      <c r="C792" s="120" t="s">
        <v>50</v>
      </c>
      <c r="D792" s="121">
        <v>13</v>
      </c>
      <c r="E792" s="122" t="s">
        <v>235</v>
      </c>
      <c r="F792" s="122" t="s">
        <v>1789</v>
      </c>
      <c r="G792" s="123" t="s">
        <v>1790</v>
      </c>
      <c r="H792" s="124" t="s">
        <v>1766</v>
      </c>
      <c r="I792" s="125">
        <v>3</v>
      </c>
      <c r="J792" s="125">
        <v>3</v>
      </c>
      <c r="K792" s="128"/>
      <c r="L792" s="126" t="str">
        <f t="shared" si="117"/>
        <v/>
      </c>
      <c r="M792" s="123"/>
      <c r="N792" s="127">
        <v>21</v>
      </c>
      <c r="O792" s="127" t="e">
        <f t="shared" si="118"/>
        <v>#VALUE!</v>
      </c>
      <c r="P792" s="127" t="e">
        <f t="shared" si="119"/>
        <v>#VALUE!</v>
      </c>
      <c r="Q792" s="129"/>
      <c r="R792" s="127" t="s">
        <v>262</v>
      </c>
      <c r="S792" s="125"/>
      <c r="T792" s="125"/>
      <c r="U792" s="122"/>
      <c r="V792" s="8"/>
      <c r="W792" s="8"/>
      <c r="X792" s="8"/>
    </row>
    <row r="793" spans="1:24" ht="11.25" outlineLevel="4" x14ac:dyDescent="0.2">
      <c r="A793" s="38"/>
      <c r="B793" s="119" t="s">
        <v>1872</v>
      </c>
      <c r="C793" s="120" t="s">
        <v>50</v>
      </c>
      <c r="D793" s="121">
        <v>14</v>
      </c>
      <c r="E793" s="122" t="s">
        <v>235</v>
      </c>
      <c r="F793" s="122" t="s">
        <v>1792</v>
      </c>
      <c r="G793" s="123" t="s">
        <v>1793</v>
      </c>
      <c r="H793" s="124" t="s">
        <v>1766</v>
      </c>
      <c r="I793" s="125">
        <v>12</v>
      </c>
      <c r="J793" s="125">
        <v>12</v>
      </c>
      <c r="K793" s="128"/>
      <c r="L793" s="126" t="str">
        <f t="shared" si="117"/>
        <v/>
      </c>
      <c r="M793" s="123"/>
      <c r="N793" s="127">
        <v>21</v>
      </c>
      <c r="O793" s="127" t="e">
        <f t="shared" si="118"/>
        <v>#VALUE!</v>
      </c>
      <c r="P793" s="127" t="e">
        <f t="shared" si="119"/>
        <v>#VALUE!</v>
      </c>
      <c r="Q793" s="129"/>
      <c r="R793" s="127" t="s">
        <v>262</v>
      </c>
      <c r="S793" s="125"/>
      <c r="T793" s="125"/>
      <c r="U793" s="122"/>
      <c r="V793" s="8"/>
      <c r="W793" s="8"/>
      <c r="X793" s="8"/>
    </row>
    <row r="794" spans="1:24" ht="11.25" outlineLevel="4" x14ac:dyDescent="0.2">
      <c r="A794" s="38"/>
      <c r="B794" s="119" t="s">
        <v>1873</v>
      </c>
      <c r="C794" s="120" t="s">
        <v>50</v>
      </c>
      <c r="D794" s="121">
        <v>15</v>
      </c>
      <c r="E794" s="122" t="s">
        <v>235</v>
      </c>
      <c r="F794" s="122" t="s">
        <v>1795</v>
      </c>
      <c r="G794" s="123" t="s">
        <v>1796</v>
      </c>
      <c r="H794" s="124" t="s">
        <v>1766</v>
      </c>
      <c r="I794" s="125">
        <v>3</v>
      </c>
      <c r="J794" s="125">
        <v>3</v>
      </c>
      <c r="K794" s="128"/>
      <c r="L794" s="126" t="str">
        <f t="shared" si="117"/>
        <v/>
      </c>
      <c r="M794" s="123"/>
      <c r="N794" s="127">
        <v>21</v>
      </c>
      <c r="O794" s="127" t="e">
        <f t="shared" si="118"/>
        <v>#VALUE!</v>
      </c>
      <c r="P794" s="127" t="e">
        <f t="shared" si="119"/>
        <v>#VALUE!</v>
      </c>
      <c r="Q794" s="129"/>
      <c r="R794" s="127" t="s">
        <v>262</v>
      </c>
      <c r="S794" s="125"/>
      <c r="T794" s="125"/>
      <c r="U794" s="122"/>
      <c r="V794" s="8"/>
      <c r="W794" s="8"/>
      <c r="X794" s="8"/>
    </row>
    <row r="795" spans="1:24" ht="11.25" outlineLevel="4" x14ac:dyDescent="0.2">
      <c r="A795" s="38"/>
      <c r="B795" s="119" t="s">
        <v>1874</v>
      </c>
      <c r="C795" s="120" t="s">
        <v>50</v>
      </c>
      <c r="D795" s="121">
        <v>16</v>
      </c>
      <c r="E795" s="122" t="s">
        <v>235</v>
      </c>
      <c r="F795" s="122" t="s">
        <v>1798</v>
      </c>
      <c r="G795" s="123" t="s">
        <v>1799</v>
      </c>
      <c r="H795" s="124" t="s">
        <v>1766</v>
      </c>
      <c r="I795" s="125">
        <v>3</v>
      </c>
      <c r="J795" s="125">
        <v>3</v>
      </c>
      <c r="K795" s="128"/>
      <c r="L795" s="126" t="str">
        <f t="shared" si="117"/>
        <v/>
      </c>
      <c r="M795" s="123"/>
      <c r="N795" s="127">
        <v>21</v>
      </c>
      <c r="O795" s="127" t="e">
        <f t="shared" si="118"/>
        <v>#VALUE!</v>
      </c>
      <c r="P795" s="127" t="e">
        <f t="shared" si="119"/>
        <v>#VALUE!</v>
      </c>
      <c r="Q795" s="129"/>
      <c r="R795" s="127" t="s">
        <v>262</v>
      </c>
      <c r="S795" s="125"/>
      <c r="T795" s="125"/>
      <c r="U795" s="122"/>
      <c r="V795" s="8"/>
      <c r="W795" s="8"/>
      <c r="X795" s="8"/>
    </row>
    <row r="796" spans="1:24" ht="11.25" outlineLevel="4" x14ac:dyDescent="0.2">
      <c r="A796" s="38"/>
      <c r="B796" s="119" t="s">
        <v>1875</v>
      </c>
      <c r="C796" s="120" t="s">
        <v>50</v>
      </c>
      <c r="D796" s="121">
        <v>17</v>
      </c>
      <c r="E796" s="122" t="s">
        <v>235</v>
      </c>
      <c r="F796" s="122" t="s">
        <v>1801</v>
      </c>
      <c r="G796" s="123" t="s">
        <v>1802</v>
      </c>
      <c r="H796" s="124" t="s">
        <v>1803</v>
      </c>
      <c r="I796" s="125">
        <v>1</v>
      </c>
      <c r="J796" s="125">
        <v>1</v>
      </c>
      <c r="K796" s="128"/>
      <c r="L796" s="126" t="str">
        <f t="shared" si="117"/>
        <v/>
      </c>
      <c r="M796" s="123"/>
      <c r="N796" s="127">
        <v>21</v>
      </c>
      <c r="O796" s="127" t="e">
        <f t="shared" si="118"/>
        <v>#VALUE!</v>
      </c>
      <c r="P796" s="127" t="e">
        <f t="shared" si="119"/>
        <v>#VALUE!</v>
      </c>
      <c r="Q796" s="129"/>
      <c r="R796" s="127" t="s">
        <v>262</v>
      </c>
      <c r="S796" s="125"/>
      <c r="T796" s="125"/>
      <c r="U796" s="122"/>
      <c r="V796" s="8"/>
      <c r="W796" s="8"/>
      <c r="X796" s="8"/>
    </row>
    <row r="797" spans="1:24" outlineLevel="4" x14ac:dyDescent="0.15">
      <c r="B797" s="10"/>
      <c r="C797" s="10" t="s">
        <v>49</v>
      </c>
      <c r="D797" s="10"/>
      <c r="E797" s="10"/>
      <c r="F797" s="10"/>
      <c r="G797" s="10"/>
      <c r="H797" s="10"/>
      <c r="I797" s="10"/>
      <c r="J797" s="10"/>
      <c r="K797" s="11"/>
      <c r="L797" s="35"/>
      <c r="M797" s="10"/>
      <c r="N797" s="37"/>
      <c r="O797" s="10"/>
      <c r="P797" s="10"/>
      <c r="Q797" s="10"/>
      <c r="R797" s="10"/>
      <c r="S797" s="10"/>
      <c r="T797" s="10"/>
      <c r="U797" s="10"/>
    </row>
    <row r="798" spans="1:24" ht="11.25" outlineLevel="2" x14ac:dyDescent="0.2">
      <c r="A798" s="84" t="s">
        <v>214</v>
      </c>
      <c r="B798" s="111"/>
      <c r="C798" s="112">
        <v>3</v>
      </c>
      <c r="D798" s="112"/>
      <c r="E798" s="111" t="s">
        <v>232</v>
      </c>
      <c r="F798" s="111"/>
      <c r="G798" s="113" t="s">
        <v>199</v>
      </c>
      <c r="H798" s="111"/>
      <c r="I798" s="114"/>
      <c r="J798" s="114"/>
      <c r="K798" s="115"/>
      <c r="L798" s="86">
        <f>SUBTOTAL(9,L799:L807)</f>
        <v>0</v>
      </c>
      <c r="M798" s="116"/>
      <c r="N798" s="84"/>
      <c r="O798" s="117" t="e">
        <f>SUBTOTAL(9,O799:O903)</f>
        <v>#VALUE!</v>
      </c>
      <c r="P798" s="117" t="e">
        <f>SUBTOTAL(9,P799:P903)</f>
        <v>#VALUE!</v>
      </c>
      <c r="Q798" s="116"/>
      <c r="R798" s="84"/>
      <c r="S798" s="118"/>
      <c r="T798" s="118"/>
      <c r="U798" s="116"/>
      <c r="V798" s="4"/>
      <c r="W798" s="8"/>
      <c r="X798" s="8"/>
    </row>
    <row r="799" spans="1:24" ht="11.25" outlineLevel="3" x14ac:dyDescent="0.2">
      <c r="A799" s="84" t="s">
        <v>215</v>
      </c>
      <c r="B799" s="111"/>
      <c r="C799" s="112">
        <v>4</v>
      </c>
      <c r="D799" s="112"/>
      <c r="E799" s="111" t="s">
        <v>233</v>
      </c>
      <c r="F799" s="111"/>
      <c r="G799" s="113" t="s">
        <v>201</v>
      </c>
      <c r="H799" s="111"/>
      <c r="I799" s="114"/>
      <c r="J799" s="114"/>
      <c r="K799" s="115"/>
      <c r="L799" s="86">
        <f>SUBTOTAL(9,L800:L807)</f>
        <v>0</v>
      </c>
      <c r="M799" s="116"/>
      <c r="N799" s="84"/>
      <c r="O799" s="117" t="e">
        <f>SUBTOTAL(9,O800:O829)</f>
        <v>#VALUE!</v>
      </c>
      <c r="P799" s="117" t="e">
        <f>SUBTOTAL(9,P800:P829)</f>
        <v>#VALUE!</v>
      </c>
      <c r="Q799" s="116"/>
      <c r="R799" s="84"/>
      <c r="S799" s="118"/>
      <c r="T799" s="118"/>
      <c r="U799" s="116"/>
      <c r="V799" s="4"/>
      <c r="W799" s="8"/>
      <c r="X799" s="8"/>
    </row>
    <row r="800" spans="1:24" ht="11.25" outlineLevel="4" x14ac:dyDescent="0.2">
      <c r="A800" s="38"/>
      <c r="B800" s="119" t="s">
        <v>1876</v>
      </c>
      <c r="C800" s="120" t="s">
        <v>50</v>
      </c>
      <c r="D800" s="121">
        <v>18</v>
      </c>
      <c r="E800" s="122" t="s">
        <v>235</v>
      </c>
      <c r="F800" s="122" t="s">
        <v>1805</v>
      </c>
      <c r="G800" s="123" t="s">
        <v>1806</v>
      </c>
      <c r="H800" s="124" t="s">
        <v>238</v>
      </c>
      <c r="I800" s="125">
        <v>7.5</v>
      </c>
      <c r="J800" s="125">
        <v>7.5</v>
      </c>
      <c r="K800" s="128"/>
      <c r="L800" s="126" t="str">
        <f t="shared" ref="L800:L806" si="120">IF(K800&lt;&gt;"",J800*K800,"")</f>
        <v/>
      </c>
      <c r="M800" s="123"/>
      <c r="N800" s="127">
        <v>21</v>
      </c>
      <c r="O800" s="127" t="e">
        <f t="shared" ref="O800:O806" si="121">L800*(N800/100)</f>
        <v>#VALUE!</v>
      </c>
      <c r="P800" s="127" t="e">
        <f t="shared" ref="P800:P806" si="122">L800+O800</f>
        <v>#VALUE!</v>
      </c>
      <c r="Q800" s="129"/>
      <c r="R800" s="127" t="s">
        <v>262</v>
      </c>
      <c r="S800" s="125"/>
      <c r="T800" s="125"/>
      <c r="U800" s="122"/>
      <c r="V800" s="8"/>
      <c r="W800" s="8"/>
      <c r="X800" s="8"/>
    </row>
    <row r="801" spans="1:24" ht="11.25" outlineLevel="4" x14ac:dyDescent="0.2">
      <c r="A801" s="38"/>
      <c r="B801" s="119" t="s">
        <v>1877</v>
      </c>
      <c r="C801" s="120" t="s">
        <v>50</v>
      </c>
      <c r="D801" s="121">
        <v>19</v>
      </c>
      <c r="E801" s="122" t="s">
        <v>235</v>
      </c>
      <c r="F801" s="122" t="s">
        <v>1808</v>
      </c>
      <c r="G801" s="123" t="s">
        <v>1878</v>
      </c>
      <c r="H801" s="124" t="s">
        <v>291</v>
      </c>
      <c r="I801" s="125">
        <v>15</v>
      </c>
      <c r="J801" s="125">
        <v>15</v>
      </c>
      <c r="K801" s="128"/>
      <c r="L801" s="126" t="str">
        <f t="shared" si="120"/>
        <v/>
      </c>
      <c r="M801" s="123"/>
      <c r="N801" s="127">
        <v>21</v>
      </c>
      <c r="O801" s="127" t="e">
        <f t="shared" si="121"/>
        <v>#VALUE!</v>
      </c>
      <c r="P801" s="127" t="e">
        <f t="shared" si="122"/>
        <v>#VALUE!</v>
      </c>
      <c r="Q801" s="129"/>
      <c r="R801" s="127" t="s">
        <v>262</v>
      </c>
      <c r="S801" s="125"/>
      <c r="T801" s="125"/>
      <c r="U801" s="122"/>
      <c r="V801" s="8"/>
      <c r="W801" s="8"/>
      <c r="X801" s="8"/>
    </row>
    <row r="802" spans="1:24" ht="11.25" outlineLevel="4" x14ac:dyDescent="0.2">
      <c r="A802" s="38"/>
      <c r="B802" s="119" t="s">
        <v>1879</v>
      </c>
      <c r="C802" s="120" t="s">
        <v>50</v>
      </c>
      <c r="D802" s="121">
        <v>20</v>
      </c>
      <c r="E802" s="122" t="s">
        <v>235</v>
      </c>
      <c r="F802" s="122" t="s">
        <v>1811</v>
      </c>
      <c r="G802" s="123" t="s">
        <v>1812</v>
      </c>
      <c r="H802" s="124" t="s">
        <v>291</v>
      </c>
      <c r="I802" s="125">
        <v>15</v>
      </c>
      <c r="J802" s="125">
        <v>15</v>
      </c>
      <c r="K802" s="128"/>
      <c r="L802" s="126" t="str">
        <f t="shared" si="120"/>
        <v/>
      </c>
      <c r="M802" s="123"/>
      <c r="N802" s="127">
        <v>21</v>
      </c>
      <c r="O802" s="127" t="e">
        <f t="shared" si="121"/>
        <v>#VALUE!</v>
      </c>
      <c r="P802" s="127" t="e">
        <f t="shared" si="122"/>
        <v>#VALUE!</v>
      </c>
      <c r="Q802" s="129"/>
      <c r="R802" s="127" t="s">
        <v>262</v>
      </c>
      <c r="S802" s="125"/>
      <c r="T802" s="125"/>
      <c r="U802" s="122"/>
      <c r="V802" s="8"/>
      <c r="W802" s="8"/>
      <c r="X802" s="8"/>
    </row>
    <row r="803" spans="1:24" ht="11.25" outlineLevel="4" x14ac:dyDescent="0.2">
      <c r="A803" s="38"/>
      <c r="B803" s="119" t="s">
        <v>1880</v>
      </c>
      <c r="C803" s="120" t="s">
        <v>50</v>
      </c>
      <c r="D803" s="121">
        <v>21</v>
      </c>
      <c r="E803" s="122" t="s">
        <v>235</v>
      </c>
      <c r="F803" s="122" t="s">
        <v>1814</v>
      </c>
      <c r="G803" s="123" t="s">
        <v>1818</v>
      </c>
      <c r="H803" s="124" t="s">
        <v>291</v>
      </c>
      <c r="I803" s="125">
        <v>7.5</v>
      </c>
      <c r="J803" s="125">
        <v>7.5</v>
      </c>
      <c r="K803" s="128"/>
      <c r="L803" s="126" t="str">
        <f t="shared" si="120"/>
        <v/>
      </c>
      <c r="M803" s="123"/>
      <c r="N803" s="127">
        <v>21</v>
      </c>
      <c r="O803" s="127" t="e">
        <f t="shared" si="121"/>
        <v>#VALUE!</v>
      </c>
      <c r="P803" s="127" t="e">
        <f t="shared" si="122"/>
        <v>#VALUE!</v>
      </c>
      <c r="Q803" s="129"/>
      <c r="R803" s="127" t="s">
        <v>262</v>
      </c>
      <c r="S803" s="125"/>
      <c r="T803" s="125"/>
      <c r="U803" s="122"/>
      <c r="V803" s="8"/>
      <c r="W803" s="8"/>
      <c r="X803" s="8"/>
    </row>
    <row r="804" spans="1:24" ht="11.25" outlineLevel="4" x14ac:dyDescent="0.2">
      <c r="A804" s="38"/>
      <c r="B804" s="119" t="s">
        <v>1881</v>
      </c>
      <c r="C804" s="120" t="s">
        <v>50</v>
      </c>
      <c r="D804" s="121">
        <v>22</v>
      </c>
      <c r="E804" s="122" t="s">
        <v>235</v>
      </c>
      <c r="F804" s="122" t="s">
        <v>1817</v>
      </c>
      <c r="G804" s="123" t="s">
        <v>1821</v>
      </c>
      <c r="H804" s="124" t="s">
        <v>238</v>
      </c>
      <c r="I804" s="125">
        <v>7.5</v>
      </c>
      <c r="J804" s="125">
        <v>7.5</v>
      </c>
      <c r="K804" s="128"/>
      <c r="L804" s="126" t="str">
        <f t="shared" si="120"/>
        <v/>
      </c>
      <c r="M804" s="123"/>
      <c r="N804" s="127">
        <v>21</v>
      </c>
      <c r="O804" s="127" t="e">
        <f t="shared" si="121"/>
        <v>#VALUE!</v>
      </c>
      <c r="P804" s="127" t="e">
        <f t="shared" si="122"/>
        <v>#VALUE!</v>
      </c>
      <c r="Q804" s="129"/>
      <c r="R804" s="127" t="s">
        <v>262</v>
      </c>
      <c r="S804" s="125"/>
      <c r="T804" s="125"/>
      <c r="U804" s="122"/>
      <c r="V804" s="8"/>
      <c r="W804" s="8"/>
      <c r="X804" s="8"/>
    </row>
    <row r="805" spans="1:24" ht="11.25" outlineLevel="4" x14ac:dyDescent="0.2">
      <c r="A805" s="38"/>
      <c r="B805" s="119" t="s">
        <v>1882</v>
      </c>
      <c r="C805" s="120" t="s">
        <v>50</v>
      </c>
      <c r="D805" s="121">
        <v>23</v>
      </c>
      <c r="E805" s="122" t="s">
        <v>235</v>
      </c>
      <c r="F805" s="122" t="s">
        <v>1820</v>
      </c>
      <c r="G805" s="123" t="s">
        <v>1824</v>
      </c>
      <c r="H805" s="124" t="s">
        <v>238</v>
      </c>
      <c r="I805" s="125">
        <v>7.5</v>
      </c>
      <c r="J805" s="125">
        <v>7.5</v>
      </c>
      <c r="K805" s="128"/>
      <c r="L805" s="126" t="str">
        <f t="shared" si="120"/>
        <v/>
      </c>
      <c r="M805" s="123"/>
      <c r="N805" s="127">
        <v>21</v>
      </c>
      <c r="O805" s="127" t="e">
        <f t="shared" si="121"/>
        <v>#VALUE!</v>
      </c>
      <c r="P805" s="127" t="e">
        <f t="shared" si="122"/>
        <v>#VALUE!</v>
      </c>
      <c r="Q805" s="129"/>
      <c r="R805" s="127" t="s">
        <v>262</v>
      </c>
      <c r="S805" s="125"/>
      <c r="T805" s="125"/>
      <c r="U805" s="122"/>
      <c r="V805" s="8"/>
      <c r="W805" s="8"/>
      <c r="X805" s="8"/>
    </row>
    <row r="806" spans="1:24" ht="11.25" outlineLevel="4" x14ac:dyDescent="0.2">
      <c r="A806" s="38"/>
      <c r="B806" s="119" t="s">
        <v>1883</v>
      </c>
      <c r="C806" s="120" t="s">
        <v>50</v>
      </c>
      <c r="D806" s="121">
        <v>24</v>
      </c>
      <c r="E806" s="122" t="s">
        <v>235</v>
      </c>
      <c r="F806" s="122" t="s">
        <v>1823</v>
      </c>
      <c r="G806" s="123" t="s">
        <v>1884</v>
      </c>
      <c r="H806" s="124" t="s">
        <v>238</v>
      </c>
      <c r="I806" s="125">
        <v>15</v>
      </c>
      <c r="J806" s="125">
        <v>15</v>
      </c>
      <c r="K806" s="128"/>
      <c r="L806" s="126" t="str">
        <f t="shared" si="120"/>
        <v/>
      </c>
      <c r="M806" s="123"/>
      <c r="N806" s="127">
        <v>21</v>
      </c>
      <c r="O806" s="127" t="e">
        <f t="shared" si="121"/>
        <v>#VALUE!</v>
      </c>
      <c r="P806" s="127" t="e">
        <f t="shared" si="122"/>
        <v>#VALUE!</v>
      </c>
      <c r="Q806" s="129"/>
      <c r="R806" s="127" t="s">
        <v>262</v>
      </c>
      <c r="S806" s="125"/>
      <c r="T806" s="125"/>
      <c r="U806" s="122"/>
      <c r="V806" s="8"/>
      <c r="W806" s="8"/>
      <c r="X806" s="8"/>
    </row>
    <row r="807" spans="1:24" outlineLevel="4" x14ac:dyDescent="0.15">
      <c r="B807" s="10"/>
      <c r="C807" s="10" t="s">
        <v>49</v>
      </c>
      <c r="D807" s="10"/>
      <c r="E807" s="10"/>
      <c r="F807" s="10"/>
      <c r="G807" s="10"/>
      <c r="H807" s="10"/>
      <c r="I807" s="10"/>
      <c r="J807" s="10"/>
      <c r="K807" s="11"/>
      <c r="L807" s="35"/>
      <c r="M807" s="10"/>
      <c r="N807" s="37"/>
      <c r="O807" s="10"/>
      <c r="P807" s="10"/>
      <c r="Q807" s="10"/>
      <c r="R807" s="10"/>
      <c r="S807" s="10"/>
      <c r="T807" s="10"/>
      <c r="U807" s="10"/>
    </row>
    <row r="808" spans="1:24" ht="11.25" outlineLevel="2" x14ac:dyDescent="0.2">
      <c r="A808" s="84" t="s">
        <v>216</v>
      </c>
      <c r="B808" s="111"/>
      <c r="C808" s="112">
        <v>3</v>
      </c>
      <c r="D808" s="112"/>
      <c r="E808" s="111" t="s">
        <v>232</v>
      </c>
      <c r="F808" s="111"/>
      <c r="G808" s="113" t="s">
        <v>203</v>
      </c>
      <c r="H808" s="111"/>
      <c r="I808" s="114"/>
      <c r="J808" s="114"/>
      <c r="K808" s="115"/>
      <c r="L808" s="86">
        <f>SUBTOTAL(9,L809:L816)</f>
        <v>0</v>
      </c>
      <c r="M808" s="116"/>
      <c r="N808" s="84"/>
      <c r="O808" s="117" t="e">
        <f>SUBTOTAL(9,O809:O910)</f>
        <v>#VALUE!</v>
      </c>
      <c r="P808" s="117" t="e">
        <f>SUBTOTAL(9,P809:P910)</f>
        <v>#VALUE!</v>
      </c>
      <c r="Q808" s="116"/>
      <c r="R808" s="84"/>
      <c r="S808" s="118"/>
      <c r="T808" s="118"/>
      <c r="U808" s="116"/>
      <c r="V808" s="4"/>
      <c r="W808" s="8"/>
      <c r="X808" s="8"/>
    </row>
    <row r="809" spans="1:24" ht="11.25" outlineLevel="3" x14ac:dyDescent="0.2">
      <c r="A809" s="84" t="s">
        <v>217</v>
      </c>
      <c r="B809" s="111"/>
      <c r="C809" s="112">
        <v>4</v>
      </c>
      <c r="D809" s="112"/>
      <c r="E809" s="111" t="s">
        <v>233</v>
      </c>
      <c r="F809" s="111"/>
      <c r="G809" s="113" t="s">
        <v>205</v>
      </c>
      <c r="H809" s="111"/>
      <c r="I809" s="114"/>
      <c r="J809" s="114"/>
      <c r="K809" s="115"/>
      <c r="L809" s="86">
        <f>SUBTOTAL(9,L810:L816)</f>
        <v>0</v>
      </c>
      <c r="M809" s="116"/>
      <c r="N809" s="84"/>
      <c r="O809" s="117" t="e">
        <f>SUBTOTAL(9,O810:O846)</f>
        <v>#VALUE!</v>
      </c>
      <c r="P809" s="117" t="e">
        <f>SUBTOTAL(9,P810:P846)</f>
        <v>#VALUE!</v>
      </c>
      <c r="Q809" s="116"/>
      <c r="R809" s="84"/>
      <c r="S809" s="118"/>
      <c r="T809" s="118"/>
      <c r="U809" s="116"/>
      <c r="V809" s="4"/>
      <c r="W809" s="8"/>
      <c r="X809" s="8"/>
    </row>
    <row r="810" spans="1:24" ht="11.25" outlineLevel="4" x14ac:dyDescent="0.2">
      <c r="A810" s="38"/>
      <c r="B810" s="119" t="s">
        <v>1885</v>
      </c>
      <c r="C810" s="120" t="s">
        <v>50</v>
      </c>
      <c r="D810" s="121">
        <v>25</v>
      </c>
      <c r="E810" s="122" t="s">
        <v>235</v>
      </c>
      <c r="F810" s="122" t="s">
        <v>1826</v>
      </c>
      <c r="G810" s="123" t="s">
        <v>1827</v>
      </c>
      <c r="H810" s="124" t="s">
        <v>1828</v>
      </c>
      <c r="I810" s="125">
        <v>16</v>
      </c>
      <c r="J810" s="125">
        <v>16</v>
      </c>
      <c r="K810" s="128"/>
      <c r="L810" s="126" t="str">
        <f t="shared" ref="L810:L815" si="123">IF(K810&lt;&gt;"",J810*K810,"")</f>
        <v/>
      </c>
      <c r="M810" s="123"/>
      <c r="N810" s="127">
        <v>21</v>
      </c>
      <c r="O810" s="127" t="e">
        <f t="shared" ref="O810:O815" si="124">L810*(N810/100)</f>
        <v>#VALUE!</v>
      </c>
      <c r="P810" s="127" t="e">
        <f t="shared" ref="P810:P815" si="125">L810+O810</f>
        <v>#VALUE!</v>
      </c>
      <c r="Q810" s="129"/>
      <c r="R810" s="127" t="s">
        <v>262</v>
      </c>
      <c r="S810" s="125"/>
      <c r="T810" s="125"/>
      <c r="U810" s="122"/>
      <c r="V810" s="8"/>
      <c r="W810" s="8"/>
      <c r="X810" s="8"/>
    </row>
    <row r="811" spans="1:24" ht="11.25" outlineLevel="4" x14ac:dyDescent="0.2">
      <c r="A811" s="38"/>
      <c r="B811" s="119" t="s">
        <v>1886</v>
      </c>
      <c r="C811" s="120" t="s">
        <v>50</v>
      </c>
      <c r="D811" s="121">
        <v>26</v>
      </c>
      <c r="E811" s="122" t="s">
        <v>235</v>
      </c>
      <c r="F811" s="122" t="s">
        <v>1830</v>
      </c>
      <c r="G811" s="123" t="s">
        <v>1831</v>
      </c>
      <c r="H811" s="124" t="s">
        <v>1828</v>
      </c>
      <c r="I811" s="125">
        <v>1</v>
      </c>
      <c r="J811" s="125">
        <v>1</v>
      </c>
      <c r="K811" s="128"/>
      <c r="L811" s="126" t="str">
        <f t="shared" si="123"/>
        <v/>
      </c>
      <c r="M811" s="123"/>
      <c r="N811" s="127">
        <v>21</v>
      </c>
      <c r="O811" s="127" t="e">
        <f t="shared" si="124"/>
        <v>#VALUE!</v>
      </c>
      <c r="P811" s="127" t="e">
        <f t="shared" si="125"/>
        <v>#VALUE!</v>
      </c>
      <c r="Q811" s="129"/>
      <c r="R811" s="127" t="s">
        <v>262</v>
      </c>
      <c r="S811" s="125"/>
      <c r="T811" s="125"/>
      <c r="U811" s="122"/>
      <c r="V811" s="8"/>
      <c r="W811" s="8"/>
      <c r="X811" s="8"/>
    </row>
    <row r="812" spans="1:24" ht="11.25" outlineLevel="4" x14ac:dyDescent="0.2">
      <c r="A812" s="38"/>
      <c r="B812" s="119" t="s">
        <v>1887</v>
      </c>
      <c r="C812" s="120" t="s">
        <v>50</v>
      </c>
      <c r="D812" s="121">
        <v>27</v>
      </c>
      <c r="E812" s="122" t="s">
        <v>235</v>
      </c>
      <c r="F812" s="122" t="s">
        <v>1833</v>
      </c>
      <c r="G812" s="123" t="s">
        <v>1834</v>
      </c>
      <c r="H812" s="124" t="s">
        <v>1828</v>
      </c>
      <c r="I812" s="125">
        <v>1</v>
      </c>
      <c r="J812" s="125">
        <v>1</v>
      </c>
      <c r="K812" s="128"/>
      <c r="L812" s="126" t="str">
        <f t="shared" si="123"/>
        <v/>
      </c>
      <c r="M812" s="123"/>
      <c r="N812" s="127">
        <v>21</v>
      </c>
      <c r="O812" s="127" t="e">
        <f t="shared" si="124"/>
        <v>#VALUE!</v>
      </c>
      <c r="P812" s="127" t="e">
        <f t="shared" si="125"/>
        <v>#VALUE!</v>
      </c>
      <c r="Q812" s="129"/>
      <c r="R812" s="127" t="s">
        <v>262</v>
      </c>
      <c r="S812" s="125"/>
      <c r="T812" s="125"/>
      <c r="U812" s="122"/>
      <c r="V812" s="8"/>
      <c r="W812" s="8"/>
      <c r="X812" s="8"/>
    </row>
    <row r="813" spans="1:24" ht="11.25" outlineLevel="4" x14ac:dyDescent="0.2">
      <c r="A813" s="38"/>
      <c r="B813" s="119" t="s">
        <v>1888</v>
      </c>
      <c r="C813" s="120" t="s">
        <v>50</v>
      </c>
      <c r="D813" s="121">
        <v>28</v>
      </c>
      <c r="E813" s="122" t="s">
        <v>235</v>
      </c>
      <c r="F813" s="122" t="s">
        <v>1836</v>
      </c>
      <c r="G813" s="123" t="s">
        <v>1837</v>
      </c>
      <c r="H813" s="124" t="s">
        <v>1828</v>
      </c>
      <c r="I813" s="125">
        <v>2</v>
      </c>
      <c r="J813" s="125">
        <v>2</v>
      </c>
      <c r="K813" s="128"/>
      <c r="L813" s="126" t="str">
        <f t="shared" si="123"/>
        <v/>
      </c>
      <c r="M813" s="123"/>
      <c r="N813" s="127">
        <v>21</v>
      </c>
      <c r="O813" s="127" t="e">
        <f t="shared" si="124"/>
        <v>#VALUE!</v>
      </c>
      <c r="P813" s="127" t="e">
        <f t="shared" si="125"/>
        <v>#VALUE!</v>
      </c>
      <c r="Q813" s="129"/>
      <c r="R813" s="127" t="s">
        <v>262</v>
      </c>
      <c r="S813" s="125"/>
      <c r="T813" s="125"/>
      <c r="U813" s="122"/>
      <c r="V813" s="8"/>
      <c r="W813" s="8"/>
      <c r="X813" s="8"/>
    </row>
    <row r="814" spans="1:24" ht="11.25" outlineLevel="4" x14ac:dyDescent="0.2">
      <c r="A814" s="38"/>
      <c r="B814" s="119" t="s">
        <v>1889</v>
      </c>
      <c r="C814" s="120" t="s">
        <v>50</v>
      </c>
      <c r="D814" s="121">
        <v>29</v>
      </c>
      <c r="E814" s="122" t="s">
        <v>235</v>
      </c>
      <c r="F814" s="122" t="s">
        <v>1839</v>
      </c>
      <c r="G814" s="123" t="s">
        <v>1840</v>
      </c>
      <c r="H814" s="124" t="s">
        <v>1828</v>
      </c>
      <c r="I814" s="125">
        <v>4</v>
      </c>
      <c r="J814" s="125">
        <v>4</v>
      </c>
      <c r="K814" s="128"/>
      <c r="L814" s="126" t="str">
        <f t="shared" si="123"/>
        <v/>
      </c>
      <c r="M814" s="123"/>
      <c r="N814" s="127">
        <v>21</v>
      </c>
      <c r="O814" s="127" t="e">
        <f t="shared" si="124"/>
        <v>#VALUE!</v>
      </c>
      <c r="P814" s="127" t="e">
        <f t="shared" si="125"/>
        <v>#VALUE!</v>
      </c>
      <c r="Q814" s="129"/>
      <c r="R814" s="127" t="s">
        <v>262</v>
      </c>
      <c r="S814" s="125"/>
      <c r="T814" s="125"/>
      <c r="U814" s="122"/>
      <c r="V814" s="8"/>
      <c r="W814" s="8"/>
      <c r="X814" s="8"/>
    </row>
    <row r="815" spans="1:24" ht="11.25" outlineLevel="4" x14ac:dyDescent="0.2">
      <c r="A815" s="38"/>
      <c r="B815" s="119" t="s">
        <v>1890</v>
      </c>
      <c r="C815" s="120" t="s">
        <v>50</v>
      </c>
      <c r="D815" s="121">
        <v>30</v>
      </c>
      <c r="E815" s="122" t="s">
        <v>235</v>
      </c>
      <c r="F815" s="122" t="s">
        <v>1842</v>
      </c>
      <c r="G815" s="123" t="s">
        <v>1843</v>
      </c>
      <c r="H815" s="124" t="s">
        <v>1828</v>
      </c>
      <c r="I815" s="125">
        <v>6</v>
      </c>
      <c r="J815" s="125">
        <v>6</v>
      </c>
      <c r="K815" s="128"/>
      <c r="L815" s="126" t="str">
        <f t="shared" si="123"/>
        <v/>
      </c>
      <c r="M815" s="123"/>
      <c r="N815" s="127">
        <v>21</v>
      </c>
      <c r="O815" s="127" t="e">
        <f t="shared" si="124"/>
        <v>#VALUE!</v>
      </c>
      <c r="P815" s="127" t="e">
        <f t="shared" si="125"/>
        <v>#VALUE!</v>
      </c>
      <c r="Q815" s="129"/>
      <c r="R815" s="127" t="s">
        <v>262</v>
      </c>
      <c r="S815" s="125"/>
      <c r="T815" s="125"/>
      <c r="U815" s="122"/>
      <c r="V815" s="8"/>
      <c r="W815" s="8"/>
      <c r="X815" s="8"/>
    </row>
    <row r="816" spans="1:24" outlineLevel="4" x14ac:dyDescent="0.15">
      <c r="B816" s="10"/>
      <c r="C816" s="10" t="s">
        <v>49</v>
      </c>
      <c r="D816" s="10"/>
      <c r="E816" s="10"/>
      <c r="F816" s="10"/>
      <c r="G816" s="10"/>
      <c r="H816" s="10"/>
      <c r="I816" s="10"/>
      <c r="J816" s="10"/>
      <c r="K816" s="11"/>
      <c r="L816" s="35"/>
      <c r="M816" s="10"/>
      <c r="N816" s="37"/>
      <c r="O816" s="10"/>
      <c r="P816" s="10"/>
      <c r="Q816" s="10"/>
      <c r="R816" s="10"/>
      <c r="S816" s="10"/>
      <c r="T816" s="10"/>
      <c r="U816" s="10"/>
    </row>
    <row r="817" spans="1:24" ht="11.25" outlineLevel="2" x14ac:dyDescent="0.2">
      <c r="A817" s="84" t="s">
        <v>218</v>
      </c>
      <c r="B817" s="111"/>
      <c r="C817" s="112">
        <v>3</v>
      </c>
      <c r="D817" s="112"/>
      <c r="E817" s="111" t="s">
        <v>232</v>
      </c>
      <c r="F817" s="111"/>
      <c r="G817" s="113" t="s">
        <v>207</v>
      </c>
      <c r="H817" s="111"/>
      <c r="I817" s="114"/>
      <c r="J817" s="114"/>
      <c r="K817" s="115"/>
      <c r="L817" s="86">
        <f>SUBTOTAL(9,L818:L823)</f>
        <v>0</v>
      </c>
      <c r="M817" s="116"/>
      <c r="N817" s="84"/>
      <c r="O817" s="117" t="e">
        <f>SUBTOTAL(9,O818:O917)</f>
        <v>#VALUE!</v>
      </c>
      <c r="P817" s="117" t="e">
        <f>SUBTOTAL(9,P818:P917)</f>
        <v>#VALUE!</v>
      </c>
      <c r="Q817" s="116"/>
      <c r="R817" s="84"/>
      <c r="S817" s="118"/>
      <c r="T817" s="118"/>
      <c r="U817" s="116"/>
      <c r="V817" s="4"/>
      <c r="W817" s="8"/>
      <c r="X817" s="8"/>
    </row>
    <row r="818" spans="1:24" ht="11.25" outlineLevel="3" x14ac:dyDescent="0.2">
      <c r="A818" s="84" t="s">
        <v>219</v>
      </c>
      <c r="B818" s="111"/>
      <c r="C818" s="112">
        <v>4</v>
      </c>
      <c r="D818" s="112"/>
      <c r="E818" s="111" t="s">
        <v>233</v>
      </c>
      <c r="F818" s="111"/>
      <c r="G818" s="113" t="s">
        <v>209</v>
      </c>
      <c r="H818" s="111"/>
      <c r="I818" s="114"/>
      <c r="J818" s="114"/>
      <c r="K818" s="115"/>
      <c r="L818" s="86">
        <f>SUBTOTAL(9,L819:L823)</f>
        <v>0</v>
      </c>
      <c r="M818" s="116"/>
      <c r="N818" s="84"/>
      <c r="O818" s="117" t="e">
        <f>SUBTOTAL(9,O819:O853)</f>
        <v>#VALUE!</v>
      </c>
      <c r="P818" s="117" t="e">
        <f>SUBTOTAL(9,P819:P853)</f>
        <v>#VALUE!</v>
      </c>
      <c r="Q818" s="116"/>
      <c r="R818" s="84"/>
      <c r="S818" s="118"/>
      <c r="T818" s="118"/>
      <c r="U818" s="116"/>
      <c r="V818" s="4"/>
      <c r="W818" s="8"/>
      <c r="X818" s="8"/>
    </row>
    <row r="819" spans="1:24" ht="11.25" outlineLevel="4" x14ac:dyDescent="0.2">
      <c r="A819" s="38"/>
      <c r="B819" s="119" t="s">
        <v>1891</v>
      </c>
      <c r="C819" s="120" t="s">
        <v>50</v>
      </c>
      <c r="D819" s="121">
        <v>31</v>
      </c>
      <c r="E819" s="122" t="s">
        <v>235</v>
      </c>
      <c r="F819" s="122" t="s">
        <v>1845</v>
      </c>
      <c r="G819" s="123" t="s">
        <v>1846</v>
      </c>
      <c r="H819" s="124" t="s">
        <v>1803</v>
      </c>
      <c r="I819" s="125">
        <v>1</v>
      </c>
      <c r="J819" s="125">
        <v>1</v>
      </c>
      <c r="K819" s="128"/>
      <c r="L819" s="126" t="str">
        <f>IF(K819&lt;&gt;"",J819*K819,"")</f>
        <v/>
      </c>
      <c r="M819" s="123"/>
      <c r="N819" s="127">
        <v>21</v>
      </c>
      <c r="O819" s="127" t="e">
        <f>L819*(N819/100)</f>
        <v>#VALUE!</v>
      </c>
      <c r="P819" s="127" t="e">
        <f>L819+O819</f>
        <v>#VALUE!</v>
      </c>
      <c r="Q819" s="129"/>
      <c r="R819" s="127" t="s">
        <v>262</v>
      </c>
      <c r="S819" s="125"/>
      <c r="T819" s="125"/>
      <c r="U819" s="122"/>
      <c r="V819" s="8"/>
      <c r="W819" s="8"/>
      <c r="X819" s="8"/>
    </row>
    <row r="820" spans="1:24" ht="11.25" outlineLevel="4" x14ac:dyDescent="0.2">
      <c r="A820" s="38"/>
      <c r="B820" s="119" t="s">
        <v>1892</v>
      </c>
      <c r="C820" s="120" t="s">
        <v>50</v>
      </c>
      <c r="D820" s="121">
        <v>32</v>
      </c>
      <c r="E820" s="122" t="s">
        <v>235</v>
      </c>
      <c r="F820" s="122" t="s">
        <v>1848</v>
      </c>
      <c r="G820" s="123" t="s">
        <v>1849</v>
      </c>
      <c r="H820" s="124" t="s">
        <v>1803</v>
      </c>
      <c r="I820" s="125">
        <v>1</v>
      </c>
      <c r="J820" s="125">
        <v>1</v>
      </c>
      <c r="K820" s="128"/>
      <c r="L820" s="126" t="str">
        <f>IF(K820&lt;&gt;"",J820*K820,"")</f>
        <v/>
      </c>
      <c r="M820" s="123"/>
      <c r="N820" s="127">
        <v>21</v>
      </c>
      <c r="O820" s="127" t="e">
        <f>L820*(N820/100)</f>
        <v>#VALUE!</v>
      </c>
      <c r="P820" s="127" t="e">
        <f>L820+O820</f>
        <v>#VALUE!</v>
      </c>
      <c r="Q820" s="129"/>
      <c r="R820" s="127" t="s">
        <v>262</v>
      </c>
      <c r="S820" s="125"/>
      <c r="T820" s="125"/>
      <c r="U820" s="122"/>
      <c r="V820" s="8"/>
      <c r="W820" s="8"/>
      <c r="X820" s="8"/>
    </row>
    <row r="821" spans="1:24" ht="11.25" outlineLevel="4" x14ac:dyDescent="0.2">
      <c r="A821" s="38"/>
      <c r="B821" s="119" t="s">
        <v>1893</v>
      </c>
      <c r="C821" s="120" t="s">
        <v>50</v>
      </c>
      <c r="D821" s="121">
        <v>33</v>
      </c>
      <c r="E821" s="122" t="s">
        <v>235</v>
      </c>
      <c r="F821" s="122" t="s">
        <v>1851</v>
      </c>
      <c r="G821" s="123" t="s">
        <v>1852</v>
      </c>
      <c r="H821" s="124" t="s">
        <v>1803</v>
      </c>
      <c r="I821" s="125">
        <v>1</v>
      </c>
      <c r="J821" s="125">
        <v>1</v>
      </c>
      <c r="K821" s="128"/>
      <c r="L821" s="126" t="str">
        <f>IF(K821&lt;&gt;"",J821*K821,"")</f>
        <v/>
      </c>
      <c r="M821" s="123"/>
      <c r="N821" s="127">
        <v>21</v>
      </c>
      <c r="O821" s="127" t="e">
        <f>L821*(N821/100)</f>
        <v>#VALUE!</v>
      </c>
      <c r="P821" s="127" t="e">
        <f>L821+O821</f>
        <v>#VALUE!</v>
      </c>
      <c r="Q821" s="129"/>
      <c r="R821" s="127" t="s">
        <v>262</v>
      </c>
      <c r="S821" s="125"/>
      <c r="T821" s="125"/>
      <c r="U821" s="122"/>
      <c r="V821" s="8"/>
      <c r="W821" s="8"/>
      <c r="X821" s="8"/>
    </row>
    <row r="822" spans="1:24" ht="11.25" outlineLevel="4" x14ac:dyDescent="0.2">
      <c r="A822" s="38"/>
      <c r="B822" s="119" t="s">
        <v>1894</v>
      </c>
      <c r="C822" s="120" t="s">
        <v>50</v>
      </c>
      <c r="D822" s="121">
        <v>34</v>
      </c>
      <c r="E822" s="122" t="s">
        <v>235</v>
      </c>
      <c r="F822" s="122" t="s">
        <v>1854</v>
      </c>
      <c r="G822" s="123" t="s">
        <v>1855</v>
      </c>
      <c r="H822" s="124" t="s">
        <v>1803</v>
      </c>
      <c r="I822" s="125">
        <v>1</v>
      </c>
      <c r="J822" s="125">
        <v>1</v>
      </c>
      <c r="K822" s="128"/>
      <c r="L822" s="126" t="str">
        <f>IF(K822&lt;&gt;"",J822*K822,"")</f>
        <v/>
      </c>
      <c r="M822" s="123"/>
      <c r="N822" s="127">
        <v>21</v>
      </c>
      <c r="O822" s="127" t="e">
        <f>L822*(N822/100)</f>
        <v>#VALUE!</v>
      </c>
      <c r="P822" s="127" t="e">
        <f>L822+O822</f>
        <v>#VALUE!</v>
      </c>
      <c r="Q822" s="129"/>
      <c r="R822" s="127" t="s">
        <v>262</v>
      </c>
      <c r="S822" s="125"/>
      <c r="T822" s="125"/>
      <c r="U822" s="122"/>
      <c r="V822" s="8"/>
      <c r="W822" s="8"/>
      <c r="X822" s="8"/>
    </row>
    <row r="823" spans="1:24" outlineLevel="4" x14ac:dyDescent="0.15">
      <c r="B823" s="10"/>
      <c r="C823" s="10" t="s">
        <v>49</v>
      </c>
      <c r="D823" s="10"/>
      <c r="E823" s="10"/>
      <c r="F823" s="10"/>
      <c r="G823" s="10"/>
      <c r="H823" s="10"/>
      <c r="I823" s="10"/>
      <c r="J823" s="10"/>
      <c r="K823" s="11"/>
      <c r="L823" s="35"/>
      <c r="M823" s="10"/>
      <c r="N823" s="37"/>
      <c r="O823" s="10"/>
      <c r="P823" s="10"/>
      <c r="Q823" s="10"/>
      <c r="R823" s="10"/>
      <c r="S823" s="10"/>
      <c r="T823" s="10"/>
      <c r="U823" s="10"/>
    </row>
    <row r="824" spans="1:24" ht="12" outlineLevel="1" x14ac:dyDescent="0.2">
      <c r="A824" s="79" t="s">
        <v>220</v>
      </c>
      <c r="B824" s="104"/>
      <c r="C824" s="105">
        <v>2</v>
      </c>
      <c r="D824" s="105"/>
      <c r="E824" s="104" t="s">
        <v>231</v>
      </c>
      <c r="F824" s="104"/>
      <c r="G824" s="80" t="s">
        <v>221</v>
      </c>
      <c r="H824" s="104"/>
      <c r="I824" s="106"/>
      <c r="J824" s="106"/>
      <c r="K824" s="107"/>
      <c r="L824" s="81">
        <f>SUBTOTAL(9,L825:L841)</f>
        <v>0</v>
      </c>
      <c r="M824" s="108"/>
      <c r="N824" s="79"/>
      <c r="O824" s="109" t="e">
        <f>SUBTOTAL(9,O825:O906)</f>
        <v>#VALUE!</v>
      </c>
      <c r="P824" s="109" t="e">
        <f>SUBTOTAL(9,P825:P906)</f>
        <v>#VALUE!</v>
      </c>
      <c r="Q824" s="108"/>
      <c r="R824" s="79"/>
      <c r="S824" s="110"/>
      <c r="T824" s="110"/>
      <c r="U824" s="108"/>
      <c r="V824" s="4"/>
      <c r="W824" s="8"/>
      <c r="X824" s="8"/>
    </row>
    <row r="825" spans="1:24" ht="11.25" outlineLevel="2" x14ac:dyDescent="0.2">
      <c r="A825" s="84" t="s">
        <v>222</v>
      </c>
      <c r="B825" s="111"/>
      <c r="C825" s="112">
        <v>3</v>
      </c>
      <c r="D825" s="112"/>
      <c r="E825" s="111" t="s">
        <v>232</v>
      </c>
      <c r="F825" s="111"/>
      <c r="G825" s="113" t="s">
        <v>79</v>
      </c>
      <c r="H825" s="111"/>
      <c r="I825" s="114"/>
      <c r="J825" s="114"/>
      <c r="K825" s="115"/>
      <c r="L825" s="86">
        <f>SUBTOTAL(9,L826:L829)</f>
        <v>0</v>
      </c>
      <c r="M825" s="116"/>
      <c r="N825" s="84"/>
      <c r="O825" s="117" t="e">
        <f>SUBTOTAL(9,O826:O905)</f>
        <v>#VALUE!</v>
      </c>
      <c r="P825" s="117" t="e">
        <f>SUBTOTAL(9,P826:P905)</f>
        <v>#VALUE!</v>
      </c>
      <c r="Q825" s="116"/>
      <c r="R825" s="84"/>
      <c r="S825" s="118"/>
      <c r="T825" s="118"/>
      <c r="U825" s="116"/>
      <c r="V825" s="4"/>
      <c r="W825" s="8"/>
      <c r="X825" s="8"/>
    </row>
    <row r="826" spans="1:24" ht="11.25" outlineLevel="3" x14ac:dyDescent="0.2">
      <c r="A826" s="84" t="s">
        <v>223</v>
      </c>
      <c r="B826" s="111"/>
      <c r="C826" s="112">
        <v>4</v>
      </c>
      <c r="D826" s="112"/>
      <c r="E826" s="111" t="s">
        <v>233</v>
      </c>
      <c r="F826" s="111"/>
      <c r="G826" s="113" t="s">
        <v>81</v>
      </c>
      <c r="H826" s="111"/>
      <c r="I826" s="114"/>
      <c r="J826" s="114"/>
      <c r="K826" s="115"/>
      <c r="L826" s="86">
        <f>SUBTOTAL(9,L827:L829)</f>
        <v>0</v>
      </c>
      <c r="M826" s="116"/>
      <c r="N826" s="84"/>
      <c r="O826" s="117" t="e">
        <f>SUBTOTAL(9,O827:O841)</f>
        <v>#VALUE!</v>
      </c>
      <c r="P826" s="117" t="e">
        <f>SUBTOTAL(9,P827:P841)</f>
        <v>#VALUE!</v>
      </c>
      <c r="Q826" s="116"/>
      <c r="R826" s="84"/>
      <c r="S826" s="118"/>
      <c r="T826" s="118"/>
      <c r="U826" s="116"/>
      <c r="V826" s="4"/>
      <c r="W826" s="8"/>
      <c r="X826" s="8"/>
    </row>
    <row r="827" spans="1:24" ht="22.5" outlineLevel="4" x14ac:dyDescent="0.2">
      <c r="A827" s="38"/>
      <c r="B827" s="119" t="s">
        <v>1895</v>
      </c>
      <c r="C827" s="120" t="s">
        <v>50</v>
      </c>
      <c r="D827" s="121">
        <v>1</v>
      </c>
      <c r="E827" s="122" t="s">
        <v>235</v>
      </c>
      <c r="F827" s="122" t="s">
        <v>1896</v>
      </c>
      <c r="G827" s="123" t="s">
        <v>1897</v>
      </c>
      <c r="H827" s="124" t="s">
        <v>291</v>
      </c>
      <c r="I827" s="125">
        <v>120</v>
      </c>
      <c r="J827" s="125">
        <v>120</v>
      </c>
      <c r="K827" s="128"/>
      <c r="L827" s="126" t="str">
        <f>IF(K827&lt;&gt;"",J827*K827,"")</f>
        <v/>
      </c>
      <c r="M827" s="123"/>
      <c r="N827" s="127">
        <v>21</v>
      </c>
      <c r="O827" s="127" t="e">
        <f>L827*(N827/100)</f>
        <v>#VALUE!</v>
      </c>
      <c r="P827" s="127" t="e">
        <f>L827+O827</f>
        <v>#VALUE!</v>
      </c>
      <c r="Q827" s="129"/>
      <c r="R827" s="127" t="s">
        <v>240</v>
      </c>
      <c r="S827" s="125"/>
      <c r="T827" s="125"/>
      <c r="U827" s="122"/>
      <c r="V827" s="8"/>
      <c r="W827" s="8"/>
      <c r="X827" s="8"/>
    </row>
    <row r="828" spans="1:24" ht="22.5" outlineLevel="4" x14ac:dyDescent="0.2">
      <c r="A828" s="38"/>
      <c r="B828" s="119" t="s">
        <v>1898</v>
      </c>
      <c r="C828" s="120" t="s">
        <v>50</v>
      </c>
      <c r="D828" s="121">
        <v>2</v>
      </c>
      <c r="E828" s="122" t="s">
        <v>235</v>
      </c>
      <c r="F828" s="122" t="s">
        <v>1899</v>
      </c>
      <c r="G828" s="123" t="s">
        <v>1900</v>
      </c>
      <c r="H828" s="124" t="s">
        <v>291</v>
      </c>
      <c r="I828" s="125">
        <v>120</v>
      </c>
      <c r="J828" s="125">
        <v>120</v>
      </c>
      <c r="K828" s="128"/>
      <c r="L828" s="126" t="str">
        <f>IF(K828&lt;&gt;"",J828*K828,"")</f>
        <v/>
      </c>
      <c r="M828" s="123"/>
      <c r="N828" s="127">
        <v>21</v>
      </c>
      <c r="O828" s="127" t="e">
        <f>L828*(N828/100)</f>
        <v>#VALUE!</v>
      </c>
      <c r="P828" s="127" t="e">
        <f>L828+O828</f>
        <v>#VALUE!</v>
      </c>
      <c r="Q828" s="129"/>
      <c r="R828" s="127" t="s">
        <v>240</v>
      </c>
      <c r="S828" s="125"/>
      <c r="T828" s="125"/>
      <c r="U828" s="122"/>
      <c r="V828" s="8"/>
      <c r="W828" s="8"/>
      <c r="X828" s="8"/>
    </row>
    <row r="829" spans="1:24" outlineLevel="4" x14ac:dyDescent="0.15">
      <c r="B829" s="10"/>
      <c r="C829" s="10" t="s">
        <v>49</v>
      </c>
      <c r="D829" s="10"/>
      <c r="E829" s="10"/>
      <c r="F829" s="10"/>
      <c r="G829" s="10"/>
      <c r="H829" s="10"/>
      <c r="I829" s="10"/>
      <c r="J829" s="10"/>
      <c r="K829" s="11"/>
      <c r="L829" s="35"/>
      <c r="M829" s="10"/>
      <c r="N829" s="37"/>
      <c r="O829" s="10"/>
      <c r="P829" s="10"/>
      <c r="Q829" s="10"/>
      <c r="R829" s="10"/>
      <c r="S829" s="10"/>
      <c r="T829" s="10"/>
      <c r="U829" s="10"/>
    </row>
    <row r="830" spans="1:24" ht="11.25" outlineLevel="2" x14ac:dyDescent="0.2">
      <c r="A830" s="84" t="s">
        <v>224</v>
      </c>
      <c r="B830" s="111"/>
      <c r="C830" s="112">
        <v>3</v>
      </c>
      <c r="D830" s="112"/>
      <c r="E830" s="111" t="s">
        <v>232</v>
      </c>
      <c r="F830" s="111"/>
      <c r="G830" s="113" t="s">
        <v>117</v>
      </c>
      <c r="H830" s="111"/>
      <c r="I830" s="114"/>
      <c r="J830" s="114"/>
      <c r="K830" s="115"/>
      <c r="L830" s="86">
        <f>SUBTOTAL(9,L831:L841)</f>
        <v>0</v>
      </c>
      <c r="M830" s="116"/>
      <c r="N830" s="84"/>
      <c r="O830" s="117" t="e">
        <f>SUBTOTAL(9,O831:O912)</f>
        <v>#VALUE!</v>
      </c>
      <c r="P830" s="117" t="e">
        <f>SUBTOTAL(9,P831:P912)</f>
        <v>#VALUE!</v>
      </c>
      <c r="Q830" s="116"/>
      <c r="R830" s="84"/>
      <c r="S830" s="118"/>
      <c r="T830" s="118"/>
      <c r="U830" s="116"/>
      <c r="V830" s="4"/>
      <c r="W830" s="8"/>
      <c r="X830" s="8"/>
    </row>
    <row r="831" spans="1:24" ht="11.25" outlineLevel="3" x14ac:dyDescent="0.2">
      <c r="A831" s="84" t="s">
        <v>225</v>
      </c>
      <c r="B831" s="111"/>
      <c r="C831" s="112">
        <v>4</v>
      </c>
      <c r="D831" s="112"/>
      <c r="E831" s="111" t="s">
        <v>233</v>
      </c>
      <c r="F831" s="111"/>
      <c r="G831" s="113" t="s">
        <v>175</v>
      </c>
      <c r="H831" s="111"/>
      <c r="I831" s="114"/>
      <c r="J831" s="114"/>
      <c r="K831" s="115"/>
      <c r="L831" s="86">
        <f>SUBTOTAL(9,L832:L838)</f>
        <v>0</v>
      </c>
      <c r="M831" s="116"/>
      <c r="N831" s="84"/>
      <c r="O831" s="117" t="e">
        <f>SUBTOTAL(9,O832:O848)</f>
        <v>#VALUE!</v>
      </c>
      <c r="P831" s="117" t="e">
        <f>SUBTOTAL(9,P832:P848)</f>
        <v>#VALUE!</v>
      </c>
      <c r="Q831" s="116"/>
      <c r="R831" s="84"/>
      <c r="S831" s="118"/>
      <c r="T831" s="118"/>
      <c r="U831" s="116"/>
      <c r="V831" s="4"/>
      <c r="W831" s="8"/>
      <c r="X831" s="8"/>
    </row>
    <row r="832" spans="1:24" ht="22.5" outlineLevel="4" x14ac:dyDescent="0.2">
      <c r="A832" s="38"/>
      <c r="B832" s="119" t="s">
        <v>1901</v>
      </c>
      <c r="C832" s="120" t="s">
        <v>50</v>
      </c>
      <c r="D832" s="121">
        <v>3</v>
      </c>
      <c r="E832" s="122" t="s">
        <v>235</v>
      </c>
      <c r="F832" s="122" t="s">
        <v>1902</v>
      </c>
      <c r="G832" s="123" t="s">
        <v>1903</v>
      </c>
      <c r="H832" s="124" t="s">
        <v>261</v>
      </c>
      <c r="I832" s="125">
        <v>1</v>
      </c>
      <c r="J832" s="125">
        <v>1</v>
      </c>
      <c r="K832" s="128"/>
      <c r="L832" s="126" t="str">
        <f t="shared" ref="L832:L837" si="126">IF(K832&lt;&gt;"",J832*K832,"")</f>
        <v/>
      </c>
      <c r="M832" s="123" t="s">
        <v>1904</v>
      </c>
      <c r="N832" s="127">
        <v>21</v>
      </c>
      <c r="O832" s="127" t="e">
        <f t="shared" ref="O832:O837" si="127">L832*(N832/100)</f>
        <v>#VALUE!</v>
      </c>
      <c r="P832" s="127" t="e">
        <f t="shared" ref="P832:P837" si="128">L832+O832</f>
        <v>#VALUE!</v>
      </c>
      <c r="Q832" s="129"/>
      <c r="R832" s="127" t="s">
        <v>262</v>
      </c>
      <c r="S832" s="125"/>
      <c r="T832" s="125"/>
      <c r="U832" s="122"/>
      <c r="V832" s="8"/>
      <c r="W832" s="8"/>
      <c r="X832" s="8"/>
    </row>
    <row r="833" spans="1:24" ht="33.75" outlineLevel="4" x14ac:dyDescent="0.2">
      <c r="A833" s="38"/>
      <c r="B833" s="119" t="s">
        <v>1905</v>
      </c>
      <c r="C833" s="120" t="s">
        <v>50</v>
      </c>
      <c r="D833" s="121">
        <v>4</v>
      </c>
      <c r="E833" s="122" t="s">
        <v>235</v>
      </c>
      <c r="F833" s="122" t="s">
        <v>1906</v>
      </c>
      <c r="G833" s="123" t="s">
        <v>1907</v>
      </c>
      <c r="H833" s="124" t="s">
        <v>261</v>
      </c>
      <c r="I833" s="125">
        <v>1</v>
      </c>
      <c r="J833" s="125">
        <v>1</v>
      </c>
      <c r="K833" s="128"/>
      <c r="L833" s="126" t="str">
        <f t="shared" si="126"/>
        <v/>
      </c>
      <c r="M833" s="123" t="s">
        <v>1904</v>
      </c>
      <c r="N833" s="127">
        <v>21</v>
      </c>
      <c r="O833" s="127" t="e">
        <f t="shared" si="127"/>
        <v>#VALUE!</v>
      </c>
      <c r="P833" s="127" t="e">
        <f t="shared" si="128"/>
        <v>#VALUE!</v>
      </c>
      <c r="Q833" s="129"/>
      <c r="R833" s="127" t="s">
        <v>262</v>
      </c>
      <c r="S833" s="125"/>
      <c r="T833" s="125"/>
      <c r="U833" s="122"/>
      <c r="V833" s="8"/>
      <c r="W833" s="8"/>
      <c r="X833" s="8"/>
    </row>
    <row r="834" spans="1:24" ht="22.5" outlineLevel="4" x14ac:dyDescent="0.2">
      <c r="A834" s="38"/>
      <c r="B834" s="119" t="s">
        <v>1908</v>
      </c>
      <c r="C834" s="120" t="s">
        <v>50</v>
      </c>
      <c r="D834" s="121">
        <v>5</v>
      </c>
      <c r="E834" s="122" t="s">
        <v>235</v>
      </c>
      <c r="F834" s="122" t="s">
        <v>1909</v>
      </c>
      <c r="G834" s="123" t="s">
        <v>1910</v>
      </c>
      <c r="H834" s="124" t="s">
        <v>261</v>
      </c>
      <c r="I834" s="125">
        <v>1</v>
      </c>
      <c r="J834" s="125">
        <v>1</v>
      </c>
      <c r="K834" s="128"/>
      <c r="L834" s="126" t="str">
        <f t="shared" si="126"/>
        <v/>
      </c>
      <c r="M834" s="123" t="s">
        <v>1904</v>
      </c>
      <c r="N834" s="127">
        <v>21</v>
      </c>
      <c r="O834" s="127" t="e">
        <f t="shared" si="127"/>
        <v>#VALUE!</v>
      </c>
      <c r="P834" s="127" t="e">
        <f t="shared" si="128"/>
        <v>#VALUE!</v>
      </c>
      <c r="Q834" s="129"/>
      <c r="R834" s="127" t="s">
        <v>262</v>
      </c>
      <c r="S834" s="125"/>
      <c r="T834" s="125"/>
      <c r="U834" s="122"/>
      <c r="V834" s="8"/>
      <c r="W834" s="8"/>
      <c r="X834" s="8"/>
    </row>
    <row r="835" spans="1:24" ht="22.5" outlineLevel="4" x14ac:dyDescent="0.2">
      <c r="A835" s="38"/>
      <c r="B835" s="119" t="s">
        <v>1911</v>
      </c>
      <c r="C835" s="120" t="s">
        <v>50</v>
      </c>
      <c r="D835" s="121">
        <v>6</v>
      </c>
      <c r="E835" s="122" t="s">
        <v>235</v>
      </c>
      <c r="F835" s="122" t="s">
        <v>1912</v>
      </c>
      <c r="G835" s="123" t="s">
        <v>1913</v>
      </c>
      <c r="H835" s="124" t="s">
        <v>261</v>
      </c>
      <c r="I835" s="125">
        <v>1</v>
      </c>
      <c r="J835" s="125">
        <v>1</v>
      </c>
      <c r="K835" s="128"/>
      <c r="L835" s="126" t="str">
        <f t="shared" si="126"/>
        <v/>
      </c>
      <c r="M835" s="123" t="s">
        <v>1904</v>
      </c>
      <c r="N835" s="127">
        <v>21</v>
      </c>
      <c r="O835" s="127" t="e">
        <f t="shared" si="127"/>
        <v>#VALUE!</v>
      </c>
      <c r="P835" s="127" t="e">
        <f t="shared" si="128"/>
        <v>#VALUE!</v>
      </c>
      <c r="Q835" s="129"/>
      <c r="R835" s="127" t="s">
        <v>262</v>
      </c>
      <c r="S835" s="125"/>
      <c r="T835" s="125"/>
      <c r="U835" s="122"/>
      <c r="V835" s="8"/>
      <c r="W835" s="8"/>
      <c r="X835" s="8"/>
    </row>
    <row r="836" spans="1:24" ht="22.5" outlineLevel="4" x14ac:dyDescent="0.2">
      <c r="A836" s="38"/>
      <c r="B836" s="119" t="s">
        <v>1914</v>
      </c>
      <c r="C836" s="120" t="s">
        <v>50</v>
      </c>
      <c r="D836" s="121">
        <v>7</v>
      </c>
      <c r="E836" s="122" t="s">
        <v>235</v>
      </c>
      <c r="F836" s="122" t="s">
        <v>1915</v>
      </c>
      <c r="G836" s="123" t="s">
        <v>1916</v>
      </c>
      <c r="H836" s="124" t="s">
        <v>261</v>
      </c>
      <c r="I836" s="125">
        <v>1</v>
      </c>
      <c r="J836" s="125">
        <v>1</v>
      </c>
      <c r="K836" s="128"/>
      <c r="L836" s="126" t="str">
        <f t="shared" si="126"/>
        <v/>
      </c>
      <c r="M836" s="123" t="s">
        <v>1904</v>
      </c>
      <c r="N836" s="127">
        <v>21</v>
      </c>
      <c r="O836" s="127" t="e">
        <f t="shared" si="127"/>
        <v>#VALUE!</v>
      </c>
      <c r="P836" s="127" t="e">
        <f t="shared" si="128"/>
        <v>#VALUE!</v>
      </c>
      <c r="Q836" s="129"/>
      <c r="R836" s="127" t="s">
        <v>262</v>
      </c>
      <c r="S836" s="125"/>
      <c r="T836" s="125"/>
      <c r="U836" s="122"/>
      <c r="V836" s="8"/>
      <c r="W836" s="8"/>
      <c r="X836" s="8"/>
    </row>
    <row r="837" spans="1:24" ht="22.5" outlineLevel="4" x14ac:dyDescent="0.2">
      <c r="A837" s="38"/>
      <c r="B837" s="119" t="s">
        <v>1917</v>
      </c>
      <c r="C837" s="120" t="s">
        <v>50</v>
      </c>
      <c r="D837" s="121">
        <v>8</v>
      </c>
      <c r="E837" s="122" t="s">
        <v>235</v>
      </c>
      <c r="F837" s="122" t="s">
        <v>1918</v>
      </c>
      <c r="G837" s="123" t="s">
        <v>1919</v>
      </c>
      <c r="H837" s="124" t="s">
        <v>261</v>
      </c>
      <c r="I837" s="125">
        <v>1</v>
      </c>
      <c r="J837" s="125">
        <v>1</v>
      </c>
      <c r="K837" s="128"/>
      <c r="L837" s="126" t="str">
        <f t="shared" si="126"/>
        <v/>
      </c>
      <c r="M837" s="123" t="s">
        <v>1904</v>
      </c>
      <c r="N837" s="127">
        <v>21</v>
      </c>
      <c r="O837" s="127" t="e">
        <f t="shared" si="127"/>
        <v>#VALUE!</v>
      </c>
      <c r="P837" s="127" t="e">
        <f t="shared" si="128"/>
        <v>#VALUE!</v>
      </c>
      <c r="Q837" s="129"/>
      <c r="R837" s="127" t="s">
        <v>262</v>
      </c>
      <c r="S837" s="125"/>
      <c r="T837" s="125"/>
      <c r="U837" s="122"/>
      <c r="V837" s="8"/>
      <c r="W837" s="8"/>
      <c r="X837" s="8"/>
    </row>
    <row r="838" spans="1:24" outlineLevel="4" x14ac:dyDescent="0.15">
      <c r="B838" s="10"/>
      <c r="C838" s="10" t="s">
        <v>49</v>
      </c>
      <c r="D838" s="10"/>
      <c r="E838" s="10"/>
      <c r="F838" s="10"/>
      <c r="G838" s="10"/>
      <c r="H838" s="10"/>
      <c r="I838" s="10"/>
      <c r="J838" s="10"/>
      <c r="K838" s="11"/>
      <c r="L838" s="35"/>
      <c r="M838" s="10"/>
      <c r="N838" s="37"/>
      <c r="O838" s="10"/>
      <c r="P838" s="10"/>
      <c r="Q838" s="10"/>
      <c r="R838" s="10"/>
      <c r="S838" s="10"/>
      <c r="T838" s="10"/>
      <c r="U838" s="10"/>
    </row>
    <row r="839" spans="1:24" ht="11.25" outlineLevel="3" x14ac:dyDescent="0.2">
      <c r="A839" s="84" t="s">
        <v>226</v>
      </c>
      <c r="B839" s="111"/>
      <c r="C839" s="112">
        <v>4</v>
      </c>
      <c r="D839" s="112"/>
      <c r="E839" s="111" t="s">
        <v>233</v>
      </c>
      <c r="F839" s="111"/>
      <c r="G839" s="113" t="s">
        <v>177</v>
      </c>
      <c r="H839" s="111"/>
      <c r="I839" s="114"/>
      <c r="J839" s="114"/>
      <c r="K839" s="115"/>
      <c r="L839" s="86">
        <f>SUBTOTAL(9,L840:L841)</f>
        <v>0</v>
      </c>
      <c r="M839" s="116"/>
      <c r="N839" s="84"/>
      <c r="O839" s="117" t="e">
        <f>SUBTOTAL(9,O840:O853)</f>
        <v>#VALUE!</v>
      </c>
      <c r="P839" s="117" t="e">
        <f>SUBTOTAL(9,P840:P853)</f>
        <v>#VALUE!</v>
      </c>
      <c r="Q839" s="116"/>
      <c r="R839" s="84"/>
      <c r="S839" s="118"/>
      <c r="T839" s="118"/>
      <c r="U839" s="116"/>
      <c r="V839" s="4"/>
      <c r="W839" s="8"/>
      <c r="X839" s="8"/>
    </row>
    <row r="840" spans="1:24" ht="11.25" outlineLevel="4" x14ac:dyDescent="0.2">
      <c r="A840" s="38"/>
      <c r="B840" s="119" t="s">
        <v>1920</v>
      </c>
      <c r="C840" s="120" t="s">
        <v>50</v>
      </c>
      <c r="D840" s="121">
        <v>9</v>
      </c>
      <c r="E840" s="122" t="s">
        <v>235</v>
      </c>
      <c r="F840" s="122" t="s">
        <v>1921</v>
      </c>
      <c r="G840" s="123" t="s">
        <v>1922</v>
      </c>
      <c r="H840" s="124" t="s">
        <v>261</v>
      </c>
      <c r="I840" s="125">
        <v>1</v>
      </c>
      <c r="J840" s="125">
        <v>1</v>
      </c>
      <c r="K840" s="128"/>
      <c r="L840" s="126" t="str">
        <f>IF(K840&lt;&gt;"",J840*K840,"")</f>
        <v/>
      </c>
      <c r="M840" s="123"/>
      <c r="N840" s="127">
        <v>21</v>
      </c>
      <c r="O840" s="127" t="e">
        <f>L840*(N840/100)</f>
        <v>#VALUE!</v>
      </c>
      <c r="P840" s="127" t="e">
        <f>L840+O840</f>
        <v>#VALUE!</v>
      </c>
      <c r="Q840" s="129"/>
      <c r="R840" s="127" t="s">
        <v>262</v>
      </c>
      <c r="S840" s="125"/>
      <c r="T840" s="125"/>
      <c r="U840" s="122"/>
      <c r="V840" s="8"/>
      <c r="W840" s="8"/>
      <c r="X840" s="8"/>
    </row>
    <row r="841" spans="1:24" outlineLevel="4" x14ac:dyDescent="0.15">
      <c r="B841" s="10"/>
      <c r="C841" s="10" t="s">
        <v>49</v>
      </c>
      <c r="D841" s="10"/>
      <c r="E841" s="10"/>
      <c r="F841" s="10"/>
      <c r="G841" s="10"/>
      <c r="H841" s="10"/>
      <c r="I841" s="10"/>
      <c r="J841" s="10"/>
      <c r="K841" s="11"/>
      <c r="L841" s="35"/>
      <c r="M841" s="10"/>
      <c r="N841" s="37"/>
      <c r="O841" s="10"/>
      <c r="P841" s="10"/>
      <c r="Q841" s="10"/>
      <c r="R841" s="10"/>
      <c r="S841" s="10"/>
      <c r="T841" s="10"/>
      <c r="U841" s="10"/>
    </row>
    <row r="842" spans="1:24" outlineLevel="1" x14ac:dyDescent="0.15">
      <c r="B842" s="9"/>
      <c r="C842" s="9" t="s">
        <v>49</v>
      </c>
      <c r="D842" s="9"/>
      <c r="E842" s="9"/>
      <c r="F842" s="9"/>
      <c r="G842" s="9"/>
      <c r="H842" s="9"/>
      <c r="I842" s="9"/>
      <c r="L842" s="36"/>
      <c r="N842" s="36"/>
      <c r="Q842" s="9"/>
      <c r="R842" s="9"/>
      <c r="S842" s="9"/>
      <c r="T842" s="9"/>
      <c r="U842" s="9"/>
    </row>
    <row r="843" spans="1:24" x14ac:dyDescent="0.15">
      <c r="L843" s="36"/>
      <c r="N843" s="36"/>
    </row>
    <row r="844" spans="1:24" ht="12" x14ac:dyDescent="0.2">
      <c r="A844" s="101"/>
      <c r="B844" s="101"/>
      <c r="C844" s="101"/>
      <c r="D844" s="101"/>
      <c r="E844" s="101"/>
      <c r="F844" s="101"/>
      <c r="G844" s="101"/>
      <c r="H844" s="101"/>
      <c r="I844" s="101"/>
      <c r="J844" s="150" t="s">
        <v>18</v>
      </c>
      <c r="K844" s="151"/>
      <c r="L844" s="102">
        <f>SUBTOTAL(9,L11:L843)</f>
        <v>0</v>
      </c>
      <c r="M844" s="103" t="s">
        <v>229</v>
      </c>
      <c r="N844" s="101"/>
      <c r="O844" s="101"/>
      <c r="P844" s="101"/>
      <c r="Q844" s="101"/>
      <c r="R844" s="101"/>
      <c r="S844" s="101"/>
      <c r="T844" s="101"/>
      <c r="U844" s="101"/>
      <c r="V844" s="4"/>
      <c r="W844" s="8"/>
      <c r="X844" s="8"/>
    </row>
    <row r="845" spans="1:24" x14ac:dyDescent="0.15">
      <c r="L845" s="11"/>
    </row>
  </sheetData>
  <sheetProtection sheet="1" formatColumns="0" formatRows="0" autoFilter="0"/>
  <mergeCells count="1">
    <mergeCell ref="J844:K844"/>
  </mergeCells>
  <pageMargins left="0.70866141732283472" right="0.70866141732283472" top="0.78740157480314965" bottom="0.78740157480314965" header="0.31496062992125984" footer="0.31496062992125984"/>
  <pageSetup paperSize="9" scale="46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opLeftCell="B1" workbookViewId="0">
      <selection activeCell="B8" sqref="B8"/>
    </sheetView>
  </sheetViews>
  <sheetFormatPr defaultRowHeight="8.25" x14ac:dyDescent="0.15"/>
  <cols>
    <col min="1" max="1" width="0" style="5" hidden="1" customWidth="1"/>
    <col min="2" max="2" width="10.7109375" style="5" customWidth="1"/>
    <col min="3" max="3" width="40.7109375" style="5" customWidth="1"/>
    <col min="4" max="4" width="13.7109375" style="5" customWidth="1"/>
    <col min="5" max="5" width="60.7109375" style="5" customWidth="1"/>
    <col min="6" max="6" width="41.5703125" style="5" customWidth="1"/>
    <col min="7" max="16384" width="9.140625" style="5"/>
  </cols>
  <sheetData>
    <row r="1" spans="1:7" ht="11.25" x14ac:dyDescent="0.2">
      <c r="A1" s="2"/>
      <c r="B1" s="2" t="s">
        <v>55</v>
      </c>
      <c r="C1" s="69" t="s">
        <v>54</v>
      </c>
      <c r="D1" s="2" t="s">
        <v>0</v>
      </c>
      <c r="E1" s="69" t="s">
        <v>1</v>
      </c>
      <c r="F1" s="4"/>
      <c r="G1" s="8"/>
    </row>
    <row r="2" spans="1:7" ht="7.5" customHeight="1" x14ac:dyDescent="0.15">
      <c r="C2" s="64"/>
      <c r="E2" s="64"/>
      <c r="F2" s="8"/>
    </row>
    <row r="3" spans="1:7" x14ac:dyDescent="0.15">
      <c r="C3" s="4"/>
      <c r="E3" s="4"/>
    </row>
  </sheetData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52</vt:i4>
      </vt:variant>
    </vt:vector>
  </HeadingPairs>
  <TitlesOfParts>
    <vt:vector size="56" baseType="lpstr">
      <vt:lpstr>Krycí List</vt:lpstr>
      <vt:lpstr>Rekapitulace</vt:lpstr>
      <vt:lpstr>Poptávané položky</vt:lpstr>
      <vt:lpstr>Figury</vt:lpstr>
      <vt:lpstr>__2AC2803D_62C2_4BA7_B0DA_DD54FC4AC518_CURRENCY__</vt:lpstr>
      <vt:lpstr>__2AC2803D_62C2_4BA7_B0DA_DD54FC4AC518_DEMAND__</vt:lpstr>
      <vt:lpstr>__2AC2803D_62C2_4BA7_B0DA_DD54FC4AC518_FIRM__</vt:lpstr>
      <vt:lpstr>__2AC2803D_62C2_4BA7_B0DA_DD54FC4AC518_ITEM__</vt:lpstr>
      <vt:lpstr>__2AC2803D_62C2_4BA7_B0DA_DD54FC4AC518_ITEM_GROUP1__</vt:lpstr>
      <vt:lpstr>__2AC2803D_62C2_4BA7_B0DA_DD54FC4AC518_ITEM_GROUP1_RECAP__</vt:lpstr>
      <vt:lpstr>__2AC2803D_62C2_4BA7_B0DA_DD54FC4AC518_ITEM_GROUP2__</vt:lpstr>
      <vt:lpstr>__2AC2803D_62C2_4BA7_B0DA_DD54FC4AC518_ITEM_GROUP2_RECAP__</vt:lpstr>
      <vt:lpstr>__2AC2803D_62C2_4BA7_B0DA_DD54FC4AC518_ITEM_GROUP3__X</vt:lpstr>
      <vt:lpstr>__2AC2803D_62C2_4BA7_B0DA_DD54FC4AC518_ITEM_GROUP3_RECAP__</vt:lpstr>
      <vt:lpstr>__2AC2803D_62C2_4BA7_B0DA_DD54FC4AC518_ITEM_GROUP4__X</vt:lpstr>
      <vt:lpstr>__2AC2803D_62C2_4BA7_B0DA_DD54FC4AC518_ITEM_GROUP4_RECAP__</vt:lpstr>
      <vt:lpstr>__2AC2803D_62C2_4BA7_B0DA_DD54FC4AC518_PERSON__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ITEM.UDVDESCR</vt:lpstr>
      <vt:lpstr>ITEM.UNITPRICE</vt:lpstr>
      <vt:lpstr>ITEM.UNITRUBBISH</vt:lpstr>
      <vt:lpstr>ITEM.UNITWEIGHT</vt:lpstr>
      <vt:lpstr>ITEM.VATRATE</vt:lpstr>
      <vt:lpstr>ITEM_PRICES</vt:lpstr>
      <vt:lpstr>KRYCI_LIST</vt:lpstr>
      <vt:lpstr>'Poptávané položky'!Názvy_tisku</vt:lpstr>
      <vt:lpstr>Figury!Oblast_tisku</vt:lpstr>
      <vt:lpstr>'Krycí List'!Oblast_tisku</vt:lpstr>
      <vt:lpstr>'Poptávané položky'!Oblast_tisku</vt:lpstr>
      <vt:lpstr>Rekapitulace!Oblast_tisku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Libuše Škodová</dc:creator>
  <cp:lastModifiedBy>Libuše Škodová</cp:lastModifiedBy>
  <dcterms:created xsi:type="dcterms:W3CDTF">2023-03-02T12:38:21Z</dcterms:created>
  <dcterms:modified xsi:type="dcterms:W3CDTF">2023-03-02T12:38:22Z</dcterms:modified>
</cp:coreProperties>
</file>