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201.1" sheetId="2" r:id="rId2"/>
  </sheets>
  <definedNames/>
  <calcPr fullCalcOnLoad="1"/>
</workbook>
</file>

<file path=xl/sharedStrings.xml><?xml version="1.0" encoding="utf-8"?>
<sst xmlns="http://schemas.openxmlformats.org/spreadsheetml/2006/main" count="727" uniqueCount="273">
  <si>
    <t>Soupis objektů s DPH</t>
  </si>
  <si>
    <t>Stavba: Mk Třinec - MK č.74c kolem Olše č.p.11-192 zajištění svahu (u dřevomodelárny)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</si>
  <si>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</si>
  <si>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</si>
  <si>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</si>
  <si>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</si>
  <si>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</si>
  <si>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</si>
  <si>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</si>
  <si>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</si>
  <si>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</si>
  <si>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</si>
  <si>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</si>
  <si>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</si>
  <si>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Mk Třinec</t>
  </si>
  <si>
    <t>MK č.74c kolem Olše č.p.11-192 zajištění svahu (u dřevomodelárny)</t>
  </si>
  <si>
    <t>O</t>
  </si>
  <si>
    <t>Rozpočet:</t>
  </si>
  <si>
    <t>0,00</t>
  </si>
  <si>
    <t>15,00</t>
  </si>
  <si>
    <t>21,00</t>
  </si>
  <si>
    <t>3</t>
  </si>
  <si>
    <t>2</t>
  </si>
  <si>
    <t>SO 201.1</t>
  </si>
  <si>
    <t>Stavební část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</si>
  <si>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</si>
  <si>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</si>
  <si>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</si>
  <si>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</si>
  <si>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</si>
  <si>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</si>
  <si>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</si>
  <si>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</si>
  <si>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</si>
  <si>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</si>
  <si>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</si>
  <si>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</si>
  <si>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</si>
  <si>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</si>
  <si>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</si>
  <si>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</si>
  <si>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</si>
  <si>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</si>
  <si>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</si>
  <si>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</si>
  <si>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</si>
  <si>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</si>
  <si>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</si>
  <si>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</si>
  <si>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</si>
  <si>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VV</t>
  </si>
  <si>
    <t>Data viz tabulka v příloze C5 
Výkop hrubý 163,2 
Výkop komunikace 43,524 
Ruční výlom 24,14 
Zásyp za opěrou 44,8 
Silnice podsyp 23,622 
Dosyp krajnice 2,8 
Celkem zemin 159,642m3, hmotnost 2t/m3</t>
  </si>
  <si>
    <t>TS</t>
  </si>
  <si>
    <t>zahrnuje veškeré poplatky provozovateli skládky související s uložením odpadu na skládce.</t>
  </si>
  <si>
    <t>a</t>
  </si>
  <si>
    <t>Data viz tabulka v příloze C5 
živice 6,64 m3, 2,2t/m3</t>
  </si>
  <si>
    <t>29</t>
  </si>
  <si>
    <t>02710</t>
  </si>
  <si>
    <t>POMOC PRÁCE ZŘÍZ NEBO ZAJIŠŤ OBJÍŽĎKY A PŘÍSTUP CESTY</t>
  </si>
  <si>
    <t>KPL</t>
  </si>
  <si>
    <t>Viz příloha E.2</t>
  </si>
  <si>
    <t>zahrnuje veškeré náklady spojené s objednatelem požadovanými zařízeními</t>
  </si>
  <si>
    <t>49</t>
  </si>
  <si>
    <t>02944</t>
  </si>
  <si>
    <t>OSTAT POŽADAVKY - DOKUMENTACE SKUTEČ PROVEDENÍ V DIGIT FORMĚ</t>
  </si>
  <si>
    <t>zahrnuje veškeré náklady spojené s objednatelem požadovanými pracemi</t>
  </si>
  <si>
    <t>50</t>
  </si>
  <si>
    <t>02911</t>
  </si>
  <si>
    <t>OSTATNÍ POŽADAVKY - GEODETICKÉ ZAMĚŘENÍ</t>
  </si>
  <si>
    <t>HM</t>
  </si>
  <si>
    <t>51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</si>
  <si>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</si>
  <si>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</si>
  <si>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</si>
  <si>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52</t>
  </si>
  <si>
    <t>02811</t>
  </si>
  <si>
    <t>PRŮZKUMNÉ PRÁCE GEOTECHNICKÉ NA POVRCHU</t>
  </si>
  <si>
    <t>Geotechnický dozor</t>
  </si>
  <si>
    <t>Zemní práce</t>
  </si>
  <si>
    <t>113726</t>
  </si>
  <si>
    <t>FRÉZOVÁNÍ ZPEVNĚNÝCH PLOCH ASFALTOVÝCH, ODVOZ DO 12KM</t>
  </si>
  <si>
    <t>M3</t>
  </si>
  <si>
    <t>Data viz tabulka v příloze C5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</si>
  <si>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</si>
  <si>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122736</t>
  </si>
  <si>
    <t>ODKOPÁVKY A PROKOPÁVKY OBECNÉ TŘ. I, ODVOZ DO 12KM</t>
  </si>
  <si>
    <t>SO 201.1 
Data viz tabulka v příloze C5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</si>
  <si>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</si>
  <si>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123736</t>
  </si>
  <si>
    <t>ODKOP PRO SPOD STAVBU SILNIC A ŽELEZNIC TŘ. I, ODVOZ DO 12KM</t>
  </si>
  <si>
    <t>27</t>
  </si>
  <si>
    <t>18241</t>
  </si>
  <si>
    <t>ZALOŽENÍ TRÁVNÍKU RUČNÍM VÝSEVEM</t>
  </si>
  <si>
    <t>M2</t>
  </si>
  <si>
    <t>Zahrnuje dodání předepsané travní směsi, její výsev na ornici, zalévání, první pokosení, to vše bez ohledu na sklon terénu</t>
  </si>
  <si>
    <t>28</t>
  </si>
  <si>
    <t>18222</t>
  </si>
  <si>
    <t>ROZPROSTŘENÍ ORNICE VE SVAHU V TL DO 0,15M</t>
  </si>
  <si>
    <t>Včetně dodávky</t>
  </si>
  <si>
    <t>položka zahrnuje: 
nutné přemístění ornice z dočasných skládek vzdálených do 50m 
rozprostření ornice v předepsané tloušťce ve svahu přes 1:5</t>
  </si>
  <si>
    <t>34</t>
  </si>
  <si>
    <t>171103</t>
  </si>
  <si>
    <t>ULOŽENÍ SYPANINY DO NÁSYPŮ SE ZHUTNĚNÍM DO 100% PS</t>
  </si>
  <si>
    <t>Data viz tabulka v příloze C5 
Použití výkopku 
W, GP, G-F 
SW, SP, S-F    
MG, MS, CG, CS, G-F, GM, GC, S-F, SM, SC    100% PS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</si>
  <si>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</si>
  <si>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37</t>
  </si>
  <si>
    <t>15528-2219</t>
  </si>
  <si>
    <t>Očištění skalní stěny horolezeckým způsobem</t>
  </si>
  <si>
    <t>38</t>
  </si>
  <si>
    <t>16111</t>
  </si>
  <si>
    <t>SVISLÉ PŘEMÍSTĚNÍ RUBANINY NA DOPRAVNÍ VÝŠKU DO 50M</t>
  </si>
  <si>
    <t>Očištění skály 
Data viz tabulka v příloze C5</t>
  </si>
  <si>
    <t>Zahrnuje svislé přemístění rubaniny (včetně rubaniny z nezaviněného nadvýrubu);  
- svislé přemístění suti z vybouraných konstrukcí a vybouraných hmot z podzemí šachtou na povrch terénu;  
- Zahrnuje naložení rubaniny na dopravní prostředek pro další odvoz;  
- potřebnou mechanizaci; 
- měří se v „m3“ v rostlém (nerozpojeném) objemu rubaniny.</t>
  </si>
  <si>
    <t>39</t>
  </si>
  <si>
    <t>11121-2133</t>
  </si>
  <si>
    <t>Odstranění vegetace, horolezeckým způsobem</t>
  </si>
  <si>
    <t>46</t>
  </si>
  <si>
    <t>17360</t>
  </si>
  <si>
    <t>ZEMNÍ KRAJNICE A DOSYPÁVKY Z HORNIN KAMENITÝCH</t>
  </si>
  <si>
    <t>Data viz tabulka v příloze C2 
Dosypávka krajnice z výkopku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</si>
  <si>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</si>
  <si>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</si>
  <si>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13</t>
  </si>
  <si>
    <t>26135</t>
  </si>
  <si>
    <t>VRTY PRO KOTVENÍ, INJEKTÁŽ A MIKROPILOTY NA POVRCHU TŘ. III D DO 300MM</t>
  </si>
  <si>
    <t>M</t>
  </si>
  <si>
    <t>Data viz příloha C.6.1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</si>
  <si>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</si>
  <si>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14</t>
  </si>
  <si>
    <t>26132</t>
  </si>
  <si>
    <t>VRTY PRO KOTVENÍ, INJEKTÁŽ A MIKROPILOTY NA POVRCHU TŘ. III D DO 100MM</t>
  </si>
  <si>
    <t>15</t>
  </si>
  <si>
    <t>227841</t>
  </si>
  <si>
    <t>ZÁPOROVÉ PAŽENÍ Z KOVU TRVALÉ - zápory HEB 140</t>
  </si>
  <si>
    <t>včetně obetonování</t>
  </si>
  <si>
    <t>HEB 140, 10ks dl. 6,5m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</si>
  <si>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</si>
  <si>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18</t>
  </si>
  <si>
    <t>285376</t>
  </si>
  <si>
    <t>KOTVENÍ NA POVRCHU Z PŘEDPÍNACÍ VÝZTUŽE DL. DO 8M</t>
  </si>
  <si>
    <t>KUS</t>
  </si>
  <si>
    <t>položka zahrnuje dodávku předepsané kotvy, případně její protikorozní úpravu, její osazení do vrtu, zainjektování a napnutí, případně opěrné desky 
nezahrnuje vrty</t>
  </si>
  <si>
    <t>40</t>
  </si>
  <si>
    <t>261315</t>
  </si>
  <si>
    <t>VRTY PRO KOTVENÍ A INJEKTÁŽ NA POVRCHU TŘ. III D DO 50MM</t>
  </si>
  <si>
    <t>ruční vrtání svislé v závěsu</t>
  </si>
  <si>
    <t>41</t>
  </si>
  <si>
    <t>285361</t>
  </si>
  <si>
    <t>KOTVENÍ NA POVRCHU Z BETONÁŘSKÉ VÝZTUŽE DL. DO 3M</t>
  </si>
  <si>
    <t>hřebíky trvalé průměru 20mm</t>
  </si>
  <si>
    <t>42</t>
  </si>
  <si>
    <t>289314</t>
  </si>
  <si>
    <t>STŘÍKANÝ BETON DO C25/30</t>
  </si>
  <si>
    <t>Data viz tabulka v příloze C4 
včetně odvodnění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</si>
  <si>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</si>
  <si>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43</t>
  </si>
  <si>
    <t>289366</t>
  </si>
  <si>
    <t>VÝZTUŽ STŘÍKANÉHO BETONU Z KARI SITÍ</t>
  </si>
  <si>
    <t>Data viz tabulka v příloze C4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</si>
  <si>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 (provedení vrtu, dodání a vsunutí kotvičky, její zalepení předepsaným pojivem),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</si>
  <si>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</si>
  <si>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327325</t>
  </si>
  <si>
    <t>ZDI OPĚRNÉ, ZÁRUBNÍ, NÁBŘEŽNÍ ZE ŽELEZOVÉHO BETONU DO C30/37</t>
  </si>
  <si>
    <t>včetně vložení prostupů pro kotvy a odvodnění 
Data viz příloha C.6.1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</si>
  <si>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</si>
  <si>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327366</t>
  </si>
  <si>
    <t>VÝZTUŽ ZDÍ OPĚRNÝCH, ZÁRUBNÍCH, NÁBŘEŽNÍCH Z KARI SÍTÍ</t>
  </si>
  <si>
    <t>KZ60 
Data viz příloha C.6.2, včetně prostřihu 10%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</si>
  <si>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</si>
  <si>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11</t>
  </si>
  <si>
    <t>327365</t>
  </si>
  <si>
    <t>VÝZTUŽ ZDÍ OPĚRNÝCH, ZÁRUBNÍCH, NÁBŘEŽNÍCH Z OCELI 10505, B500B</t>
  </si>
  <si>
    <t>Data viz příloha C.6.2 
Včetně prostřihu 10%</t>
  </si>
  <si>
    <t>19</t>
  </si>
  <si>
    <t>317325</t>
  </si>
  <si>
    <t>ŘÍMSY ZE ŽELEZOBETONU DO C30/37</t>
  </si>
  <si>
    <t>Data viz příloha C.7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</si>
  <si>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</si>
  <si>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20</t>
  </si>
  <si>
    <t>317365</t>
  </si>
  <si>
    <t>VÝZTUŽ ŘÍMS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</si>
  <si>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</si>
  <si>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Vodorovné konstrukce</t>
  </si>
  <si>
    <t>7</t>
  </si>
  <si>
    <t>451312</t>
  </si>
  <si>
    <t>PODKLADNÍ A VÝPLŇOVÉ VRSTVY Z PROSTÉHO BETONU C12/15</t>
  </si>
  <si>
    <t>podkladní beton zídka 
10*1,6*0,15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</si>
  <si>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</si>
  <si>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8</t>
  </si>
  <si>
    <t>451313</t>
  </si>
  <si>
    <t>PODKLADNÍ A VÝPLŇOVÉ VRSTVY Z PROSTÉHO BETONU C16/20</t>
  </si>
  <si>
    <t>Beton C16/20n-XF1 Dmax 22mm - S1   
tl. 0,2m 
Data viz tabulka v příloze C5</t>
  </si>
  <si>
    <t>12</t>
  </si>
  <si>
    <t>45860</t>
  </si>
  <si>
    <t>VÝPLŇ ZA OPĚRAMI A ZDMI Z MEZEROVITÉHO BETONU</t>
  </si>
  <si>
    <t>0,85*0,5*10</t>
  </si>
  <si>
    <t>položka zahrnuje: 
- dodávku mezerovitého betonu předepsané kvality a zásyp se zhutněním včetně mimostaveništní a vnitrostaveništní dopravy</t>
  </si>
  <si>
    <t>30</t>
  </si>
  <si>
    <t>46321</t>
  </si>
  <si>
    <t>ROVNANINA Z LOMOVÉHO KAMENE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</si>
  <si>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</si>
  <si>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31</t>
  </si>
  <si>
    <t>45850</t>
  </si>
  <si>
    <t>VÝPLŇ ZA OPĚRAMI A ZDMI Z KAMENIVA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</si>
  <si>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</si>
  <si>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</si>
  <si>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25</t>
  </si>
  <si>
    <t>58910</t>
  </si>
  <si>
    <t>VÝPLŇ SPAR ASFALTEM</t>
  </si>
  <si>
    <t>položka zahrnuje: 
- dodávku předepsaného materiálu 
- vyčištění a výplň spar tímto materiálem</t>
  </si>
  <si>
    <t>26</t>
  </si>
  <si>
    <t>58920</t>
  </si>
  <si>
    <t>VÝPLŇ SPAR MODIFIKOVANÝM ASFALTEM</t>
  </si>
  <si>
    <t>podél prahů s předtěsněním</t>
  </si>
  <si>
    <t>32</t>
  </si>
  <si>
    <t>56333</t>
  </si>
  <si>
    <t>VOZOVKOVÉ VRSTVY ZE ŠTĚRKODRTI TL. DO 150MM</t>
  </si>
  <si>
    <t>ŠDB 
Data viz tabulka v příloze C2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</si>
  <si>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</si>
  <si>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33</t>
  </si>
  <si>
    <t>Šda 
Data viz tabulka v příloze C2</t>
  </si>
  <si>
    <t>35</t>
  </si>
  <si>
    <t>574E66</t>
  </si>
  <si>
    <t>ASFALTOVÝ BETON PRO PODKLADNÍ VRSTVY ACP 16+, 16S TL. 70MM</t>
  </si>
  <si>
    <t>Data viz tabulka v příloze C2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</si>
  <si>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</si>
  <si>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36</t>
  </si>
  <si>
    <t>574A34</t>
  </si>
  <si>
    <t>ASFALTOVÝ BETON PRO OBRUSNÉ VRSTVY ACO 11+, 11S TL. 40MM</t>
  </si>
  <si>
    <t>Přidružená stavební výroba</t>
  </si>
  <si>
    <t>21</t>
  </si>
  <si>
    <t>711509</t>
  </si>
  <si>
    <t>OCHRANA IZOLACE NA POVRCHU TEXTILIÍ</t>
  </si>
  <si>
    <t>3*10*1,15=34,500 [A]</t>
  </si>
  <si>
    <t>položka zahrnuje: 
- dodání  předepsaného ochranného materiálu 
- zřízení ochrany izolace</t>
  </si>
  <si>
    <t>47</t>
  </si>
  <si>
    <t>78381</t>
  </si>
  <si>
    <t>NÁTĚRY BETON KONSTR TYP S1 (OS-A)</t>
  </si>
  <si>
    <t>(0,2+0,85+0,3+0,27)*10 římsa 
2*10  dřík 
16,2+20=36,200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</si>
  <si>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</si>
  <si>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48</t>
  </si>
  <si>
    <t>78322</t>
  </si>
  <si>
    <t>PROTIKOROZ OCHRANA DOPLŇK OK NÁTĚREM VÍCEVRST</t>
  </si>
  <si>
    <t>nátěr HEB zápor v místě přechodu zemina/beton 
0,805*0,5*10=4,025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</si>
  <si>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</si>
  <si>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</si>
  <si>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23</t>
  </si>
  <si>
    <t>875332</t>
  </si>
  <si>
    <t>POTRUBÍ DREN Z TRUB PLAST DN DO 150MM DĚROVANÝCH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</si>
  <si>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</si>
  <si>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24</t>
  </si>
  <si>
    <t>87433</t>
  </si>
  <si>
    <t>POTRUBÍ Z TRUB PLASTOVÝCH ODPADNÍCH DN DO 150MM</t>
  </si>
  <si>
    <t>vývody drenáže PE-HD DN 150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</si>
  <si>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</si>
  <si>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Ostatní konstrukce a práce</t>
  </si>
  <si>
    <t>9113C3</t>
  </si>
  <si>
    <t>SVODIDLO OCEL SILNIČ JEDNOSTR, ÚROVEŇ ZADRŽ H2 - DEMONTÁŽ S PŘESUNEM</t>
  </si>
  <si>
    <t>včetně krátkého náběhu</t>
  </si>
  <si>
    <t>položka zahrnuje: 
- demontáž a odstranění zařízení 
- jeho odvoz na předepsané místo</t>
  </si>
  <si>
    <t>22</t>
  </si>
  <si>
    <t>919112</t>
  </si>
  <si>
    <t>ŘEZÁNÍ ASFALTOVÉHO KRYTU VOZOVEK TL DO 100MM</t>
  </si>
  <si>
    <t>položka zahrnuje řezání vozovkové vrstvy v předepsané tloušťce, včetně spotřeby vody</t>
  </si>
  <si>
    <t>44</t>
  </si>
  <si>
    <t>91932</t>
  </si>
  <si>
    <t>ZPĚTNÁ MONTÁŽ SVODIDLA OCELOVÉHO SILNIČNÍHO</t>
  </si>
  <si>
    <t>zpětné osazení svodidla</t>
  </si>
  <si>
    <t>položka zahrnuje: 
- osazení demontovaného zařízení a veškeré nutné práce s tím spojené 
- event. Nutnou opravu poškozených dílů 
- předepsanou povrchovou úpravu 
- nezahrnuje demontáž zařízení (vykáže se vpoložce č.9668**) 
- nezahrnuje dodávku a montáž nových dílů (vykáže se v položce č.911***)</t>
  </si>
  <si>
    <t>45</t>
  </si>
  <si>
    <t>9117C1</t>
  </si>
  <si>
    <t>SVOD OCEL ZÁBRADEL ÚROVEŇ ZADRŽ H2 - DODÁVKA A MONTÁŽ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</si>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</sst>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201.1'!I3</f>
        <v>0</v>
      </c>
      <c r="D10" s="16">
        <f>'SO 201.1'!O2</f>
        <v>0</v>
      </c>
      <c r="E10" s="16">
        <f>C10+D10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0+O8+O37+O78+O111+O132+O153+O178+O191+O200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</v>
      </c>
      <c r="I3" s="32">
        <f>0+I8+I37+I78+I111+I132+I153+I178+I191+I200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319.28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02">
      <c r="A11" s="28" t="s">
        <v>50</v>
      </c>
      <c r="E11" s="29" t="s">
        <v>51</v>
      </c>
    </row>
    <row r="12" spans="1:5" ht="25.5">
      <c r="A12" t="s">
        <v>52</v>
      </c>
      <c r="E12" s="27" t="s">
        <v>53</v>
      </c>
    </row>
    <row r="13" spans="1:16" ht="12.75">
      <c r="A13" s="17" t="s">
        <v>44</v>
      </c>
      <c r="B13" s="21" t="s">
        <v>22</v>
      </c>
      <c r="C13" s="21" t="s">
        <v>45</v>
      </c>
      <c r="D13" s="17" t="s">
        <v>54</v>
      </c>
      <c r="E13" s="22" t="s">
        <v>47</v>
      </c>
      <c r="F13" s="23" t="s">
        <v>48</v>
      </c>
      <c r="G13" s="24">
        <v>14.61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25.5">
      <c r="A15" s="28" t="s">
        <v>50</v>
      </c>
      <c r="E15" s="29" t="s">
        <v>55</v>
      </c>
    </row>
    <row r="16" spans="1:5" ht="25.5">
      <c r="A16" t="s">
        <v>52</v>
      </c>
      <c r="E16" s="27" t="s">
        <v>53</v>
      </c>
    </row>
    <row r="17" spans="1:16" ht="12.75">
      <c r="A17" s="17" t="s">
        <v>44</v>
      </c>
      <c r="B17" s="21" t="s">
        <v>56</v>
      </c>
      <c r="C17" s="21" t="s">
        <v>57</v>
      </c>
      <c r="D17" s="17" t="s">
        <v>46</v>
      </c>
      <c r="E17" s="22" t="s">
        <v>58</v>
      </c>
      <c r="F17" s="23" t="s">
        <v>59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50</v>
      </c>
      <c r="E19" s="29" t="s">
        <v>60</v>
      </c>
    </row>
    <row r="20" spans="1:5" ht="12.75">
      <c r="A20" t="s">
        <v>52</v>
      </c>
      <c r="E20" s="27" t="s">
        <v>61</v>
      </c>
    </row>
    <row r="21" spans="1:16" ht="12.75">
      <c r="A21" s="17" t="s">
        <v>44</v>
      </c>
      <c r="B21" s="21" t="s">
        <v>62</v>
      </c>
      <c r="C21" s="21" t="s">
        <v>63</v>
      </c>
      <c r="D21" s="17" t="s">
        <v>46</v>
      </c>
      <c r="E21" s="22" t="s">
        <v>64</v>
      </c>
      <c r="F21" s="23" t="s">
        <v>59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50</v>
      </c>
      <c r="E23" s="29" t="s">
        <v>46</v>
      </c>
    </row>
    <row r="24" spans="1:5" ht="12.75">
      <c r="A24" t="s">
        <v>52</v>
      </c>
      <c r="E24" s="27" t="s">
        <v>65</v>
      </c>
    </row>
    <row r="25" spans="1:16" ht="12.75">
      <c r="A25" s="17" t="s">
        <v>44</v>
      </c>
      <c r="B25" s="21" t="s">
        <v>66</v>
      </c>
      <c r="C25" s="21" t="s">
        <v>67</v>
      </c>
      <c r="D25" s="17" t="s">
        <v>46</v>
      </c>
      <c r="E25" s="22" t="s">
        <v>68</v>
      </c>
      <c r="F25" s="23" t="s">
        <v>69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50</v>
      </c>
      <c r="E27" s="29" t="s">
        <v>46</v>
      </c>
    </row>
    <row r="28" spans="1:5" ht="12.75">
      <c r="A28" t="s">
        <v>52</v>
      </c>
      <c r="E28" s="27" t="s">
        <v>65</v>
      </c>
    </row>
    <row r="29" spans="1:16" ht="12.75">
      <c r="A29" s="17" t="s">
        <v>44</v>
      </c>
      <c r="B29" s="21" t="s">
        <v>70</v>
      </c>
      <c r="C29" s="21" t="s">
        <v>71</v>
      </c>
      <c r="D29" s="17" t="s">
        <v>46</v>
      </c>
      <c r="E29" s="22" t="s">
        <v>72</v>
      </c>
      <c r="F29" s="23" t="s">
        <v>59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50</v>
      </c>
      <c r="E31" s="29" t="s">
        <v>46</v>
      </c>
    </row>
    <row r="32" spans="1:5" ht="25.5">
      <c r="A32" t="s">
        <v>52</v>
      </c>
      <c r="E32" s="27" t="s">
        <v>73</v>
      </c>
    </row>
    <row r="33" spans="1:16" ht="12.75">
      <c r="A33" s="17" t="s">
        <v>44</v>
      </c>
      <c r="B33" s="21" t="s">
        <v>74</v>
      </c>
      <c r="C33" s="21" t="s">
        <v>75</v>
      </c>
      <c r="D33" s="17" t="s">
        <v>46</v>
      </c>
      <c r="E33" s="22" t="s">
        <v>76</v>
      </c>
      <c r="F33" s="23" t="s">
        <v>59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50</v>
      </c>
      <c r="E35" s="29" t="s">
        <v>77</v>
      </c>
    </row>
    <row r="36" spans="1:5" ht="12.75">
      <c r="A36" t="s">
        <v>52</v>
      </c>
      <c r="E36" s="27" t="s">
        <v>65</v>
      </c>
    </row>
    <row r="37" spans="1:18" ht="12.75" customHeight="1">
      <c r="A37" s="5" t="s">
        <v>42</v>
      </c>
      <c r="B37" s="5"/>
      <c r="C37" s="30" t="s">
        <v>28</v>
      </c>
      <c r="D37" s="5"/>
      <c r="E37" s="19" t="s">
        <v>78</v>
      </c>
      <c r="F37" s="5"/>
      <c r="G37" s="5"/>
      <c r="H37" s="5"/>
      <c r="I37" s="31">
        <f>0+Q37</f>
        <v>0</v>
      </c>
      <c r="O37">
        <f>0+R37</f>
        <v>0</v>
      </c>
      <c r="Q37">
        <f>0+I38+I42+I46+I50+I54+I58+I62+I66+I70+I74</f>
        <v>0</v>
      </c>
      <c r="R37">
        <f>0+O38+O42+O46+O50+O54+O58+O62+O66+O70+O74</f>
        <v>0</v>
      </c>
    </row>
    <row r="38" spans="1:16" ht="12.75">
      <c r="A38" s="17" t="s">
        <v>44</v>
      </c>
      <c r="B38" s="21" t="s">
        <v>32</v>
      </c>
      <c r="C38" s="21" t="s">
        <v>79</v>
      </c>
      <c r="D38" s="17" t="s">
        <v>46</v>
      </c>
      <c r="E38" s="22" t="s">
        <v>80</v>
      </c>
      <c r="F38" s="23" t="s">
        <v>81</v>
      </c>
      <c r="G38" s="24">
        <v>6.64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50</v>
      </c>
      <c r="E40" s="29" t="s">
        <v>82</v>
      </c>
    </row>
    <row r="41" spans="1:5" ht="63.75">
      <c r="A41" t="s">
        <v>52</v>
      </c>
      <c r="E41" s="27" t="s">
        <v>83</v>
      </c>
    </row>
    <row r="42" spans="1:16" ht="12.75">
      <c r="A42" s="17" t="s">
        <v>44</v>
      </c>
      <c r="B42" s="21" t="s">
        <v>34</v>
      </c>
      <c r="C42" s="21" t="s">
        <v>84</v>
      </c>
      <c r="D42" s="17" t="s">
        <v>46</v>
      </c>
      <c r="E42" s="22" t="s">
        <v>85</v>
      </c>
      <c r="F42" s="23" t="s">
        <v>81</v>
      </c>
      <c r="G42" s="24">
        <v>163.2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46</v>
      </c>
    </row>
    <row r="44" spans="1:5" ht="25.5">
      <c r="A44" s="28" t="s">
        <v>50</v>
      </c>
      <c r="E44" s="29" t="s">
        <v>86</v>
      </c>
    </row>
    <row r="45" spans="1:5" ht="369.75">
      <c r="A45" t="s">
        <v>52</v>
      </c>
      <c r="E45" s="27" t="s">
        <v>87</v>
      </c>
    </row>
    <row r="46" spans="1:16" ht="12.75">
      <c r="A46" s="17" t="s">
        <v>44</v>
      </c>
      <c r="B46" s="21" t="s">
        <v>36</v>
      </c>
      <c r="C46" s="21" t="s">
        <v>88</v>
      </c>
      <c r="D46" s="17" t="s">
        <v>46</v>
      </c>
      <c r="E46" s="22" t="s">
        <v>89</v>
      </c>
      <c r="F46" s="23" t="s">
        <v>81</v>
      </c>
      <c r="G46" s="24">
        <v>43.524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25.5">
      <c r="A48" s="28" t="s">
        <v>50</v>
      </c>
      <c r="E48" s="29" t="s">
        <v>86</v>
      </c>
    </row>
    <row r="49" spans="1:5" ht="369.75">
      <c r="A49" t="s">
        <v>52</v>
      </c>
      <c r="E49" s="27" t="s">
        <v>87</v>
      </c>
    </row>
    <row r="50" spans="1:16" ht="12.75">
      <c r="A50" s="17" t="s">
        <v>44</v>
      </c>
      <c r="B50" s="21" t="s">
        <v>90</v>
      </c>
      <c r="C50" s="21" t="s">
        <v>91</v>
      </c>
      <c r="D50" s="17" t="s">
        <v>46</v>
      </c>
      <c r="E50" s="22" t="s">
        <v>92</v>
      </c>
      <c r="F50" s="23" t="s">
        <v>93</v>
      </c>
      <c r="G50" s="24">
        <v>30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12.75">
      <c r="A52" s="28" t="s">
        <v>50</v>
      </c>
      <c r="E52" s="29" t="s">
        <v>46</v>
      </c>
    </row>
    <row r="53" spans="1:5" ht="25.5">
      <c r="A53" t="s">
        <v>52</v>
      </c>
      <c r="E53" s="27" t="s">
        <v>94</v>
      </c>
    </row>
    <row r="54" spans="1:16" ht="12.75">
      <c r="A54" s="17" t="s">
        <v>44</v>
      </c>
      <c r="B54" s="21" t="s">
        <v>95</v>
      </c>
      <c r="C54" s="21" t="s">
        <v>96</v>
      </c>
      <c r="D54" s="17" t="s">
        <v>54</v>
      </c>
      <c r="E54" s="22" t="s">
        <v>97</v>
      </c>
      <c r="F54" s="23" t="s">
        <v>93</v>
      </c>
      <c r="G54" s="24">
        <v>30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46</v>
      </c>
    </row>
    <row r="56" spans="1:5" ht="12.75">
      <c r="A56" s="28" t="s">
        <v>50</v>
      </c>
      <c r="E56" s="29" t="s">
        <v>98</v>
      </c>
    </row>
    <row r="57" spans="1:5" ht="38.25">
      <c r="A57" t="s">
        <v>52</v>
      </c>
      <c r="E57" s="27" t="s">
        <v>99</v>
      </c>
    </row>
    <row r="58" spans="1:16" ht="12.75">
      <c r="A58" s="17" t="s">
        <v>44</v>
      </c>
      <c r="B58" s="21" t="s">
        <v>100</v>
      </c>
      <c r="C58" s="21" t="s">
        <v>101</v>
      </c>
      <c r="D58" s="17" t="s">
        <v>46</v>
      </c>
      <c r="E58" s="22" t="s">
        <v>102</v>
      </c>
      <c r="F58" s="23" t="s">
        <v>81</v>
      </c>
      <c r="G58" s="24">
        <v>23.6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46</v>
      </c>
    </row>
    <row r="60" spans="1:5" ht="63.75">
      <c r="A60" s="28" t="s">
        <v>50</v>
      </c>
      <c r="E60" s="29" t="s">
        <v>103</v>
      </c>
    </row>
    <row r="61" spans="1:5" ht="267.75">
      <c r="A61" t="s">
        <v>52</v>
      </c>
      <c r="E61" s="27" t="s">
        <v>104</v>
      </c>
    </row>
    <row r="62" spans="1:16" ht="12.75">
      <c r="A62" s="17" t="s">
        <v>44</v>
      </c>
      <c r="B62" s="21" t="s">
        <v>105</v>
      </c>
      <c r="C62" s="21" t="s">
        <v>106</v>
      </c>
      <c r="D62" s="17" t="s">
        <v>46</v>
      </c>
      <c r="E62" s="22" t="s">
        <v>107</v>
      </c>
      <c r="F62" s="23" t="s">
        <v>93</v>
      </c>
      <c r="G62" s="24">
        <v>35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12.75">
      <c r="A64" s="28" t="s">
        <v>50</v>
      </c>
      <c r="E64" s="29" t="s">
        <v>82</v>
      </c>
    </row>
    <row r="65" spans="1:5" ht="12.75">
      <c r="A65" t="s">
        <v>52</v>
      </c>
      <c r="E65" s="27" t="s">
        <v>46</v>
      </c>
    </row>
    <row r="66" spans="1:16" ht="12.75">
      <c r="A66" s="17" t="s">
        <v>44</v>
      </c>
      <c r="B66" s="21" t="s">
        <v>108</v>
      </c>
      <c r="C66" s="21" t="s">
        <v>109</v>
      </c>
      <c r="D66" s="17" t="s">
        <v>46</v>
      </c>
      <c r="E66" s="22" t="s">
        <v>110</v>
      </c>
      <c r="F66" s="23" t="s">
        <v>81</v>
      </c>
      <c r="G66" s="24">
        <v>24.1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50</v>
      </c>
      <c r="E68" s="29" t="s">
        <v>111</v>
      </c>
    </row>
    <row r="69" spans="1:5" ht="76.5">
      <c r="A69" t="s">
        <v>52</v>
      </c>
      <c r="E69" s="27" t="s">
        <v>112</v>
      </c>
    </row>
    <row r="70" spans="1:16" ht="12.75">
      <c r="A70" s="17" t="s">
        <v>44</v>
      </c>
      <c r="B70" s="21" t="s">
        <v>113</v>
      </c>
      <c r="C70" s="21" t="s">
        <v>114</v>
      </c>
      <c r="D70" s="17" t="s">
        <v>46</v>
      </c>
      <c r="E70" s="22" t="s">
        <v>115</v>
      </c>
      <c r="F70" s="23" t="s">
        <v>93</v>
      </c>
      <c r="G70" s="24">
        <v>35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12.75">
      <c r="A72" s="28" t="s">
        <v>50</v>
      </c>
      <c r="E72" s="29" t="s">
        <v>46</v>
      </c>
    </row>
    <row r="73" spans="1:5" ht="12.75">
      <c r="A73" t="s">
        <v>52</v>
      </c>
      <c r="E73" s="27" t="s">
        <v>46</v>
      </c>
    </row>
    <row r="74" spans="1:16" ht="12.75">
      <c r="A74" s="17" t="s">
        <v>44</v>
      </c>
      <c r="B74" s="21" t="s">
        <v>116</v>
      </c>
      <c r="C74" s="21" t="s">
        <v>117</v>
      </c>
      <c r="D74" s="17" t="s">
        <v>46</v>
      </c>
      <c r="E74" s="22" t="s">
        <v>118</v>
      </c>
      <c r="F74" s="23" t="s">
        <v>81</v>
      </c>
      <c r="G74" s="24">
        <v>2.8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49</v>
      </c>
      <c r="E75" s="27" t="s">
        <v>46</v>
      </c>
    </row>
    <row r="76" spans="1:5" ht="25.5">
      <c r="A76" s="28" t="s">
        <v>50</v>
      </c>
      <c r="E76" s="29" t="s">
        <v>119</v>
      </c>
    </row>
    <row r="77" spans="1:5" ht="242.25">
      <c r="A77" t="s">
        <v>52</v>
      </c>
      <c r="E77" s="27" t="s">
        <v>120</v>
      </c>
    </row>
    <row r="78" spans="1:18" ht="12.75" customHeight="1">
      <c r="A78" s="5" t="s">
        <v>42</v>
      </c>
      <c r="B78" s="5"/>
      <c r="C78" s="30" t="s">
        <v>22</v>
      </c>
      <c r="D78" s="5"/>
      <c r="E78" s="19" t="s">
        <v>121</v>
      </c>
      <c r="F78" s="5"/>
      <c r="G78" s="5"/>
      <c r="H78" s="5"/>
      <c r="I78" s="31">
        <f>0+Q78</f>
        <v>0</v>
      </c>
      <c r="O78">
        <f>0+R78</f>
        <v>0</v>
      </c>
      <c r="Q78">
        <f>0+I79+I83+I87+I91+I95+I99+I103+I107</f>
        <v>0</v>
      </c>
      <c r="R78">
        <f>0+O79+O83+O87+O91+O95+O99+O103+O107</f>
        <v>0</v>
      </c>
    </row>
    <row r="79" spans="1:16" ht="25.5">
      <c r="A79" s="17" t="s">
        <v>44</v>
      </c>
      <c r="B79" s="21" t="s">
        <v>122</v>
      </c>
      <c r="C79" s="21" t="s">
        <v>123</v>
      </c>
      <c r="D79" s="17" t="s">
        <v>46</v>
      </c>
      <c r="E79" s="22" t="s">
        <v>124</v>
      </c>
      <c r="F79" s="23" t="s">
        <v>125</v>
      </c>
      <c r="G79" s="24">
        <v>65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22</v>
      </c>
    </row>
    <row r="80" spans="1:5" ht="12.75">
      <c r="A80" s="26" t="s">
        <v>49</v>
      </c>
      <c r="E80" s="27" t="s">
        <v>46</v>
      </c>
    </row>
    <row r="81" spans="1:5" ht="12.75">
      <c r="A81" s="28" t="s">
        <v>50</v>
      </c>
      <c r="E81" s="29" t="s">
        <v>126</v>
      </c>
    </row>
    <row r="82" spans="1:5" ht="63.75">
      <c r="A82" t="s">
        <v>52</v>
      </c>
      <c r="E82" s="27" t="s">
        <v>127</v>
      </c>
    </row>
    <row r="83" spans="1:16" ht="25.5">
      <c r="A83" s="17" t="s">
        <v>44</v>
      </c>
      <c r="B83" s="21" t="s">
        <v>128</v>
      </c>
      <c r="C83" s="21" t="s">
        <v>129</v>
      </c>
      <c r="D83" s="17" t="s">
        <v>46</v>
      </c>
      <c r="E83" s="22" t="s">
        <v>130</v>
      </c>
      <c r="F83" s="23" t="s">
        <v>125</v>
      </c>
      <c r="G83" s="24">
        <v>40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22</v>
      </c>
    </row>
    <row r="84" spans="1:5" ht="12.75">
      <c r="A84" s="26" t="s">
        <v>49</v>
      </c>
      <c r="E84" s="27" t="s">
        <v>46</v>
      </c>
    </row>
    <row r="85" spans="1:5" ht="12.75">
      <c r="A85" s="28" t="s">
        <v>50</v>
      </c>
      <c r="E85" s="29" t="s">
        <v>126</v>
      </c>
    </row>
    <row r="86" spans="1:5" ht="63.75">
      <c r="A86" t="s">
        <v>52</v>
      </c>
      <c r="E86" s="27" t="s">
        <v>127</v>
      </c>
    </row>
    <row r="87" spans="1:16" ht="12.75">
      <c r="A87" s="17" t="s">
        <v>44</v>
      </c>
      <c r="B87" s="21" t="s">
        <v>131</v>
      </c>
      <c r="C87" s="21" t="s">
        <v>132</v>
      </c>
      <c r="D87" s="17" t="s">
        <v>54</v>
      </c>
      <c r="E87" s="22" t="s">
        <v>133</v>
      </c>
      <c r="F87" s="23" t="s">
        <v>125</v>
      </c>
      <c r="G87" s="24">
        <v>65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22</v>
      </c>
    </row>
    <row r="88" spans="1:5" ht="12.75">
      <c r="A88" s="26" t="s">
        <v>49</v>
      </c>
      <c r="E88" s="27" t="s">
        <v>134</v>
      </c>
    </row>
    <row r="89" spans="1:5" ht="12.75">
      <c r="A89" s="28" t="s">
        <v>50</v>
      </c>
      <c r="E89" s="29" t="s">
        <v>135</v>
      </c>
    </row>
    <row r="90" spans="1:5" ht="51">
      <c r="A90" t="s">
        <v>52</v>
      </c>
      <c r="E90" s="27" t="s">
        <v>136</v>
      </c>
    </row>
    <row r="91" spans="1:16" ht="12.75">
      <c r="A91" s="17" t="s">
        <v>44</v>
      </c>
      <c r="B91" s="21" t="s">
        <v>137</v>
      </c>
      <c r="C91" s="21" t="s">
        <v>138</v>
      </c>
      <c r="D91" s="17" t="s">
        <v>46</v>
      </c>
      <c r="E91" s="22" t="s">
        <v>139</v>
      </c>
      <c r="F91" s="23" t="s">
        <v>140</v>
      </c>
      <c r="G91" s="24">
        <v>5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22</v>
      </c>
    </row>
    <row r="92" spans="1:5" ht="12.75">
      <c r="A92" s="26" t="s">
        <v>49</v>
      </c>
      <c r="E92" s="27" t="s">
        <v>46</v>
      </c>
    </row>
    <row r="93" spans="1:5" ht="12.75">
      <c r="A93" s="28" t="s">
        <v>50</v>
      </c>
      <c r="E93" s="29" t="s">
        <v>46</v>
      </c>
    </row>
    <row r="94" spans="1:5" ht="38.25">
      <c r="A94" t="s">
        <v>52</v>
      </c>
      <c r="E94" s="27" t="s">
        <v>141</v>
      </c>
    </row>
    <row r="95" spans="1:16" ht="12.75">
      <c r="A95" s="17" t="s">
        <v>44</v>
      </c>
      <c r="B95" s="21" t="s">
        <v>142</v>
      </c>
      <c r="C95" s="21" t="s">
        <v>143</v>
      </c>
      <c r="D95" s="17" t="s">
        <v>46</v>
      </c>
      <c r="E95" s="22" t="s">
        <v>144</v>
      </c>
      <c r="F95" s="23" t="s">
        <v>125</v>
      </c>
      <c r="G95" s="24">
        <v>105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22</v>
      </c>
    </row>
    <row r="96" spans="1:5" ht="12.75">
      <c r="A96" s="26" t="s">
        <v>49</v>
      </c>
      <c r="E96" s="27" t="s">
        <v>46</v>
      </c>
    </row>
    <row r="97" spans="1:5" ht="12.75">
      <c r="A97" s="28" t="s">
        <v>50</v>
      </c>
      <c r="E97" s="29" t="s">
        <v>145</v>
      </c>
    </row>
    <row r="98" spans="1:5" ht="63.75">
      <c r="A98" t="s">
        <v>52</v>
      </c>
      <c r="E98" s="27" t="s">
        <v>127</v>
      </c>
    </row>
    <row r="99" spans="1:16" ht="12.75">
      <c r="A99" s="17" t="s">
        <v>44</v>
      </c>
      <c r="B99" s="21" t="s">
        <v>146</v>
      </c>
      <c r="C99" s="21" t="s">
        <v>147</v>
      </c>
      <c r="D99" s="17" t="s">
        <v>46</v>
      </c>
      <c r="E99" s="22" t="s">
        <v>148</v>
      </c>
      <c r="F99" s="23" t="s">
        <v>140</v>
      </c>
      <c r="G99" s="24">
        <v>35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6" t="s">
        <v>49</v>
      </c>
      <c r="E100" s="27" t="s">
        <v>46</v>
      </c>
    </row>
    <row r="101" spans="1:5" ht="12.75">
      <c r="A101" s="28" t="s">
        <v>50</v>
      </c>
      <c r="E101" s="29" t="s">
        <v>149</v>
      </c>
    </row>
    <row r="102" spans="1:5" ht="38.25">
      <c r="A102" t="s">
        <v>52</v>
      </c>
      <c r="E102" s="27" t="s">
        <v>141</v>
      </c>
    </row>
    <row r="103" spans="1:16" ht="12.75">
      <c r="A103" s="17" t="s">
        <v>44</v>
      </c>
      <c r="B103" s="21" t="s">
        <v>150</v>
      </c>
      <c r="C103" s="21" t="s">
        <v>151</v>
      </c>
      <c r="D103" s="17" t="s">
        <v>46</v>
      </c>
      <c r="E103" s="22" t="s">
        <v>152</v>
      </c>
      <c r="F103" s="23" t="s">
        <v>81</v>
      </c>
      <c r="G103" s="24">
        <v>11.9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6" t="s">
        <v>49</v>
      </c>
      <c r="E104" s="27" t="s">
        <v>46</v>
      </c>
    </row>
    <row r="105" spans="1:5" ht="25.5">
      <c r="A105" s="28" t="s">
        <v>50</v>
      </c>
      <c r="E105" s="29" t="s">
        <v>153</v>
      </c>
    </row>
    <row r="106" spans="1:5" ht="369.75">
      <c r="A106" t="s">
        <v>52</v>
      </c>
      <c r="E106" s="27" t="s">
        <v>154</v>
      </c>
    </row>
    <row r="107" spans="1:16" ht="12.75">
      <c r="A107" s="17" t="s">
        <v>44</v>
      </c>
      <c r="B107" s="21" t="s">
        <v>155</v>
      </c>
      <c r="C107" s="21" t="s">
        <v>156</v>
      </c>
      <c r="D107" s="17" t="s">
        <v>46</v>
      </c>
      <c r="E107" s="22" t="s">
        <v>157</v>
      </c>
      <c r="F107" s="23" t="s">
        <v>48</v>
      </c>
      <c r="G107" s="24">
        <v>0.63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22</v>
      </c>
    </row>
    <row r="108" spans="1:5" ht="12.75">
      <c r="A108" s="26" t="s">
        <v>49</v>
      </c>
      <c r="E108" s="27" t="s">
        <v>46</v>
      </c>
    </row>
    <row r="109" spans="1:5" ht="12.75">
      <c r="A109" s="28" t="s">
        <v>50</v>
      </c>
      <c r="E109" s="29" t="s">
        <v>158</v>
      </c>
    </row>
    <row r="110" spans="1:5" ht="280.5">
      <c r="A110" t="s">
        <v>52</v>
      </c>
      <c r="E110" s="27" t="s">
        <v>159</v>
      </c>
    </row>
    <row r="111" spans="1:18" ht="12.75" customHeight="1">
      <c r="A111" s="5" t="s">
        <v>42</v>
      </c>
      <c r="B111" s="5"/>
      <c r="C111" s="30" t="s">
        <v>21</v>
      </c>
      <c r="D111" s="5"/>
      <c r="E111" s="19" t="s">
        <v>160</v>
      </c>
      <c r="F111" s="5"/>
      <c r="G111" s="5"/>
      <c r="H111" s="5"/>
      <c r="I111" s="31">
        <f>0+Q111</f>
        <v>0</v>
      </c>
      <c r="O111">
        <f>0+R111</f>
        <v>0</v>
      </c>
      <c r="Q111">
        <f>0+I112+I116+I120+I124+I128</f>
        <v>0</v>
      </c>
      <c r="R111">
        <f>0+O112+O116+O120+O124+O128</f>
        <v>0</v>
      </c>
    </row>
    <row r="112" spans="1:16" ht="12.75">
      <c r="A112" s="17" t="s">
        <v>44</v>
      </c>
      <c r="B112" s="21" t="s">
        <v>39</v>
      </c>
      <c r="C112" s="21" t="s">
        <v>161</v>
      </c>
      <c r="D112" s="17" t="s">
        <v>46</v>
      </c>
      <c r="E112" s="22" t="s">
        <v>162</v>
      </c>
      <c r="F112" s="23" t="s">
        <v>81</v>
      </c>
      <c r="G112" s="24">
        <v>17.2</v>
      </c>
      <c r="H112" s="25">
        <v>0</v>
      </c>
      <c r="I112" s="25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26" t="s">
        <v>49</v>
      </c>
      <c r="E113" s="27" t="s">
        <v>46</v>
      </c>
    </row>
    <row r="114" spans="1:5" ht="25.5">
      <c r="A114" s="28" t="s">
        <v>50</v>
      </c>
      <c r="E114" s="29" t="s">
        <v>163</v>
      </c>
    </row>
    <row r="115" spans="1:5" ht="369.75">
      <c r="A115" t="s">
        <v>52</v>
      </c>
      <c r="E115" s="27" t="s">
        <v>164</v>
      </c>
    </row>
    <row r="116" spans="1:16" ht="12.75">
      <c r="A116" s="17" t="s">
        <v>44</v>
      </c>
      <c r="B116" s="21" t="s">
        <v>41</v>
      </c>
      <c r="C116" s="21" t="s">
        <v>165</v>
      </c>
      <c r="D116" s="17" t="s">
        <v>46</v>
      </c>
      <c r="E116" s="22" t="s">
        <v>166</v>
      </c>
      <c r="F116" s="23" t="s">
        <v>48</v>
      </c>
      <c r="G116" s="24">
        <v>0.811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22</v>
      </c>
    </row>
    <row r="117" spans="1:5" ht="12.75">
      <c r="A117" s="26" t="s">
        <v>49</v>
      </c>
      <c r="E117" s="27" t="s">
        <v>46</v>
      </c>
    </row>
    <row r="118" spans="1:5" ht="25.5">
      <c r="A118" s="28" t="s">
        <v>50</v>
      </c>
      <c r="E118" s="29" t="s">
        <v>167</v>
      </c>
    </row>
    <row r="119" spans="1:5" ht="267.75">
      <c r="A119" t="s">
        <v>52</v>
      </c>
      <c r="E119" s="27" t="s">
        <v>168</v>
      </c>
    </row>
    <row r="120" spans="1:16" ht="12.75">
      <c r="A120" s="17" t="s">
        <v>44</v>
      </c>
      <c r="B120" s="21" t="s">
        <v>169</v>
      </c>
      <c r="C120" s="21" t="s">
        <v>170</v>
      </c>
      <c r="D120" s="17" t="s">
        <v>46</v>
      </c>
      <c r="E120" s="22" t="s">
        <v>171</v>
      </c>
      <c r="F120" s="23" t="s">
        <v>48</v>
      </c>
      <c r="G120" s="24">
        <v>0.196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22</v>
      </c>
    </row>
    <row r="121" spans="1:5" ht="12.75">
      <c r="A121" s="26" t="s">
        <v>49</v>
      </c>
      <c r="E121" s="27" t="s">
        <v>46</v>
      </c>
    </row>
    <row r="122" spans="1:5" ht="25.5">
      <c r="A122" s="28" t="s">
        <v>50</v>
      </c>
      <c r="E122" s="29" t="s">
        <v>172</v>
      </c>
    </row>
    <row r="123" spans="1:5" ht="267.75">
      <c r="A123" t="s">
        <v>52</v>
      </c>
      <c r="E123" s="27" t="s">
        <v>168</v>
      </c>
    </row>
    <row r="124" spans="1:16" ht="12.75">
      <c r="A124" s="17" t="s">
        <v>44</v>
      </c>
      <c r="B124" s="21" t="s">
        <v>173</v>
      </c>
      <c r="C124" s="21" t="s">
        <v>174</v>
      </c>
      <c r="D124" s="17" t="s">
        <v>46</v>
      </c>
      <c r="E124" s="22" t="s">
        <v>175</v>
      </c>
      <c r="F124" s="23" t="s">
        <v>81</v>
      </c>
      <c r="G124" s="24">
        <v>2.6</v>
      </c>
      <c r="H124" s="25">
        <v>0</v>
      </c>
      <c r="I124" s="25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26" t="s">
        <v>49</v>
      </c>
      <c r="E125" s="27" t="s">
        <v>46</v>
      </c>
    </row>
    <row r="126" spans="1:5" ht="12.75">
      <c r="A126" s="28" t="s">
        <v>50</v>
      </c>
      <c r="E126" s="29" t="s">
        <v>176</v>
      </c>
    </row>
    <row r="127" spans="1:5" ht="382.5">
      <c r="A127" t="s">
        <v>52</v>
      </c>
      <c r="E127" s="27" t="s">
        <v>177</v>
      </c>
    </row>
    <row r="128" spans="1:16" ht="12.75">
      <c r="A128" s="17" t="s">
        <v>44</v>
      </c>
      <c r="B128" s="21" t="s">
        <v>178</v>
      </c>
      <c r="C128" s="21" t="s">
        <v>179</v>
      </c>
      <c r="D128" s="17" t="s">
        <v>46</v>
      </c>
      <c r="E128" s="22" t="s">
        <v>180</v>
      </c>
      <c r="F128" s="23" t="s">
        <v>48</v>
      </c>
      <c r="G128" s="24">
        <v>0.24</v>
      </c>
      <c r="H128" s="25">
        <v>0</v>
      </c>
      <c r="I128" s="25">
        <f>ROUND(ROUND(H128,2)*ROUND(G128,3),2)</f>
        <v>0</v>
      </c>
      <c r="O128">
        <f>(I128*21)/100</f>
        <v>0</v>
      </c>
      <c r="P128" t="s">
        <v>22</v>
      </c>
    </row>
    <row r="129" spans="1:5" ht="12.75">
      <c r="A129" s="26" t="s">
        <v>49</v>
      </c>
      <c r="E129" s="27" t="s">
        <v>46</v>
      </c>
    </row>
    <row r="130" spans="1:5" ht="12.75">
      <c r="A130" s="28" t="s">
        <v>50</v>
      </c>
      <c r="E130" s="29" t="s">
        <v>176</v>
      </c>
    </row>
    <row r="131" spans="1:5" ht="242.25">
      <c r="A131" t="s">
        <v>52</v>
      </c>
      <c r="E131" s="27" t="s">
        <v>181</v>
      </c>
    </row>
    <row r="132" spans="1:18" ht="12.75" customHeight="1">
      <c r="A132" s="5" t="s">
        <v>42</v>
      </c>
      <c r="B132" s="5"/>
      <c r="C132" s="30" t="s">
        <v>32</v>
      </c>
      <c r="D132" s="5"/>
      <c r="E132" s="19" t="s">
        <v>182</v>
      </c>
      <c r="F132" s="5"/>
      <c r="G132" s="5"/>
      <c r="H132" s="5"/>
      <c r="I132" s="31">
        <f>0+Q132</f>
        <v>0</v>
      </c>
      <c r="O132">
        <f>0+R132</f>
        <v>0</v>
      </c>
      <c r="Q132">
        <f>0+I133+I137+I141+I145+I149</f>
        <v>0</v>
      </c>
      <c r="R132">
        <f>0+O133+O137+O141+O145+O149</f>
        <v>0</v>
      </c>
    </row>
    <row r="133" spans="1:16" ht="12.75">
      <c r="A133" s="17" t="s">
        <v>44</v>
      </c>
      <c r="B133" s="21" t="s">
        <v>183</v>
      </c>
      <c r="C133" s="21" t="s">
        <v>184</v>
      </c>
      <c r="D133" s="17" t="s">
        <v>46</v>
      </c>
      <c r="E133" s="22" t="s">
        <v>185</v>
      </c>
      <c r="F133" s="23" t="s">
        <v>81</v>
      </c>
      <c r="G133" s="24">
        <v>2.4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46</v>
      </c>
    </row>
    <row r="135" spans="1:5" ht="25.5">
      <c r="A135" s="28" t="s">
        <v>50</v>
      </c>
      <c r="E135" s="29" t="s">
        <v>186</v>
      </c>
    </row>
    <row r="136" spans="1:5" ht="369.75">
      <c r="A136" t="s">
        <v>52</v>
      </c>
      <c r="E136" s="27" t="s">
        <v>187</v>
      </c>
    </row>
    <row r="137" spans="1:16" ht="12.75">
      <c r="A137" s="17" t="s">
        <v>44</v>
      </c>
      <c r="B137" s="21" t="s">
        <v>188</v>
      </c>
      <c r="C137" s="21" t="s">
        <v>189</v>
      </c>
      <c r="D137" s="17" t="s">
        <v>46</v>
      </c>
      <c r="E137" s="22" t="s">
        <v>190</v>
      </c>
      <c r="F137" s="23" t="s">
        <v>81</v>
      </c>
      <c r="G137" s="24">
        <v>8.9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38.25">
      <c r="A139" s="28" t="s">
        <v>50</v>
      </c>
      <c r="E139" s="29" t="s">
        <v>191</v>
      </c>
    </row>
    <row r="140" spans="1:5" ht="369.75">
      <c r="A140" t="s">
        <v>52</v>
      </c>
      <c r="E140" s="27" t="s">
        <v>187</v>
      </c>
    </row>
    <row r="141" spans="1:16" ht="12.75">
      <c r="A141" s="17" t="s">
        <v>44</v>
      </c>
      <c r="B141" s="21" t="s">
        <v>192</v>
      </c>
      <c r="C141" s="21" t="s">
        <v>193</v>
      </c>
      <c r="D141" s="17" t="s">
        <v>46</v>
      </c>
      <c r="E141" s="22" t="s">
        <v>194</v>
      </c>
      <c r="F141" s="23" t="s">
        <v>81</v>
      </c>
      <c r="G141" s="24">
        <v>4.25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46</v>
      </c>
    </row>
    <row r="143" spans="1:5" ht="12.75">
      <c r="A143" s="28" t="s">
        <v>50</v>
      </c>
      <c r="E143" s="29" t="s">
        <v>195</v>
      </c>
    </row>
    <row r="144" spans="1:5" ht="38.25">
      <c r="A144" t="s">
        <v>52</v>
      </c>
      <c r="E144" s="27" t="s">
        <v>196</v>
      </c>
    </row>
    <row r="145" spans="1:16" ht="12.75">
      <c r="A145" s="17" t="s">
        <v>44</v>
      </c>
      <c r="B145" s="21" t="s">
        <v>197</v>
      </c>
      <c r="C145" s="21" t="s">
        <v>198</v>
      </c>
      <c r="D145" s="17" t="s">
        <v>46</v>
      </c>
      <c r="E145" s="22" t="s">
        <v>199</v>
      </c>
      <c r="F145" s="23" t="s">
        <v>81</v>
      </c>
      <c r="G145" s="24">
        <v>61.7</v>
      </c>
      <c r="H145" s="25">
        <v>0</v>
      </c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46</v>
      </c>
    </row>
    <row r="147" spans="1:5" ht="12.75">
      <c r="A147" s="28" t="s">
        <v>50</v>
      </c>
      <c r="E147" s="29" t="s">
        <v>82</v>
      </c>
    </row>
    <row r="148" spans="1:5" ht="51">
      <c r="A148" t="s">
        <v>52</v>
      </c>
      <c r="E148" s="27" t="s">
        <v>200</v>
      </c>
    </row>
    <row r="149" spans="1:16" ht="12.75">
      <c r="A149" s="17" t="s">
        <v>44</v>
      </c>
      <c r="B149" s="21" t="s">
        <v>201</v>
      </c>
      <c r="C149" s="21" t="s">
        <v>202</v>
      </c>
      <c r="D149" s="17" t="s">
        <v>46</v>
      </c>
      <c r="E149" s="22" t="s">
        <v>203</v>
      </c>
      <c r="F149" s="23" t="s">
        <v>81</v>
      </c>
      <c r="G149" s="24">
        <v>44.8</v>
      </c>
      <c r="H149" s="25">
        <v>0</v>
      </c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46</v>
      </c>
    </row>
    <row r="151" spans="1:5" ht="63.75">
      <c r="A151" s="28" t="s">
        <v>50</v>
      </c>
      <c r="E151" s="29" t="s">
        <v>103</v>
      </c>
    </row>
    <row r="152" spans="1:5" ht="38.25">
      <c r="A152" t="s">
        <v>52</v>
      </c>
      <c r="E152" s="27" t="s">
        <v>204</v>
      </c>
    </row>
    <row r="153" spans="1:18" ht="12.75" customHeight="1">
      <c r="A153" s="5" t="s">
        <v>42</v>
      </c>
      <c r="B153" s="5"/>
      <c r="C153" s="30" t="s">
        <v>34</v>
      </c>
      <c r="D153" s="5"/>
      <c r="E153" s="19" t="s">
        <v>205</v>
      </c>
      <c r="F153" s="5"/>
      <c r="G153" s="5"/>
      <c r="H153" s="5"/>
      <c r="I153" s="31">
        <f>0+Q153</f>
        <v>0</v>
      </c>
      <c r="O153">
        <f>0+R153</f>
        <v>0</v>
      </c>
      <c r="Q153">
        <f>0+I154+I158+I162+I166+I170+I174</f>
        <v>0</v>
      </c>
      <c r="R153">
        <f>0+O154+O158+O162+O166+O170+O174</f>
        <v>0</v>
      </c>
    </row>
    <row r="154" spans="1:16" ht="12.75">
      <c r="A154" s="17" t="s">
        <v>44</v>
      </c>
      <c r="B154" s="21" t="s">
        <v>206</v>
      </c>
      <c r="C154" s="21" t="s">
        <v>207</v>
      </c>
      <c r="D154" s="17" t="s">
        <v>46</v>
      </c>
      <c r="E154" s="22" t="s">
        <v>208</v>
      </c>
      <c r="F154" s="23" t="s">
        <v>125</v>
      </c>
      <c r="G154" s="24">
        <v>20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22</v>
      </c>
    </row>
    <row r="155" spans="1:5" ht="12.75">
      <c r="A155" s="26" t="s">
        <v>49</v>
      </c>
      <c r="E155" s="27" t="s">
        <v>46</v>
      </c>
    </row>
    <row r="156" spans="1:5" ht="12.75">
      <c r="A156" s="28" t="s">
        <v>50</v>
      </c>
      <c r="E156" s="29" t="s">
        <v>46</v>
      </c>
    </row>
    <row r="157" spans="1:5" ht="38.25">
      <c r="A157" t="s">
        <v>52</v>
      </c>
      <c r="E157" s="27" t="s">
        <v>209</v>
      </c>
    </row>
    <row r="158" spans="1:16" ht="12.75">
      <c r="A158" s="17" t="s">
        <v>44</v>
      </c>
      <c r="B158" s="21" t="s">
        <v>210</v>
      </c>
      <c r="C158" s="21" t="s">
        <v>211</v>
      </c>
      <c r="D158" s="17" t="s">
        <v>46</v>
      </c>
      <c r="E158" s="22" t="s">
        <v>212</v>
      </c>
      <c r="F158" s="23" t="s">
        <v>125</v>
      </c>
      <c r="G158" s="24">
        <v>10</v>
      </c>
      <c r="H158" s="25">
        <v>0</v>
      </c>
      <c r="I158" s="25">
        <f>ROUND(ROUND(H158,2)*ROUND(G158,3),2)</f>
        <v>0</v>
      </c>
      <c r="O158">
        <f>(I158*21)/100</f>
        <v>0</v>
      </c>
      <c r="P158" t="s">
        <v>22</v>
      </c>
    </row>
    <row r="159" spans="1:5" ht="12.75">
      <c r="A159" s="26" t="s">
        <v>49</v>
      </c>
      <c r="E159" s="27" t="s">
        <v>46</v>
      </c>
    </row>
    <row r="160" spans="1:5" ht="12.75">
      <c r="A160" s="28" t="s">
        <v>50</v>
      </c>
      <c r="E160" s="29" t="s">
        <v>213</v>
      </c>
    </row>
    <row r="161" spans="1:5" ht="38.25">
      <c r="A161" t="s">
        <v>52</v>
      </c>
      <c r="E161" s="27" t="s">
        <v>209</v>
      </c>
    </row>
    <row r="162" spans="1:16" ht="12.75">
      <c r="A162" s="17" t="s">
        <v>44</v>
      </c>
      <c r="B162" s="21" t="s">
        <v>214</v>
      </c>
      <c r="C162" s="21" t="s">
        <v>215</v>
      </c>
      <c r="D162" s="17" t="s">
        <v>46</v>
      </c>
      <c r="E162" s="22" t="s">
        <v>216</v>
      </c>
      <c r="F162" s="23" t="s">
        <v>93</v>
      </c>
      <c r="G162" s="24">
        <v>72</v>
      </c>
      <c r="H162" s="25">
        <v>0</v>
      </c>
      <c r="I162" s="25">
        <f>ROUND(ROUND(H162,2)*ROUND(G162,3),2)</f>
        <v>0</v>
      </c>
      <c r="O162">
        <f>(I162*21)/100</f>
        <v>0</v>
      </c>
      <c r="P162" t="s">
        <v>22</v>
      </c>
    </row>
    <row r="163" spans="1:5" ht="12.75">
      <c r="A163" s="26" t="s">
        <v>49</v>
      </c>
      <c r="E163" s="27" t="s">
        <v>46</v>
      </c>
    </row>
    <row r="164" spans="1:5" ht="25.5">
      <c r="A164" s="28" t="s">
        <v>50</v>
      </c>
      <c r="E164" s="29" t="s">
        <v>217</v>
      </c>
    </row>
    <row r="165" spans="1:5" ht="51">
      <c r="A165" t="s">
        <v>52</v>
      </c>
      <c r="E165" s="27" t="s">
        <v>218</v>
      </c>
    </row>
    <row r="166" spans="1:16" ht="12.75">
      <c r="A166" s="17" t="s">
        <v>44</v>
      </c>
      <c r="B166" s="21" t="s">
        <v>219</v>
      </c>
      <c r="C166" s="21" t="s">
        <v>215</v>
      </c>
      <c r="D166" s="17" t="s">
        <v>54</v>
      </c>
      <c r="E166" s="22" t="s">
        <v>216</v>
      </c>
      <c r="F166" s="23" t="s">
        <v>93</v>
      </c>
      <c r="G166" s="24">
        <v>70</v>
      </c>
      <c r="H166" s="25">
        <v>0</v>
      </c>
      <c r="I166" s="25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6" t="s">
        <v>49</v>
      </c>
      <c r="E167" s="27" t="s">
        <v>46</v>
      </c>
    </row>
    <row r="168" spans="1:5" ht="25.5">
      <c r="A168" s="28" t="s">
        <v>50</v>
      </c>
      <c r="E168" s="29" t="s">
        <v>220</v>
      </c>
    </row>
    <row r="169" spans="1:5" ht="51">
      <c r="A169" t="s">
        <v>52</v>
      </c>
      <c r="E169" s="27" t="s">
        <v>218</v>
      </c>
    </row>
    <row r="170" spans="1:16" ht="12.75">
      <c r="A170" s="17" t="s">
        <v>44</v>
      </c>
      <c r="B170" s="21" t="s">
        <v>221</v>
      </c>
      <c r="C170" s="21" t="s">
        <v>222</v>
      </c>
      <c r="D170" s="17" t="s">
        <v>46</v>
      </c>
      <c r="E170" s="22" t="s">
        <v>223</v>
      </c>
      <c r="F170" s="23" t="s">
        <v>93</v>
      </c>
      <c r="G170" s="24">
        <v>68</v>
      </c>
      <c r="H170" s="25">
        <v>0</v>
      </c>
      <c r="I170" s="25">
        <f>ROUND(ROUND(H170,2)*ROUND(G170,3),2)</f>
        <v>0</v>
      </c>
      <c r="O170">
        <f>(I170*21)/100</f>
        <v>0</v>
      </c>
      <c r="P170" t="s">
        <v>22</v>
      </c>
    </row>
    <row r="171" spans="1:5" ht="12.75">
      <c r="A171" s="26" t="s">
        <v>49</v>
      </c>
      <c r="E171" s="27" t="s">
        <v>46</v>
      </c>
    </row>
    <row r="172" spans="1:5" ht="12.75">
      <c r="A172" s="28" t="s">
        <v>50</v>
      </c>
      <c r="E172" s="29" t="s">
        <v>224</v>
      </c>
    </row>
    <row r="173" spans="1:5" ht="140.25">
      <c r="A173" t="s">
        <v>52</v>
      </c>
      <c r="E173" s="27" t="s">
        <v>225</v>
      </c>
    </row>
    <row r="174" spans="1:16" ht="12.75">
      <c r="A174" s="17" t="s">
        <v>44</v>
      </c>
      <c r="B174" s="21" t="s">
        <v>226</v>
      </c>
      <c r="C174" s="21" t="s">
        <v>227</v>
      </c>
      <c r="D174" s="17" t="s">
        <v>46</v>
      </c>
      <c r="E174" s="22" t="s">
        <v>228</v>
      </c>
      <c r="F174" s="23" t="s">
        <v>93</v>
      </c>
      <c r="G174" s="24">
        <v>67</v>
      </c>
      <c r="H174" s="25">
        <v>0</v>
      </c>
      <c r="I174" s="25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26" t="s">
        <v>49</v>
      </c>
      <c r="E175" s="27" t="s">
        <v>46</v>
      </c>
    </row>
    <row r="176" spans="1:5" ht="12.75">
      <c r="A176" s="28" t="s">
        <v>50</v>
      </c>
      <c r="E176" s="29" t="s">
        <v>224</v>
      </c>
    </row>
    <row r="177" spans="1:5" ht="140.25">
      <c r="A177" t="s">
        <v>52</v>
      </c>
      <c r="E177" s="27" t="s">
        <v>225</v>
      </c>
    </row>
    <row r="178" spans="1:18" ht="12.75" customHeight="1">
      <c r="A178" s="5" t="s">
        <v>42</v>
      </c>
      <c r="B178" s="5"/>
      <c r="C178" s="30" t="s">
        <v>183</v>
      </c>
      <c r="D178" s="5"/>
      <c r="E178" s="19" t="s">
        <v>229</v>
      </c>
      <c r="F178" s="5"/>
      <c r="G178" s="5"/>
      <c r="H178" s="5"/>
      <c r="I178" s="31">
        <f>0+Q178</f>
        <v>0</v>
      </c>
      <c r="O178">
        <f>0+R178</f>
        <v>0</v>
      </c>
      <c r="Q178">
        <f>0+I179+I183+I187</f>
        <v>0</v>
      </c>
      <c r="R178">
        <f>0+O179+O183+O187</f>
        <v>0</v>
      </c>
    </row>
    <row r="179" spans="1:16" ht="12.75">
      <c r="A179" s="17" t="s">
        <v>44</v>
      </c>
      <c r="B179" s="21" t="s">
        <v>230</v>
      </c>
      <c r="C179" s="21" t="s">
        <v>231</v>
      </c>
      <c r="D179" s="17" t="s">
        <v>46</v>
      </c>
      <c r="E179" s="22" t="s">
        <v>232</v>
      </c>
      <c r="F179" s="23" t="s">
        <v>93</v>
      </c>
      <c r="G179" s="24">
        <v>34.5</v>
      </c>
      <c r="H179" s="25">
        <v>0</v>
      </c>
      <c r="I179" s="25">
        <f>ROUND(ROUND(H179,2)*ROUND(G179,3),2)</f>
        <v>0</v>
      </c>
      <c r="O179">
        <f>(I179*21)/100</f>
        <v>0</v>
      </c>
      <c r="P179" t="s">
        <v>22</v>
      </c>
    </row>
    <row r="180" spans="1:5" ht="12.75">
      <c r="A180" s="26" t="s">
        <v>49</v>
      </c>
      <c r="E180" s="27" t="s">
        <v>46</v>
      </c>
    </row>
    <row r="181" spans="1:5" ht="12.75">
      <c r="A181" s="28" t="s">
        <v>50</v>
      </c>
      <c r="E181" s="29" t="s">
        <v>233</v>
      </c>
    </row>
    <row r="182" spans="1:5" ht="38.25">
      <c r="A182" t="s">
        <v>52</v>
      </c>
      <c r="E182" s="27" t="s">
        <v>234</v>
      </c>
    </row>
    <row r="183" spans="1:16" ht="12.75">
      <c r="A183" s="17" t="s">
        <v>44</v>
      </c>
      <c r="B183" s="21" t="s">
        <v>235</v>
      </c>
      <c r="C183" s="21" t="s">
        <v>236</v>
      </c>
      <c r="D183" s="17" t="s">
        <v>46</v>
      </c>
      <c r="E183" s="22" t="s">
        <v>237</v>
      </c>
      <c r="F183" s="23" t="s">
        <v>93</v>
      </c>
      <c r="G183" s="24">
        <v>36.2</v>
      </c>
      <c r="H183" s="25">
        <v>0</v>
      </c>
      <c r="I183" s="25">
        <f>ROUND(ROUND(H183,2)*ROUND(G183,3),2)</f>
        <v>0</v>
      </c>
      <c r="O183">
        <f>(I183*21)/100</f>
        <v>0</v>
      </c>
      <c r="P183" t="s">
        <v>22</v>
      </c>
    </row>
    <row r="184" spans="1:5" ht="12.75">
      <c r="A184" s="26" t="s">
        <v>49</v>
      </c>
      <c r="E184" s="27" t="s">
        <v>46</v>
      </c>
    </row>
    <row r="185" spans="1:5" ht="38.25">
      <c r="A185" s="28" t="s">
        <v>50</v>
      </c>
      <c r="E185" s="29" t="s">
        <v>238</v>
      </c>
    </row>
    <row r="186" spans="1:5" ht="51">
      <c r="A186" t="s">
        <v>52</v>
      </c>
      <c r="E186" s="27" t="s">
        <v>239</v>
      </c>
    </row>
    <row r="187" spans="1:16" ht="12.75">
      <c r="A187" s="17" t="s">
        <v>44</v>
      </c>
      <c r="B187" s="21" t="s">
        <v>240</v>
      </c>
      <c r="C187" s="21" t="s">
        <v>241</v>
      </c>
      <c r="D187" s="17" t="s">
        <v>46</v>
      </c>
      <c r="E187" s="22" t="s">
        <v>242</v>
      </c>
      <c r="F187" s="23" t="s">
        <v>93</v>
      </c>
      <c r="G187" s="24">
        <v>4.025</v>
      </c>
      <c r="H187" s="25">
        <v>0</v>
      </c>
      <c r="I187" s="25">
        <f>ROUND(ROUND(H187,2)*ROUND(G187,3),2)</f>
        <v>0</v>
      </c>
      <c r="O187">
        <f>(I187*21)/100</f>
        <v>0</v>
      </c>
      <c r="P187" t="s">
        <v>22</v>
      </c>
    </row>
    <row r="188" spans="1:5" ht="12.75">
      <c r="A188" s="26" t="s">
        <v>49</v>
      </c>
      <c r="E188" s="27" t="s">
        <v>46</v>
      </c>
    </row>
    <row r="189" spans="1:5" ht="25.5">
      <c r="A189" s="28" t="s">
        <v>50</v>
      </c>
      <c r="E189" s="29" t="s">
        <v>243</v>
      </c>
    </row>
    <row r="190" spans="1:5" ht="51">
      <c r="A190" t="s">
        <v>52</v>
      </c>
      <c r="E190" s="27" t="s">
        <v>244</v>
      </c>
    </row>
    <row r="191" spans="1:18" ht="12.75" customHeight="1">
      <c r="A191" s="5" t="s">
        <v>42</v>
      </c>
      <c r="B191" s="5"/>
      <c r="C191" s="30" t="s">
        <v>188</v>
      </c>
      <c r="D191" s="5"/>
      <c r="E191" s="19" t="s">
        <v>245</v>
      </c>
      <c r="F191" s="5"/>
      <c r="G191" s="5"/>
      <c r="H191" s="5"/>
      <c r="I191" s="31">
        <f>0+Q191</f>
        <v>0</v>
      </c>
      <c r="O191">
        <f>0+R191</f>
        <v>0</v>
      </c>
      <c r="Q191">
        <f>0+I192+I196</f>
        <v>0</v>
      </c>
      <c r="R191">
        <f>0+O192+O196</f>
        <v>0</v>
      </c>
    </row>
    <row r="192" spans="1:16" ht="12.75">
      <c r="A192" s="17" t="s">
        <v>44</v>
      </c>
      <c r="B192" s="21" t="s">
        <v>246</v>
      </c>
      <c r="C192" s="21" t="s">
        <v>247</v>
      </c>
      <c r="D192" s="17" t="s">
        <v>46</v>
      </c>
      <c r="E192" s="22" t="s">
        <v>248</v>
      </c>
      <c r="F192" s="23" t="s">
        <v>125</v>
      </c>
      <c r="G192" s="24">
        <v>10</v>
      </c>
      <c r="H192" s="25">
        <v>0</v>
      </c>
      <c r="I192" s="25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6" t="s">
        <v>49</v>
      </c>
      <c r="E193" s="27" t="s">
        <v>46</v>
      </c>
    </row>
    <row r="194" spans="1:5" ht="12.75">
      <c r="A194" s="28" t="s">
        <v>50</v>
      </c>
      <c r="E194" s="29" t="s">
        <v>46</v>
      </c>
    </row>
    <row r="195" spans="1:5" ht="242.25">
      <c r="A195" t="s">
        <v>52</v>
      </c>
      <c r="E195" s="27" t="s">
        <v>249</v>
      </c>
    </row>
    <row r="196" spans="1:16" ht="12.75">
      <c r="A196" s="17" t="s">
        <v>44</v>
      </c>
      <c r="B196" s="21" t="s">
        <v>250</v>
      </c>
      <c r="C196" s="21" t="s">
        <v>251</v>
      </c>
      <c r="D196" s="17" t="s">
        <v>46</v>
      </c>
      <c r="E196" s="22" t="s">
        <v>252</v>
      </c>
      <c r="F196" s="23" t="s">
        <v>125</v>
      </c>
      <c r="G196" s="24">
        <v>4</v>
      </c>
      <c r="H196" s="25">
        <v>0</v>
      </c>
      <c r="I196" s="25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6" t="s">
        <v>49</v>
      </c>
      <c r="E197" s="27" t="s">
        <v>46</v>
      </c>
    </row>
    <row r="198" spans="1:5" ht="12.75">
      <c r="A198" s="28" t="s">
        <v>50</v>
      </c>
      <c r="E198" s="29" t="s">
        <v>253</v>
      </c>
    </row>
    <row r="199" spans="1:5" ht="255">
      <c r="A199" t="s">
        <v>52</v>
      </c>
      <c r="E199" s="27" t="s">
        <v>254</v>
      </c>
    </row>
    <row r="200" spans="1:18" ht="12.75" customHeight="1">
      <c r="A200" s="5" t="s">
        <v>42</v>
      </c>
      <c r="B200" s="5"/>
      <c r="C200" s="30" t="s">
        <v>39</v>
      </c>
      <c r="D200" s="5"/>
      <c r="E200" s="19" t="s">
        <v>255</v>
      </c>
      <c r="F200" s="5"/>
      <c r="G200" s="5"/>
      <c r="H200" s="5"/>
      <c r="I200" s="31">
        <f>0+Q200</f>
        <v>0</v>
      </c>
      <c r="O200">
        <f>0+R200</f>
        <v>0</v>
      </c>
      <c r="Q200">
        <f>0+I201+I205+I209+I213</f>
        <v>0</v>
      </c>
      <c r="R200">
        <f>0+O201+O205+O209+O213</f>
        <v>0</v>
      </c>
    </row>
    <row r="201" spans="1:16" ht="25.5">
      <c r="A201" s="17" t="s">
        <v>44</v>
      </c>
      <c r="B201" s="21" t="s">
        <v>21</v>
      </c>
      <c r="C201" s="21" t="s">
        <v>256</v>
      </c>
      <c r="D201" s="17" t="s">
        <v>46</v>
      </c>
      <c r="E201" s="22" t="s">
        <v>257</v>
      </c>
      <c r="F201" s="23" t="s">
        <v>125</v>
      </c>
      <c r="G201" s="24">
        <v>9</v>
      </c>
      <c r="H201" s="25">
        <v>0</v>
      </c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49</v>
      </c>
      <c r="E202" s="27" t="s">
        <v>46</v>
      </c>
    </row>
    <row r="203" spans="1:5" ht="12.75">
      <c r="A203" s="28" t="s">
        <v>50</v>
      </c>
      <c r="E203" s="29" t="s">
        <v>258</v>
      </c>
    </row>
    <row r="204" spans="1:5" ht="38.25">
      <c r="A204" t="s">
        <v>52</v>
      </c>
      <c r="E204" s="27" t="s">
        <v>259</v>
      </c>
    </row>
    <row r="205" spans="1:16" ht="12.75">
      <c r="A205" s="17" t="s">
        <v>44</v>
      </c>
      <c r="B205" s="21" t="s">
        <v>260</v>
      </c>
      <c r="C205" s="21" t="s">
        <v>261</v>
      </c>
      <c r="D205" s="17" t="s">
        <v>46</v>
      </c>
      <c r="E205" s="22" t="s">
        <v>262</v>
      </c>
      <c r="F205" s="23" t="s">
        <v>125</v>
      </c>
      <c r="G205" s="24">
        <v>10</v>
      </c>
      <c r="H205" s="25">
        <v>0</v>
      </c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49</v>
      </c>
      <c r="E206" s="27" t="s">
        <v>46</v>
      </c>
    </row>
    <row r="207" spans="1:5" ht="12.75">
      <c r="A207" s="28" t="s">
        <v>50</v>
      </c>
      <c r="E207" s="29" t="s">
        <v>46</v>
      </c>
    </row>
    <row r="208" spans="1:5" ht="25.5">
      <c r="A208" t="s">
        <v>52</v>
      </c>
      <c r="E208" s="27" t="s">
        <v>263</v>
      </c>
    </row>
    <row r="209" spans="1:16" ht="12.75">
      <c r="A209" s="17" t="s">
        <v>44</v>
      </c>
      <c r="B209" s="21" t="s">
        <v>264</v>
      </c>
      <c r="C209" s="21" t="s">
        <v>265</v>
      </c>
      <c r="D209" s="17" t="s">
        <v>46</v>
      </c>
      <c r="E209" s="22" t="s">
        <v>266</v>
      </c>
      <c r="F209" s="23" t="s">
        <v>125</v>
      </c>
      <c r="G209" s="24">
        <v>9</v>
      </c>
      <c r="H209" s="25">
        <v>0</v>
      </c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49</v>
      </c>
      <c r="E210" s="27" t="s">
        <v>46</v>
      </c>
    </row>
    <row r="211" spans="1:5" ht="12.75">
      <c r="A211" s="28" t="s">
        <v>50</v>
      </c>
      <c r="E211" s="29" t="s">
        <v>267</v>
      </c>
    </row>
    <row r="212" spans="1:5" ht="76.5">
      <c r="A212" t="s">
        <v>52</v>
      </c>
      <c r="E212" s="27" t="s">
        <v>268</v>
      </c>
    </row>
    <row r="213" spans="1:16" ht="12.75">
      <c r="A213" s="17" t="s">
        <v>44</v>
      </c>
      <c r="B213" s="21" t="s">
        <v>269</v>
      </c>
      <c r="C213" s="21" t="s">
        <v>270</v>
      </c>
      <c r="D213" s="17" t="s">
        <v>46</v>
      </c>
      <c r="E213" s="22" t="s">
        <v>271</v>
      </c>
      <c r="F213" s="23" t="s">
        <v>125</v>
      </c>
      <c r="G213" s="24">
        <v>10</v>
      </c>
      <c r="H213" s="25">
        <v>0</v>
      </c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49</v>
      </c>
      <c r="E214" s="27" t="s">
        <v>46</v>
      </c>
    </row>
    <row r="215" spans="1:5" ht="12.75">
      <c r="A215" s="28" t="s">
        <v>50</v>
      </c>
      <c r="E215" s="29" t="s">
        <v>46</v>
      </c>
    </row>
    <row r="216" spans="1:5" ht="114.75">
      <c r="A216" t="s">
        <v>52</v>
      </c>
      <c r="E216" s="27" t="s">
        <v>272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Pyšková</dc:creator>
  <cp:keywords/>
  <dc:description/>
  <cp:lastModifiedBy>User</cp:lastModifiedBy>
  <dcterms:created xsi:type="dcterms:W3CDTF">2020-04-17T10:58:52Z</dcterms:created>
  <dcterms:modified xsi:type="dcterms:W3CDTF">2020-04-17T10:58:53Z</dcterms:modified>
  <cp:category/>
  <cp:version/>
  <cp:contentType/>
  <cp:contentStatus/>
</cp:coreProperties>
</file>