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8805" activeTab="1"/>
  </bookViews>
  <sheets>
    <sheet name="seznam pozemků " sheetId="1" r:id="rId1"/>
    <sheet name="rekapitulace" sheetId="2" r:id="rId2"/>
    <sheet name="harmonogram prací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Petr Kulich</author>
    <author>Jarmila Hlawiczkov?</author>
  </authors>
  <commentList>
    <comment ref="E135" authorId="0">
      <text>
        <r>
          <rPr>
            <b/>
            <sz val="9"/>
            <rFont val="Tahoma"/>
            <family val="2"/>
          </rPr>
          <t>TUTO VÝSLEDNOUT CENU PŘENÉST DO KRYCÍHO LISTU NABÍDKY JAKO CENU HODNOCENOU</t>
        </r>
      </text>
    </comment>
    <comment ref="E88" authorId="1">
      <text>
        <r>
          <rPr>
            <sz val="9"/>
            <rFont val="Tahoma"/>
            <family val="0"/>
          </rPr>
          <t xml:space="preserve">
doplnit cenu za 2 pletí
</t>
        </r>
      </text>
    </comment>
    <comment ref="F88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G88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H88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I88" authorId="1">
      <text>
        <r>
          <rPr>
            <sz val="9"/>
            <rFont val="Tahoma"/>
            <family val="0"/>
          </rPr>
          <t xml:space="preserve">
doplnit cenu za 2 pletí</t>
        </r>
      </text>
    </comment>
  </commentList>
</comments>
</file>

<file path=xl/sharedStrings.xml><?xml version="1.0" encoding="utf-8"?>
<sst xmlns="http://schemas.openxmlformats.org/spreadsheetml/2006/main" count="708" uniqueCount="363">
  <si>
    <t>k.území</t>
  </si>
  <si>
    <t>Dolní Líštná</t>
  </si>
  <si>
    <t>p.p.č.</t>
  </si>
  <si>
    <t>1119/2</t>
  </si>
  <si>
    <t>poznámka</t>
  </si>
  <si>
    <t>Konská</t>
  </si>
  <si>
    <t>166/19</t>
  </si>
  <si>
    <t>141/3</t>
  </si>
  <si>
    <r>
      <t>výměra k údržbě m</t>
    </r>
    <r>
      <rPr>
        <b/>
        <vertAlign val="superscript"/>
        <sz val="10"/>
        <rFont val="Arial"/>
        <family val="2"/>
      </rPr>
      <t>2</t>
    </r>
  </si>
  <si>
    <t>1106/2</t>
  </si>
  <si>
    <t>1106/4</t>
  </si>
  <si>
    <t>1105/2</t>
  </si>
  <si>
    <t>1296/3</t>
  </si>
  <si>
    <t>Lyžbice</t>
  </si>
  <si>
    <t>naproti Buriana</t>
  </si>
  <si>
    <t>1009/1</t>
  </si>
  <si>
    <t>2261/2</t>
  </si>
  <si>
    <t>2257/2</t>
  </si>
  <si>
    <t>2317/1</t>
  </si>
  <si>
    <t>1274/1</t>
  </si>
  <si>
    <t>louka</t>
  </si>
  <si>
    <t>Nebory</t>
  </si>
  <si>
    <t>u zbrojnice</t>
  </si>
  <si>
    <t>-</t>
  </si>
  <si>
    <t>2259/1</t>
  </si>
  <si>
    <t>1267/1</t>
  </si>
  <si>
    <t>Oldřichovice u Třince</t>
  </si>
  <si>
    <t>329/1</t>
  </si>
  <si>
    <t>931/1</t>
  </si>
  <si>
    <t>934/4</t>
  </si>
  <si>
    <t>933/2</t>
  </si>
  <si>
    <t>934/6</t>
  </si>
  <si>
    <t>934/5</t>
  </si>
  <si>
    <t>u staré školy</t>
  </si>
  <si>
    <t>část pronajata</t>
  </si>
  <si>
    <t>1088/4</t>
  </si>
  <si>
    <t>u větrníku</t>
  </si>
  <si>
    <t>166/11</t>
  </si>
  <si>
    <t>1269/7</t>
  </si>
  <si>
    <t>val s výsadbami keřů</t>
  </si>
  <si>
    <t>1269/2</t>
  </si>
  <si>
    <t>B. Pozemky určené k údržbě sečí s úklidem a pletí výsadeb</t>
  </si>
  <si>
    <t>lokalita</t>
  </si>
  <si>
    <t>mapový list</t>
  </si>
  <si>
    <t>Č.Puncov</t>
  </si>
  <si>
    <t>512/1</t>
  </si>
  <si>
    <t>512/2</t>
  </si>
  <si>
    <t>512/3</t>
  </si>
  <si>
    <t>chodník z Puncova na Kojkovice</t>
  </si>
  <si>
    <t>258/1</t>
  </si>
  <si>
    <t>258/2</t>
  </si>
  <si>
    <t>zbytkové části mimo zp.plochy</t>
  </si>
  <si>
    <t>louka nad "malometrážkami"</t>
  </si>
  <si>
    <t>310/1</t>
  </si>
  <si>
    <t>311/1</t>
  </si>
  <si>
    <t>308/2</t>
  </si>
  <si>
    <t>svah nad domky</t>
  </si>
  <si>
    <t>1/3 tvoří porost dřevin</t>
  </si>
  <si>
    <t>329/2</t>
  </si>
  <si>
    <t>křížek nad Fridrichem</t>
  </si>
  <si>
    <t>kosí se 1/2</t>
  </si>
  <si>
    <t>naproti křížku</t>
  </si>
  <si>
    <t>435/1</t>
  </si>
  <si>
    <t>449/3</t>
  </si>
  <si>
    <t>val za hřbitovem</t>
  </si>
  <si>
    <t>okolí ČOV u Stavisek pod Novým světem</t>
  </si>
  <si>
    <t>okolí ČOV u Stavisek pod Němcovkou</t>
  </si>
  <si>
    <t>1141/3</t>
  </si>
  <si>
    <t>1293/3</t>
  </si>
  <si>
    <t>"Kozinec"</t>
  </si>
  <si>
    <t>na svahu</t>
  </si>
  <si>
    <t>Kojkovice u Třince</t>
  </si>
  <si>
    <t>oplocený objekt s vrty</t>
  </si>
  <si>
    <t>338/2</t>
  </si>
  <si>
    <t>Guty</t>
  </si>
  <si>
    <t>plochy u obytné budovy čp. 227</t>
  </si>
  <si>
    <t>521/2</t>
  </si>
  <si>
    <t>515/3</t>
  </si>
  <si>
    <t>louka pod zbrojnicí</t>
  </si>
  <si>
    <t>126/11</t>
  </si>
  <si>
    <t>za nádražím vlevo</t>
  </si>
  <si>
    <t>126/15</t>
  </si>
  <si>
    <t>vpravo vedle hl.silnice</t>
  </si>
  <si>
    <t>1787/4</t>
  </si>
  <si>
    <t>na svahu je stromořadí třešní</t>
  </si>
  <si>
    <t>141/2</t>
  </si>
  <si>
    <t>166/25</t>
  </si>
  <si>
    <t>166/26</t>
  </si>
  <si>
    <t>166/34</t>
  </si>
  <si>
    <t>166/35</t>
  </si>
  <si>
    <t>166/15</t>
  </si>
  <si>
    <t>166/14</t>
  </si>
  <si>
    <t>okolí nadjezdu - Baliny</t>
  </si>
  <si>
    <t>148/1</t>
  </si>
  <si>
    <t>149/2</t>
  </si>
  <si>
    <t>výsadba keřů</t>
  </si>
  <si>
    <t>1810/6</t>
  </si>
  <si>
    <t>1936/1</t>
  </si>
  <si>
    <t>část tvoří cesta</t>
  </si>
  <si>
    <t>1424/6</t>
  </si>
  <si>
    <t xml:space="preserve">u hřbitova </t>
  </si>
  <si>
    <t>na "dušinci" vlevo a k trafu</t>
  </si>
  <si>
    <t>středem je potůček</t>
  </si>
  <si>
    <t>na "dušinci"</t>
  </si>
  <si>
    <t>lužní porost</t>
  </si>
  <si>
    <t>1270/4</t>
  </si>
  <si>
    <t>1282/5</t>
  </si>
  <si>
    <t>1286/5</t>
  </si>
  <si>
    <t>svah pod silnicí - bez chodníku</t>
  </si>
  <si>
    <t>u odbočky na Guty</t>
  </si>
  <si>
    <t>1070/1</t>
  </si>
  <si>
    <t>za Teslou vlevo</t>
  </si>
  <si>
    <t>u hřbitova</t>
  </si>
  <si>
    <t>okolí pomníku, svah</t>
  </si>
  <si>
    <t>SÚ kolem nové cesty</t>
  </si>
  <si>
    <t>blízko hřbitova</t>
  </si>
  <si>
    <t>Nový svět</t>
  </si>
  <si>
    <t>kolem chodníčku, příkop</t>
  </si>
  <si>
    <r>
      <t>výměra v m</t>
    </r>
    <r>
      <rPr>
        <b/>
        <vertAlign val="superscript"/>
        <sz val="10"/>
        <rFont val="Arial"/>
        <family val="2"/>
      </rPr>
      <t>2</t>
    </r>
  </si>
  <si>
    <t>A. Pozemky určené k údržbě kosením s mulčováním biohmoty a jejím ponecháním na místě, a pletí výsadeb</t>
  </si>
  <si>
    <t>374/2</t>
  </si>
  <si>
    <t>374/3</t>
  </si>
  <si>
    <t>technologický rozpis</t>
  </si>
  <si>
    <t>svah pod komunikací</t>
  </si>
  <si>
    <t>u památníku</t>
  </si>
  <si>
    <t>1821/1</t>
  </si>
  <si>
    <t>444/5</t>
  </si>
  <si>
    <t>1787/3</t>
  </si>
  <si>
    <t>102/2</t>
  </si>
  <si>
    <t>u školy</t>
  </si>
  <si>
    <t>kolem bytovky</t>
  </si>
  <si>
    <t>D.Líštná</t>
  </si>
  <si>
    <t>1034/2</t>
  </si>
  <si>
    <t>louka svažitá</t>
  </si>
  <si>
    <t>126/6</t>
  </si>
  <si>
    <t>126/5</t>
  </si>
  <si>
    <t>podél I/11</t>
  </si>
  <si>
    <t>Podlesí u LINDE</t>
  </si>
  <si>
    <t>Podlesí u koupaliště</t>
  </si>
  <si>
    <t>kosí se trávník pod stromy a na svahu</t>
  </si>
  <si>
    <t>kosí se 820 m2 louky na svahu</t>
  </si>
  <si>
    <t>kosí se okolí potoka a kolem chodníku</t>
  </si>
  <si>
    <t>kus tvoří násep pro parkování</t>
  </si>
  <si>
    <t>kosí se 2 vyznačené plochy</t>
  </si>
  <si>
    <t>jen zeleň</t>
  </si>
  <si>
    <t>vlevo od hl.silnice - v ploše výsadby keřů</t>
  </si>
  <si>
    <t>vlevo od hl.silnice - osamocená ploška</t>
  </si>
  <si>
    <t>parcela mezi políčky se stromy</t>
  </si>
  <si>
    <t>vpravo od hl.silnice ve šneku a před ním - výsadby keřů a stromů</t>
  </si>
  <si>
    <t>vpravo od hl. silnice za šnekem - podmáčené, část rákosí, část keře a stromy</t>
  </si>
  <si>
    <t xml:space="preserve">vpravo od hl.silnice - výsadby stromů                          </t>
  </si>
  <si>
    <t>ostrůvek mezi cestami, polovina porost</t>
  </si>
  <si>
    <t>porost stromů</t>
  </si>
  <si>
    <t>3x kosení s mulčováním</t>
  </si>
  <si>
    <t>3 x kosení s mulčováním</t>
  </si>
  <si>
    <t>3x pletí keřů</t>
  </si>
  <si>
    <t>Legenda k mapovým listům:</t>
  </si>
  <si>
    <t>3x kosení s úklidem</t>
  </si>
  <si>
    <t>25 A, B</t>
  </si>
  <si>
    <t>za 1. operaci</t>
  </si>
  <si>
    <t>za 2. operaci</t>
  </si>
  <si>
    <t>za 3. operaci</t>
  </si>
  <si>
    <t>1183/7</t>
  </si>
  <si>
    <t>1180/4</t>
  </si>
  <si>
    <t>1179/6</t>
  </si>
  <si>
    <t>loučka</t>
  </si>
  <si>
    <t>vlevo za nádražím</t>
  </si>
  <si>
    <t>mezi SHELL a kruháčem, část za plotem</t>
  </si>
  <si>
    <r>
      <t>pruh za památníkem - kosíme 222 m</t>
    </r>
    <r>
      <rPr>
        <vertAlign val="superscript"/>
        <sz val="10"/>
        <rFont val="Arial"/>
        <family val="2"/>
      </rPr>
      <t>2</t>
    </r>
  </si>
  <si>
    <t>kolem stromků nutné ruční dokosení s úklidem</t>
  </si>
  <si>
    <t>za 4. operaci</t>
  </si>
  <si>
    <t>1282/6</t>
  </si>
  <si>
    <t>445/4</t>
  </si>
  <si>
    <t>mulčování štěpkou</t>
  </si>
  <si>
    <t xml:space="preserve">C. Úprava mís kolem vysazených dřevin </t>
  </si>
  <si>
    <t>kolem chodníku</t>
  </si>
  <si>
    <t>mezi Puncovem a Kojkovicemi</t>
  </si>
  <si>
    <t>okolí bytovky</t>
  </si>
  <si>
    <t>technologický popis</t>
  </si>
  <si>
    <t>D. Dodávka štěpky pro mulčování</t>
  </si>
  <si>
    <t>ks dřevin =       m2 plochy</t>
  </si>
  <si>
    <t>celkem m2 keřových skupin</t>
  </si>
  <si>
    <t>celkem m2 k mulčování</t>
  </si>
  <si>
    <t>m3 štěpky</t>
  </si>
  <si>
    <t>Třinec</t>
  </si>
  <si>
    <t>Borek</t>
  </si>
  <si>
    <t>travnatá cesta</t>
  </si>
  <si>
    <t>Borek kolem garáží</t>
  </si>
  <si>
    <t>2/140</t>
  </si>
  <si>
    <t>jen vyznačené části</t>
  </si>
  <si>
    <t>2/65</t>
  </si>
  <si>
    <t>1053/3</t>
  </si>
  <si>
    <t>vedle nové I/11</t>
  </si>
  <si>
    <t xml:space="preserve">na "dušinci" </t>
  </si>
  <si>
    <t>Množství</t>
  </si>
  <si>
    <t>850/3</t>
  </si>
  <si>
    <t>376/1</t>
  </si>
  <si>
    <t>alej na hranici</t>
  </si>
  <si>
    <t>alej - stará cesta</t>
  </si>
  <si>
    <t>1319/6</t>
  </si>
  <si>
    <t>1319/8</t>
  </si>
  <si>
    <t xml:space="preserve">zast. Němcovka </t>
  </si>
  <si>
    <t>326/13</t>
  </si>
  <si>
    <t>326/6</t>
  </si>
  <si>
    <t>alej naproti zahrádkářů</t>
  </si>
  <si>
    <t>1621/33</t>
  </si>
  <si>
    <t>1694/13</t>
  </si>
  <si>
    <t>1694/26</t>
  </si>
  <si>
    <t>koryto potoka v zahrádkách                 (nádrž 13 m2)</t>
  </si>
  <si>
    <t>část je parkoviště u hřbitova</t>
  </si>
  <si>
    <t>2261/1</t>
  </si>
  <si>
    <t>u kulturního domu</t>
  </si>
  <si>
    <t>71/2</t>
  </si>
  <si>
    <t>71/4</t>
  </si>
  <si>
    <t>veřejná zeleň s lavičkami atd.           (bez 126 m2 staveb)</t>
  </si>
  <si>
    <t>295/2</t>
  </si>
  <si>
    <t>pouze trávníky a výsadby keřů kolem kořenové čistírny</t>
  </si>
  <si>
    <t>1237/1</t>
  </si>
  <si>
    <t>pruh podél Frýdecké před kruháčem</t>
  </si>
  <si>
    <t>1823/4</t>
  </si>
  <si>
    <t>516/1</t>
  </si>
  <si>
    <t>udržuje se pouze trávník mezi komunikací a plotem</t>
  </si>
  <si>
    <t>1587/3</t>
  </si>
  <si>
    <t>3x pletí keřů včetně náletů</t>
  </si>
  <si>
    <t>podél Frýdecké před kruháčem</t>
  </si>
  <si>
    <t>1587/4</t>
  </si>
  <si>
    <t>1584/4</t>
  </si>
  <si>
    <t>pruh trávníku a pruh výsadeb stromů s podsadbou velkých keřů</t>
  </si>
  <si>
    <t>1584/6</t>
  </si>
  <si>
    <t>KČOV</t>
  </si>
  <si>
    <t>zahrad. kolonie</t>
  </si>
  <si>
    <t>30, 33</t>
  </si>
  <si>
    <t>2x kosení svahů s úklidem</t>
  </si>
  <si>
    <t>282/2</t>
  </si>
  <si>
    <t>hřiště</t>
  </si>
  <si>
    <t>2x kosení s úklidem</t>
  </si>
  <si>
    <t>červená linie označující stromořadí určené k vykosení atd. na leteckých snímcích</t>
  </si>
  <si>
    <t>pod zbrojnicí</t>
  </si>
  <si>
    <t>zast. Němcovka</t>
  </si>
  <si>
    <t>alej naproti zahradkářů</t>
  </si>
  <si>
    <t>Žlutě zvýrazněné pasáže vyplňte!</t>
  </si>
  <si>
    <t>Příloha č. 2 ZD</t>
  </si>
  <si>
    <t>(Příloha č. 3 smlouvy)</t>
  </si>
  <si>
    <t>Cena v Kč bez DPH</t>
  </si>
  <si>
    <t>Cena v Kč bez DPH za 1. operaci</t>
  </si>
  <si>
    <t>Cena v Kč celkem bez DPH</t>
  </si>
  <si>
    <t>alej pod Němcovkou</t>
  </si>
  <si>
    <t>1106/1</t>
  </si>
  <si>
    <t>parkoviště u Miarky</t>
  </si>
  <si>
    <t>pás trávníku a výsadeb keřů a stromů u cykloodpočivky</t>
  </si>
  <si>
    <t>1944/2</t>
  </si>
  <si>
    <t>kruháč u větrníku</t>
  </si>
  <si>
    <t>3379/1,12</t>
  </si>
  <si>
    <t>1269/8; 3552/45</t>
  </si>
  <si>
    <t>3x kosení s mulčováním - termíny A</t>
  </si>
  <si>
    <t xml:space="preserve">3x kosení s úklidem pokosené hmoty - termíny A </t>
  </si>
  <si>
    <t>3x pletí keřových výsadeb - termíny 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</si>
  <si>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</si>
  <si>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</si>
  <si>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</si>
  <si>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</si>
  <si>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</si>
  <si>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</si>
  <si>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</si>
  <si>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</si>
  <si>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</si>
  <si>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</si>
  <si>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</si>
  <si>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</si>
  <si>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</si>
  <si>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</si>
  <si>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</si>
  <si>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</si>
  <si>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</si>
  <si>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</si>
  <si>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červen</t>
  </si>
  <si>
    <t>červenec</t>
  </si>
  <si>
    <t>srpen</t>
  </si>
  <si>
    <t>září</t>
  </si>
  <si>
    <t>kalendářní týden</t>
  </si>
  <si>
    <t>měsíc</t>
  </si>
  <si>
    <t>termíny A</t>
  </si>
  <si>
    <t>termíny B</t>
  </si>
  <si>
    <t>termíny C</t>
  </si>
  <si>
    <t>odpíchnutí okrajů, vypletí mísy o ploše 1 m2</t>
  </si>
  <si>
    <t>vyholení obrostu na kmíncích lip</t>
  </si>
  <si>
    <t>ořez keřů podél chodníku</t>
  </si>
  <si>
    <t>70 bm</t>
  </si>
  <si>
    <t xml:space="preserve"> pruh trávníku a pruh výsadeb stromů s podsadbou velkých keřů</t>
  </si>
  <si>
    <t xml:space="preserve"> trávník a pruh výsadeb stromů </t>
  </si>
  <si>
    <t xml:space="preserve">pruh trávníku a pruh výsadeb stromů </t>
  </si>
  <si>
    <t>alej pod Kozincem</t>
  </si>
  <si>
    <t>3478/2</t>
  </si>
  <si>
    <t>zelený pás s výsadbou dřevin</t>
  </si>
  <si>
    <t xml:space="preserve">C. Úpravy u výsadeb dřevin </t>
  </si>
  <si>
    <t>ořez keřů od MK</t>
  </si>
  <si>
    <t>2x kosení s úklidem - termíny C</t>
  </si>
  <si>
    <t>Příloha č. 4 smlouvy</t>
  </si>
  <si>
    <t>2 kosení s úklidem</t>
  </si>
  <si>
    <t>1236/2</t>
  </si>
  <si>
    <t>louka podmáčená</t>
  </si>
  <si>
    <t>36 bm</t>
  </si>
  <si>
    <t>4 bm</t>
  </si>
  <si>
    <t>3x chem. odplevelení</t>
  </si>
  <si>
    <t>termíny D</t>
  </si>
  <si>
    <t>co 2-3 týdny od zahájení prací, aby byl stav bezplevelný</t>
  </si>
  <si>
    <t>ostrůvky a oko v kruhovém objezdu (výsadby travin a kačírkové plochy)</t>
  </si>
  <si>
    <t>10x pletí ploch</t>
  </si>
  <si>
    <t>psí útulek</t>
  </si>
  <si>
    <t>plochy trávníku před vstupeme a uvnitř oplocení</t>
  </si>
  <si>
    <t>1544/2,3,7</t>
  </si>
  <si>
    <t>termíny E</t>
  </si>
  <si>
    <t>1x vyčištění porostu</t>
  </si>
  <si>
    <t>1x vyčištění porostu od suchých větví při 1. seči</t>
  </si>
  <si>
    <t>6x kosení s úklidem</t>
  </si>
  <si>
    <t>za 5. operaci</t>
  </si>
  <si>
    <t>za 6. operaci</t>
  </si>
  <si>
    <t>38.</t>
  </si>
  <si>
    <t>6x kosení s úklidem - termíny E</t>
  </si>
  <si>
    <t>kolem chodníku mezi Puncovem a Kojkovicemi</t>
  </si>
  <si>
    <t>10x pletí pletí travin</t>
  </si>
  <si>
    <t>5 ks</t>
  </si>
  <si>
    <t>Součet cen bez DPH v jednotlivých sloupcích</t>
  </si>
  <si>
    <t>DPH 21%</t>
  </si>
  <si>
    <t>Cena celkem v Kč včetně DPH 21%</t>
  </si>
  <si>
    <t>A. Pozemky určené k údržbě kosením s mulčováním biohmoty a ponecháním na místě, a pletí výsadeb</t>
  </si>
  <si>
    <t>10x pletí výsadeb travin a kačírkových ploch - termíny D</t>
  </si>
  <si>
    <t>pruh nad Teslou</t>
  </si>
  <si>
    <t>3387/13</t>
  </si>
  <si>
    <t>zelený pás mezi chodníkem a plotem</t>
  </si>
  <si>
    <t>za bytovkama</t>
  </si>
  <si>
    <t>1161/2,5,8; 1149/16</t>
  </si>
  <si>
    <t>ostrůvek pod lipou a kolem garáží</t>
  </si>
  <si>
    <t>lesík uvnitř a jeho okraj</t>
  </si>
  <si>
    <t>1175/4,13</t>
  </si>
  <si>
    <t>VKP u MŠ Čtyřlístek</t>
  </si>
  <si>
    <t>kolem budovy vodojemu</t>
  </si>
  <si>
    <t>2930/11</t>
  </si>
  <si>
    <t xml:space="preserve"> pod Kozincem</t>
  </si>
  <si>
    <t xml:space="preserve">Jedná se o vegetační pásy podél místních komunikací, tvořené výsadbami stromů s podrostem trávníku, místy též keřů. </t>
  </si>
  <si>
    <t>Pokračování  vegetačních pásů podél místních komunikací. Vyjímku tvoří hřiště, kde se jedná o pruh trávníku, který není využíván a udržován v rámci hřiště.</t>
  </si>
  <si>
    <t>Poznámka: do modře podbarvených buněk vložte cenu vždy za 2 pletí, tak bude ve výsledku cena za všech 10 požadovaných pletí</t>
  </si>
  <si>
    <r>
      <t xml:space="preserve">Seznam pozemků určených k údržbě 2018                                                                                    </t>
    </r>
    <r>
      <rPr>
        <b/>
        <sz val="11"/>
        <rFont val="Arial"/>
        <family val="2"/>
      </rPr>
      <t xml:space="preserve"> Příloha č. 1 smlouvy</t>
    </r>
  </si>
  <si>
    <t>Horní Líštná</t>
  </si>
  <si>
    <t>2x řez keřů -průjezdní profil</t>
  </si>
  <si>
    <t>80 bm</t>
  </si>
  <si>
    <t>u křížku</t>
  </si>
  <si>
    <t>42/43</t>
  </si>
  <si>
    <t>1348/1</t>
  </si>
  <si>
    <t>16/1</t>
  </si>
  <si>
    <t>27/1</t>
  </si>
  <si>
    <t>30 bm</t>
  </si>
  <si>
    <t>3 x řez živého plotu</t>
  </si>
  <si>
    <t>3x kosení s úklidem - termíny B</t>
  </si>
  <si>
    <t xml:space="preserve">3x kosení s úklidem </t>
  </si>
  <si>
    <t>2x řez keřů - průjezdní profil</t>
  </si>
  <si>
    <t>3x řez živého plotu</t>
  </si>
  <si>
    <t>REKAPITULACE NÁKLADŮ PRO ROK 2018</t>
  </si>
  <si>
    <t>3x kosení s úklidem pokosené hmoty, 4x pletí - termíny B</t>
  </si>
  <si>
    <t>odpíchnutí okrajů, vypletí mísy o ploše 1 m2,</t>
  </si>
  <si>
    <t>celkem m2 stromových mís</t>
  </si>
  <si>
    <t>Cena za m3 (dodání včetně dovozu na místo)</t>
  </si>
  <si>
    <t xml:space="preserve">Harmonogram operací pro rok 2018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</si>
</sst>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BD54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43" fontId="0" fillId="0" borderId="0" xfId="0" applyNumberForma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43" fontId="0" fillId="34" borderId="10" xfId="0" applyNumberFormat="1" applyFont="1" applyFill="1" applyBorder="1" applyAlignment="1">
      <alignment horizontal="center" vertical="center"/>
    </xf>
    <xf numFmtId="43" fontId="0" fillId="35" borderId="22" xfId="0" applyNumberFormat="1" applyFill="1" applyBorder="1" applyAlignment="1">
      <alignment vertical="center"/>
    </xf>
    <xf numFmtId="43" fontId="0" fillId="35" borderId="2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8" fillId="36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7" fillId="37" borderId="0" xfId="0" applyFont="1" applyFill="1" applyAlignment="1">
      <alignment horizontal="center" vertical="center"/>
    </xf>
    <xf numFmtId="0" fontId="57" fillId="38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0" fontId="4" fillId="0" borderId="0" xfId="0" applyFont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34" borderId="1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43" fontId="0" fillId="34" borderId="1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34" borderId="11" xfId="0" applyNumberFormat="1" applyFill="1" applyBorder="1" applyAlignment="1">
      <alignment horizontal="center" vertical="center"/>
    </xf>
    <xf numFmtId="43" fontId="0" fillId="0" borderId="11" xfId="0" applyNumberFormat="1" applyFill="1" applyBorder="1" applyAlignment="1">
      <alignment horizontal="center" vertical="center"/>
    </xf>
    <xf numFmtId="43" fontId="0" fillId="34" borderId="12" xfId="0" applyNumberFormat="1" applyFill="1" applyBorder="1" applyAlignment="1">
      <alignment horizontal="center" vertical="center"/>
    </xf>
    <xf numFmtId="43" fontId="0" fillId="34" borderId="19" xfId="0" applyNumberFormat="1" applyFill="1" applyBorder="1" applyAlignment="1">
      <alignment horizontal="center" vertical="center"/>
    </xf>
    <xf numFmtId="43" fontId="0" fillId="34" borderId="23" xfId="0" applyNumberFormat="1" applyFill="1" applyBorder="1" applyAlignment="1">
      <alignment horizontal="center" vertical="center"/>
    </xf>
    <xf numFmtId="43" fontId="0" fillId="34" borderId="16" xfId="0" applyNumberForma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0" fillId="42" borderId="10" xfId="0" applyFill="1" applyBorder="1" applyAlignment="1">
      <alignment horizontal="center" vertical="center"/>
    </xf>
    <xf numFmtId="0" fontId="57" fillId="42" borderId="0" xfId="0" applyFont="1" applyFill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34" borderId="10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43" fontId="0" fillId="12" borderId="10" xfId="0" applyNumberFormat="1" applyFont="1" applyFill="1" applyBorder="1" applyAlignment="1">
      <alignment horizontal="center" vertical="center"/>
    </xf>
    <xf numFmtId="43" fontId="0" fillId="12" borderId="10" xfId="0" applyNumberForma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14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vertical="center"/>
    </xf>
    <xf numFmtId="43" fontId="0" fillId="34" borderId="22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13" borderId="23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4" fontId="4" fillId="0" borderId="3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43" fontId="0" fillId="34" borderId="23" xfId="0" applyNumberFormat="1" applyFont="1" applyFill="1" applyBorder="1" applyAlignment="1">
      <alignment horizontal="center" vertical="center"/>
    </xf>
    <xf numFmtId="43" fontId="0" fillId="0" borderId="23" xfId="0" applyNumberFormat="1" applyFont="1" applyBorder="1" applyAlignment="1">
      <alignment horizontal="center" vertical="center"/>
    </xf>
    <xf numFmtId="43" fontId="0" fillId="0" borderId="23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3" fontId="0" fillId="34" borderId="12" xfId="0" applyNumberFormat="1" applyFon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43" fontId="0" fillId="0" borderId="19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3" fontId="0" fillId="0" borderId="23" xfId="0" applyNumberFormat="1" applyFont="1" applyBorder="1" applyAlignment="1">
      <alignment vertical="center"/>
    </xf>
    <xf numFmtId="43" fontId="0" fillId="0" borderId="16" xfId="0" applyNumberFormat="1" applyFont="1" applyBorder="1" applyAlignment="1">
      <alignment vertical="center"/>
    </xf>
    <xf numFmtId="43" fontId="0" fillId="0" borderId="11" xfId="0" applyNumberFormat="1" applyFont="1" applyBorder="1" applyAlignment="1">
      <alignment vertical="center"/>
    </xf>
    <xf numFmtId="43" fontId="0" fillId="34" borderId="11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0" fontId="0" fillId="43" borderId="23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/>
    </xf>
    <xf numFmtId="0" fontId="0" fillId="40" borderId="36" xfId="0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43" fontId="4" fillId="0" borderId="37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43" fontId="0" fillId="0" borderId="16" xfId="0" applyNumberFormat="1" applyFill="1" applyBorder="1" applyAlignment="1">
      <alignment vertical="center"/>
    </xf>
    <xf numFmtId="43" fontId="0" fillId="0" borderId="11" xfId="0" applyNumberFormat="1" applyFill="1" applyBorder="1" applyAlignment="1">
      <alignment vertical="center"/>
    </xf>
    <xf numFmtId="43" fontId="0" fillId="34" borderId="11" xfId="0" applyNumberFormat="1" applyFill="1" applyBorder="1" applyAlignment="1">
      <alignment vertical="center"/>
    </xf>
    <xf numFmtId="43" fontId="0" fillId="34" borderId="19" xfId="0" applyNumberFormat="1" applyFill="1" applyBorder="1" applyAlignment="1">
      <alignment vertical="center"/>
    </xf>
    <xf numFmtId="43" fontId="0" fillId="0" borderId="12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4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39" borderId="1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3" borderId="4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0" fillId="44" borderId="43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43" borderId="44" xfId="0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 wrapText="1"/>
    </xf>
    <xf numFmtId="44" fontId="4" fillId="0" borderId="3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43" borderId="36" xfId="0" applyFill="1" applyBorder="1" applyAlignment="1">
      <alignment horizontal="center" vertical="center" wrapText="1"/>
    </xf>
    <xf numFmtId="0" fontId="0" fillId="43" borderId="31" xfId="0" applyFill="1" applyBorder="1" applyAlignment="1">
      <alignment horizontal="center" vertical="center" wrapText="1"/>
    </xf>
    <xf numFmtId="43" fontId="4" fillId="0" borderId="25" xfId="0" applyNumberFormat="1" applyFont="1" applyBorder="1" applyAlignment="1">
      <alignment horizontal="left" vertical="center"/>
    </xf>
    <xf numFmtId="43" fontId="4" fillId="0" borderId="26" xfId="0" applyNumberFormat="1" applyFont="1" applyBorder="1" applyAlignment="1">
      <alignment horizontal="left" vertical="center"/>
    </xf>
    <xf numFmtId="43" fontId="4" fillId="0" borderId="27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4" fontId="4" fillId="0" borderId="23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3" fontId="0" fillId="0" borderId="0" xfId="0" applyNumberFormat="1" applyFont="1" applyAlignment="1">
      <alignment horizontal="right" vertical="center"/>
    </xf>
    <xf numFmtId="44" fontId="4" fillId="35" borderId="25" xfId="0" applyNumberFormat="1" applyFont="1" applyFill="1" applyBorder="1" applyAlignment="1">
      <alignment horizontal="right" vertical="center"/>
    </xf>
    <xf numFmtId="44" fontId="4" fillId="35" borderId="26" xfId="0" applyNumberFormat="1" applyFont="1" applyFill="1" applyBorder="1" applyAlignment="1">
      <alignment horizontal="right" vertical="center"/>
    </xf>
    <xf numFmtId="44" fontId="4" fillId="35" borderId="27" xfId="0" applyNumberFormat="1" applyFont="1" applyFill="1" applyBorder="1" applyAlignment="1">
      <alignment horizontal="right" vertical="center"/>
    </xf>
    <xf numFmtId="43" fontId="4" fillId="0" borderId="52" xfId="0" applyNumberFormat="1" applyFont="1" applyBorder="1" applyAlignment="1">
      <alignment horizontal="center" vertical="center"/>
    </xf>
    <xf numFmtId="43" fontId="4" fillId="0" borderId="53" xfId="0" applyNumberFormat="1" applyFont="1" applyBorder="1" applyAlignment="1">
      <alignment horizontal="center" vertical="center"/>
    </xf>
    <xf numFmtId="43" fontId="4" fillId="0" borderId="5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4" fontId="4" fillId="43" borderId="25" xfId="0" applyNumberFormat="1" applyFont="1" applyFill="1" applyBorder="1" applyAlignment="1">
      <alignment horizontal="right" vertical="center"/>
    </xf>
    <xf numFmtId="44" fontId="4" fillId="43" borderId="26" xfId="0" applyNumberFormat="1" applyFont="1" applyFill="1" applyBorder="1" applyAlignment="1">
      <alignment horizontal="right" vertical="center"/>
    </xf>
    <xf numFmtId="44" fontId="4" fillId="43" borderId="2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44" fontId="4" fillId="0" borderId="14" xfId="0" applyNumberFormat="1" applyFont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zoomScale="115" zoomScaleNormal="115" zoomScalePageLayoutView="0" workbookViewId="0" topLeftCell="A1">
      <selection activeCell="M18" sqref="M18"/>
    </sheetView>
  </sheetViews>
  <sheetFormatPr defaultColWidth="9.140625" defaultRowHeight="12.75"/>
  <cols>
    <col min="1" max="1" width="16.57421875" style="31" customWidth="1"/>
    <col min="2" max="2" width="16.57421875" style="4" customWidth="1"/>
    <col min="3" max="3" width="14.00390625" style="4" customWidth="1"/>
    <col min="4" max="4" width="8.421875" style="4" customWidth="1"/>
    <col min="5" max="5" width="32.8515625" style="12" customWidth="1"/>
    <col min="6" max="6" width="16.7109375" style="15" customWidth="1"/>
    <col min="7" max="7" width="23.140625" style="4" customWidth="1"/>
    <col min="8" max="8" width="13.57421875" style="4" customWidth="1"/>
    <col min="9" max="16384" width="9.140625" style="12" customWidth="1"/>
  </cols>
  <sheetData>
    <row r="1" spans="1:8" ht="21.75" customHeight="1">
      <c r="A1" s="306" t="s">
        <v>342</v>
      </c>
      <c r="B1" s="306"/>
      <c r="C1" s="306"/>
      <c r="D1" s="306"/>
      <c r="E1" s="306"/>
      <c r="F1" s="306"/>
      <c r="G1" s="306"/>
      <c r="H1" s="306"/>
    </row>
    <row r="2" spans="1:8" ht="5.25" customHeight="1">
      <c r="A2" s="348"/>
      <c r="B2" s="349"/>
      <c r="C2" s="349"/>
      <c r="D2" s="349"/>
      <c r="E2" s="3"/>
      <c r="F2" s="9"/>
      <c r="G2" s="3"/>
      <c r="H2" s="3"/>
    </row>
    <row r="3" spans="1:8" s="14" customFormat="1" ht="18.75" customHeight="1">
      <c r="A3" s="313" t="s">
        <v>119</v>
      </c>
      <c r="B3" s="313"/>
      <c r="C3" s="313"/>
      <c r="D3" s="313"/>
      <c r="E3" s="313"/>
      <c r="F3" s="313"/>
      <c r="G3" s="313"/>
      <c r="H3" s="13"/>
    </row>
    <row r="4" ht="6" customHeight="1" thickBot="1"/>
    <row r="5" spans="1:8" s="11" customFormat="1" ht="27.75" customHeight="1" thickBot="1">
      <c r="A5" s="149" t="s">
        <v>0</v>
      </c>
      <c r="B5" s="150" t="s">
        <v>42</v>
      </c>
      <c r="C5" s="150" t="s">
        <v>2</v>
      </c>
      <c r="D5" s="151" t="s">
        <v>118</v>
      </c>
      <c r="E5" s="150" t="s">
        <v>4</v>
      </c>
      <c r="F5" s="151" t="s">
        <v>8</v>
      </c>
      <c r="G5" s="193" t="s">
        <v>122</v>
      </c>
      <c r="H5" s="164" t="s">
        <v>43</v>
      </c>
    </row>
    <row r="6" spans="1:8" ht="24" customHeight="1">
      <c r="A6" s="263" t="s">
        <v>1</v>
      </c>
      <c r="B6" s="165" t="s">
        <v>52</v>
      </c>
      <c r="C6" s="166" t="s">
        <v>50</v>
      </c>
      <c r="D6" s="103">
        <v>1558</v>
      </c>
      <c r="E6" s="158"/>
      <c r="F6" s="101">
        <v>1558</v>
      </c>
      <c r="G6" s="194" t="s">
        <v>153</v>
      </c>
      <c r="H6" s="155">
        <v>1</v>
      </c>
    </row>
    <row r="7" spans="1:8" ht="12.75">
      <c r="A7" s="256"/>
      <c r="B7" s="234" t="s">
        <v>56</v>
      </c>
      <c r="C7" s="1" t="s">
        <v>55</v>
      </c>
      <c r="D7" s="1">
        <v>92</v>
      </c>
      <c r="E7" s="2"/>
      <c r="F7" s="242">
        <f>(D7+D8+D9)/3*2</f>
        <v>2066</v>
      </c>
      <c r="G7" s="302" t="s">
        <v>154</v>
      </c>
      <c r="H7" s="285">
        <v>2</v>
      </c>
    </row>
    <row r="8" spans="1:8" ht="12.75">
      <c r="A8" s="256"/>
      <c r="B8" s="234"/>
      <c r="C8" s="1" t="s">
        <v>53</v>
      </c>
      <c r="D8" s="1">
        <v>834</v>
      </c>
      <c r="E8" s="2" t="s">
        <v>57</v>
      </c>
      <c r="F8" s="242"/>
      <c r="G8" s="305"/>
      <c r="H8" s="301"/>
    </row>
    <row r="9" spans="1:8" ht="12.75">
      <c r="A9" s="256"/>
      <c r="B9" s="234"/>
      <c r="C9" s="1" t="s">
        <v>54</v>
      </c>
      <c r="D9" s="1">
        <v>2173</v>
      </c>
      <c r="E9" s="2"/>
      <c r="F9" s="242"/>
      <c r="G9" s="303"/>
      <c r="H9" s="286"/>
    </row>
    <row r="10" spans="1:8" ht="12.75">
      <c r="A10" s="256"/>
      <c r="B10" s="257" t="s">
        <v>59</v>
      </c>
      <c r="C10" s="1" t="s">
        <v>27</v>
      </c>
      <c r="D10" s="1">
        <v>146</v>
      </c>
      <c r="E10" s="314" t="s">
        <v>60</v>
      </c>
      <c r="F10" s="317">
        <f>(D10+D11)/2</f>
        <v>78.5</v>
      </c>
      <c r="G10" s="302" t="s">
        <v>153</v>
      </c>
      <c r="H10" s="285">
        <v>3</v>
      </c>
    </row>
    <row r="11" spans="1:8" ht="12.75">
      <c r="A11" s="256"/>
      <c r="B11" s="257"/>
      <c r="C11" s="1" t="s">
        <v>58</v>
      </c>
      <c r="D11" s="1">
        <v>11</v>
      </c>
      <c r="E11" s="315"/>
      <c r="F11" s="318"/>
      <c r="G11" s="303"/>
      <c r="H11" s="286"/>
    </row>
    <row r="12" spans="1:8" ht="12.75">
      <c r="A12" s="256"/>
      <c r="B12" s="17" t="s">
        <v>61</v>
      </c>
      <c r="C12" s="1" t="s">
        <v>12</v>
      </c>
      <c r="D12" s="1">
        <v>232</v>
      </c>
      <c r="E12" s="2"/>
      <c r="F12" s="10">
        <v>232</v>
      </c>
      <c r="G12" s="195" t="s">
        <v>153</v>
      </c>
      <c r="H12" s="19">
        <v>3</v>
      </c>
    </row>
    <row r="13" spans="1:8" ht="12.75">
      <c r="A13" s="256"/>
      <c r="B13" s="234" t="s">
        <v>64</v>
      </c>
      <c r="C13" s="1" t="s">
        <v>62</v>
      </c>
      <c r="D13" s="1">
        <v>3173</v>
      </c>
      <c r="E13" s="235" t="s">
        <v>139</v>
      </c>
      <c r="F13" s="242">
        <v>3500</v>
      </c>
      <c r="G13" s="302" t="s">
        <v>153</v>
      </c>
      <c r="H13" s="285">
        <v>4</v>
      </c>
    </row>
    <row r="14" spans="1:8" ht="12.75">
      <c r="A14" s="256"/>
      <c r="B14" s="234"/>
      <c r="C14" s="1" t="s">
        <v>63</v>
      </c>
      <c r="D14" s="1">
        <v>11928</v>
      </c>
      <c r="E14" s="235"/>
      <c r="F14" s="242"/>
      <c r="G14" s="303"/>
      <c r="H14" s="286"/>
    </row>
    <row r="15" spans="1:8" ht="12.75">
      <c r="A15" s="256"/>
      <c r="B15" s="257" t="s">
        <v>65</v>
      </c>
      <c r="C15" s="1" t="s">
        <v>28</v>
      </c>
      <c r="D15" s="1">
        <v>337</v>
      </c>
      <c r="E15" s="2"/>
      <c r="F15" s="250">
        <f>D15+D16+D17+D18+D19+820</f>
        <v>1722</v>
      </c>
      <c r="G15" s="302" t="s">
        <v>153</v>
      </c>
      <c r="H15" s="285">
        <v>5</v>
      </c>
    </row>
    <row r="16" spans="1:8" ht="12.75">
      <c r="A16" s="256"/>
      <c r="B16" s="257"/>
      <c r="C16" s="1" t="s">
        <v>30</v>
      </c>
      <c r="D16" s="1">
        <v>21</v>
      </c>
      <c r="E16" s="2"/>
      <c r="F16" s="304"/>
      <c r="G16" s="305"/>
      <c r="H16" s="301"/>
    </row>
    <row r="17" spans="1:8" ht="12.75">
      <c r="A17" s="256"/>
      <c r="B17" s="257"/>
      <c r="C17" s="1" t="s">
        <v>29</v>
      </c>
      <c r="D17" s="1">
        <v>454</v>
      </c>
      <c r="E17" s="2"/>
      <c r="F17" s="304"/>
      <c r="G17" s="305"/>
      <c r="H17" s="301"/>
    </row>
    <row r="18" spans="1:8" ht="12.75">
      <c r="A18" s="256"/>
      <c r="B18" s="257"/>
      <c r="C18" s="1" t="s">
        <v>32</v>
      </c>
      <c r="D18" s="1">
        <v>60</v>
      </c>
      <c r="E18" s="2"/>
      <c r="F18" s="304"/>
      <c r="G18" s="305"/>
      <c r="H18" s="301"/>
    </row>
    <row r="19" spans="1:8" ht="12.75">
      <c r="A19" s="256"/>
      <c r="B19" s="257"/>
      <c r="C19" s="1" t="s">
        <v>31</v>
      </c>
      <c r="D19" s="1">
        <v>30</v>
      </c>
      <c r="E19" s="2"/>
      <c r="F19" s="304"/>
      <c r="G19" s="305"/>
      <c r="H19" s="301"/>
    </row>
    <row r="20" spans="1:8" ht="12.75">
      <c r="A20" s="256"/>
      <c r="B20" s="257"/>
      <c r="C20" s="1">
        <v>935</v>
      </c>
      <c r="D20" s="1">
        <v>1318</v>
      </c>
      <c r="E20" s="2" t="s">
        <v>140</v>
      </c>
      <c r="F20" s="251"/>
      <c r="G20" s="303"/>
      <c r="H20" s="286"/>
    </row>
    <row r="21" spans="1:8" ht="25.5">
      <c r="A21" s="256"/>
      <c r="B21" s="257" t="s">
        <v>66</v>
      </c>
      <c r="C21" s="1" t="s">
        <v>11</v>
      </c>
      <c r="D21" s="1">
        <v>147</v>
      </c>
      <c r="E21" s="7" t="s">
        <v>169</v>
      </c>
      <c r="F21" s="265">
        <f>D21+D22+D23</f>
        <v>786</v>
      </c>
      <c r="G21" s="302" t="s">
        <v>153</v>
      </c>
      <c r="H21" s="285">
        <v>6</v>
      </c>
    </row>
    <row r="22" spans="1:8" ht="12.75">
      <c r="A22" s="256"/>
      <c r="B22" s="257"/>
      <c r="C22" s="1" t="s">
        <v>9</v>
      </c>
      <c r="D22" s="1">
        <v>188</v>
      </c>
      <c r="E22" s="2"/>
      <c r="F22" s="266"/>
      <c r="G22" s="305"/>
      <c r="H22" s="301"/>
    </row>
    <row r="23" spans="1:8" ht="12.75">
      <c r="A23" s="256"/>
      <c r="B23" s="257"/>
      <c r="C23" s="1" t="s">
        <v>10</v>
      </c>
      <c r="D23" s="1">
        <v>451</v>
      </c>
      <c r="E23" s="2"/>
      <c r="F23" s="267"/>
      <c r="G23" s="303"/>
      <c r="H23" s="286"/>
    </row>
    <row r="24" spans="1:8" ht="12.75">
      <c r="A24" s="256"/>
      <c r="B24" s="257"/>
      <c r="C24" s="17" t="s">
        <v>3</v>
      </c>
      <c r="D24" s="1">
        <v>1783</v>
      </c>
      <c r="E24" s="2"/>
      <c r="F24" s="265">
        <f>D24+D25+D26</f>
        <v>6834</v>
      </c>
      <c r="G24" s="302" t="s">
        <v>153</v>
      </c>
      <c r="H24" s="285">
        <v>6</v>
      </c>
    </row>
    <row r="25" spans="1:8" ht="12.75">
      <c r="A25" s="256"/>
      <c r="B25" s="257"/>
      <c r="C25" s="17">
        <v>1120</v>
      </c>
      <c r="D25" s="1">
        <v>2388</v>
      </c>
      <c r="E25" s="2"/>
      <c r="F25" s="266"/>
      <c r="G25" s="305"/>
      <c r="H25" s="301"/>
    </row>
    <row r="26" spans="1:8" ht="12.75">
      <c r="A26" s="256"/>
      <c r="B26" s="257"/>
      <c r="C26" s="17">
        <v>1121</v>
      </c>
      <c r="D26" s="1">
        <v>2663</v>
      </c>
      <c r="E26" s="2"/>
      <c r="F26" s="267"/>
      <c r="G26" s="303"/>
      <c r="H26" s="286"/>
    </row>
    <row r="27" spans="1:8" ht="12.75">
      <c r="A27" s="256"/>
      <c r="B27" s="252" t="s">
        <v>69</v>
      </c>
      <c r="C27" s="1" t="s">
        <v>120</v>
      </c>
      <c r="D27" s="1">
        <v>586</v>
      </c>
      <c r="E27" s="314" t="s">
        <v>123</v>
      </c>
      <c r="F27" s="265">
        <v>800</v>
      </c>
      <c r="G27" s="302" t="s">
        <v>153</v>
      </c>
      <c r="H27" s="288">
        <v>7</v>
      </c>
    </row>
    <row r="28" spans="1:8" ht="12.75">
      <c r="A28" s="256"/>
      <c r="B28" s="253"/>
      <c r="C28" s="1" t="s">
        <v>121</v>
      </c>
      <c r="D28" s="1">
        <v>414</v>
      </c>
      <c r="E28" s="315"/>
      <c r="F28" s="267"/>
      <c r="G28" s="303"/>
      <c r="H28" s="288"/>
    </row>
    <row r="29" spans="1:8" ht="12.75">
      <c r="A29" s="256"/>
      <c r="B29" s="277"/>
      <c r="C29" s="1" t="s">
        <v>68</v>
      </c>
      <c r="D29" s="1">
        <v>2921</v>
      </c>
      <c r="E29" s="2" t="s">
        <v>70</v>
      </c>
      <c r="F29" s="10">
        <v>2921</v>
      </c>
      <c r="G29" s="195" t="s">
        <v>153</v>
      </c>
      <c r="H29" s="19">
        <v>7</v>
      </c>
    </row>
    <row r="30" spans="1:8" ht="12.75">
      <c r="A30" s="359" t="s">
        <v>26</v>
      </c>
      <c r="B30" s="1" t="s">
        <v>36</v>
      </c>
      <c r="C30" s="1" t="s">
        <v>299</v>
      </c>
      <c r="D30" s="1">
        <v>3500</v>
      </c>
      <c r="E30" s="2" t="s">
        <v>300</v>
      </c>
      <c r="F30" s="10">
        <v>3450</v>
      </c>
      <c r="G30" s="195" t="s">
        <v>153</v>
      </c>
      <c r="H30" s="107">
        <v>30</v>
      </c>
    </row>
    <row r="31" spans="1:8" ht="12.75">
      <c r="A31" s="360"/>
      <c r="B31" s="252" t="s">
        <v>109</v>
      </c>
      <c r="C31" s="296" t="s">
        <v>110</v>
      </c>
      <c r="D31" s="252">
        <v>1287</v>
      </c>
      <c r="E31" s="314" t="s">
        <v>152</v>
      </c>
      <c r="F31" s="362" t="s">
        <v>313</v>
      </c>
      <c r="G31" s="363"/>
      <c r="H31" s="285">
        <v>10</v>
      </c>
    </row>
    <row r="32" spans="1:8" ht="12.75" customHeight="1">
      <c r="A32" s="360"/>
      <c r="B32" s="277"/>
      <c r="C32" s="279"/>
      <c r="D32" s="277"/>
      <c r="E32" s="315"/>
      <c r="F32" s="10">
        <v>1287</v>
      </c>
      <c r="G32" s="195" t="s">
        <v>153</v>
      </c>
      <c r="H32" s="286"/>
    </row>
    <row r="33" spans="1:8" ht="12.75">
      <c r="A33" s="360"/>
      <c r="B33" s="252" t="s">
        <v>111</v>
      </c>
      <c r="C33" s="1" t="s">
        <v>162</v>
      </c>
      <c r="D33" s="17">
        <v>237</v>
      </c>
      <c r="E33" s="8" t="s">
        <v>165</v>
      </c>
      <c r="F33" s="265">
        <v>912</v>
      </c>
      <c r="G33" s="302" t="s">
        <v>153</v>
      </c>
      <c r="H33" s="285">
        <v>11</v>
      </c>
    </row>
    <row r="34" spans="1:8" ht="12.75">
      <c r="A34" s="360"/>
      <c r="B34" s="253"/>
      <c r="C34" s="1" t="s">
        <v>163</v>
      </c>
      <c r="D34" s="17">
        <v>520</v>
      </c>
      <c r="E34" s="8" t="s">
        <v>165</v>
      </c>
      <c r="F34" s="266"/>
      <c r="G34" s="305"/>
      <c r="H34" s="301"/>
    </row>
    <row r="35" spans="1:8" ht="12.75">
      <c r="A35" s="360"/>
      <c r="B35" s="253"/>
      <c r="C35" s="1" t="s">
        <v>164</v>
      </c>
      <c r="D35" s="17">
        <v>155</v>
      </c>
      <c r="E35" s="8" t="s">
        <v>165</v>
      </c>
      <c r="F35" s="266"/>
      <c r="G35" s="303"/>
      <c r="H35" s="301"/>
    </row>
    <row r="36" spans="1:8" ht="12.75">
      <c r="A36" s="360"/>
      <c r="B36" s="234" t="s">
        <v>112</v>
      </c>
      <c r="C36" s="17" t="s">
        <v>24</v>
      </c>
      <c r="D36" s="17">
        <v>1018</v>
      </c>
      <c r="E36" s="296" t="s">
        <v>133</v>
      </c>
      <c r="F36" s="265">
        <f>D36+D38+D37+D39+D40+D41</f>
        <v>6163</v>
      </c>
      <c r="G36" s="302" t="s">
        <v>153</v>
      </c>
      <c r="H36" s="310">
        <v>12</v>
      </c>
    </row>
    <row r="37" spans="1:8" s="61" customFormat="1" ht="12.75">
      <c r="A37" s="360"/>
      <c r="B37" s="234"/>
      <c r="C37" s="17" t="s">
        <v>210</v>
      </c>
      <c r="D37" s="17">
        <v>75</v>
      </c>
      <c r="E37" s="278"/>
      <c r="F37" s="266"/>
      <c r="G37" s="305"/>
      <c r="H37" s="311"/>
    </row>
    <row r="38" spans="1:8" ht="12.75">
      <c r="A38" s="360"/>
      <c r="B38" s="234"/>
      <c r="C38" s="17" t="s">
        <v>16</v>
      </c>
      <c r="D38" s="17">
        <v>631</v>
      </c>
      <c r="E38" s="278"/>
      <c r="F38" s="266"/>
      <c r="G38" s="305"/>
      <c r="H38" s="311"/>
    </row>
    <row r="39" spans="1:8" ht="12.75">
      <c r="A39" s="360"/>
      <c r="B39" s="234"/>
      <c r="C39" s="17" t="s">
        <v>18</v>
      </c>
      <c r="D39" s="17">
        <v>3564</v>
      </c>
      <c r="E39" s="278"/>
      <c r="F39" s="266"/>
      <c r="G39" s="305"/>
      <c r="H39" s="311"/>
    </row>
    <row r="40" spans="1:8" ht="12.75">
      <c r="A40" s="360"/>
      <c r="B40" s="234"/>
      <c r="C40" s="17">
        <v>2319</v>
      </c>
      <c r="D40" s="17">
        <v>759</v>
      </c>
      <c r="E40" s="278"/>
      <c r="F40" s="266"/>
      <c r="G40" s="305"/>
      <c r="H40" s="311"/>
    </row>
    <row r="41" spans="1:8" ht="13.5" thickBot="1">
      <c r="A41" s="361"/>
      <c r="B41" s="319"/>
      <c r="C41" s="23" t="s">
        <v>17</v>
      </c>
      <c r="D41" s="23">
        <v>116</v>
      </c>
      <c r="E41" s="321"/>
      <c r="F41" s="320"/>
      <c r="G41" s="316"/>
      <c r="H41" s="312"/>
    </row>
    <row r="42" spans="1:8" s="16" customFormat="1" ht="13.5" thickBot="1">
      <c r="A42" s="25"/>
      <c r="B42" s="24"/>
      <c r="C42" s="24"/>
      <c r="D42" s="24"/>
      <c r="E42" s="5"/>
      <c r="F42" s="37"/>
      <c r="G42" s="5"/>
      <c r="H42" s="5"/>
    </row>
    <row r="43" spans="1:8" s="11" customFormat="1" ht="27.75" customHeight="1" thickBot="1">
      <c r="A43" s="149" t="s">
        <v>0</v>
      </c>
      <c r="B43" s="150" t="s">
        <v>42</v>
      </c>
      <c r="C43" s="150" t="s">
        <v>2</v>
      </c>
      <c r="D43" s="151" t="s">
        <v>118</v>
      </c>
      <c r="E43" s="150" t="s">
        <v>4</v>
      </c>
      <c r="F43" s="151" t="s">
        <v>8</v>
      </c>
      <c r="G43" s="193" t="s">
        <v>122</v>
      </c>
      <c r="H43" s="164" t="s">
        <v>43</v>
      </c>
    </row>
    <row r="44" spans="1:8" ht="12.75">
      <c r="A44" s="300" t="s">
        <v>5</v>
      </c>
      <c r="B44" s="253" t="s">
        <v>166</v>
      </c>
      <c r="C44" s="57" t="s">
        <v>135</v>
      </c>
      <c r="D44" s="57">
        <v>1343</v>
      </c>
      <c r="E44" s="278" t="s">
        <v>144</v>
      </c>
      <c r="F44" s="278">
        <v>233</v>
      </c>
      <c r="G44" s="308" t="s">
        <v>153</v>
      </c>
      <c r="H44" s="301">
        <v>13</v>
      </c>
    </row>
    <row r="45" spans="1:8" ht="12.75">
      <c r="A45" s="256"/>
      <c r="B45" s="277"/>
      <c r="C45" s="1" t="s">
        <v>134</v>
      </c>
      <c r="D45" s="1">
        <v>773</v>
      </c>
      <c r="E45" s="279"/>
      <c r="F45" s="279"/>
      <c r="G45" s="309"/>
      <c r="H45" s="286"/>
    </row>
    <row r="46" spans="1:8" ht="12.75">
      <c r="A46" s="256"/>
      <c r="B46" s="257" t="s">
        <v>82</v>
      </c>
      <c r="C46" s="1" t="s">
        <v>81</v>
      </c>
      <c r="D46" s="1">
        <v>176</v>
      </c>
      <c r="E46" s="264" t="s">
        <v>84</v>
      </c>
      <c r="F46" s="265">
        <f>D46+D47</f>
        <v>1285</v>
      </c>
      <c r="G46" s="307" t="s">
        <v>153</v>
      </c>
      <c r="H46" s="285">
        <v>13</v>
      </c>
    </row>
    <row r="47" spans="1:8" ht="12.75">
      <c r="A47" s="256"/>
      <c r="B47" s="257"/>
      <c r="C47" s="1" t="s">
        <v>83</v>
      </c>
      <c r="D47" s="1">
        <v>1109</v>
      </c>
      <c r="E47" s="264"/>
      <c r="F47" s="267"/>
      <c r="G47" s="309"/>
      <c r="H47" s="286"/>
    </row>
    <row r="48" spans="1:8" ht="12.75">
      <c r="A48" s="256"/>
      <c r="B48" s="248" t="s">
        <v>92</v>
      </c>
      <c r="C48" s="1" t="s">
        <v>79</v>
      </c>
      <c r="D48" s="1">
        <v>1728</v>
      </c>
      <c r="E48" s="274" t="s">
        <v>145</v>
      </c>
      <c r="F48" s="242">
        <f>D48+D49+D50</f>
        <v>6724</v>
      </c>
      <c r="G48" s="307" t="s">
        <v>153</v>
      </c>
      <c r="H48" s="288">
        <v>14</v>
      </c>
    </row>
    <row r="49" spans="1:8" ht="12.75" customHeight="1">
      <c r="A49" s="256"/>
      <c r="B49" s="280"/>
      <c r="C49" s="1" t="s">
        <v>96</v>
      </c>
      <c r="D49" s="1">
        <v>190</v>
      </c>
      <c r="E49" s="274"/>
      <c r="F49" s="242"/>
      <c r="G49" s="308"/>
      <c r="H49" s="288"/>
    </row>
    <row r="50" spans="1:8" ht="12.75" customHeight="1">
      <c r="A50" s="256"/>
      <c r="B50" s="280"/>
      <c r="C50" s="1" t="s">
        <v>85</v>
      </c>
      <c r="D50" s="1">
        <v>4806</v>
      </c>
      <c r="E50" s="274"/>
      <c r="F50" s="242"/>
      <c r="G50" s="309"/>
      <c r="H50" s="288"/>
    </row>
    <row r="51" spans="1:8" ht="12.75" customHeight="1">
      <c r="A51" s="256"/>
      <c r="B51" s="280"/>
      <c r="C51" s="1" t="s">
        <v>127</v>
      </c>
      <c r="D51" s="1">
        <v>133</v>
      </c>
      <c r="E51" s="8" t="s">
        <v>146</v>
      </c>
      <c r="F51" s="10">
        <v>133</v>
      </c>
      <c r="G51" s="206" t="s">
        <v>153</v>
      </c>
      <c r="H51" s="19">
        <v>16</v>
      </c>
    </row>
    <row r="52" spans="1:8" ht="12.75" customHeight="1">
      <c r="A52" s="256"/>
      <c r="B52" s="280"/>
      <c r="C52" s="1" t="s">
        <v>37</v>
      </c>
      <c r="D52" s="1">
        <v>2466</v>
      </c>
      <c r="E52" s="8" t="s">
        <v>147</v>
      </c>
      <c r="F52" s="29">
        <v>2466</v>
      </c>
      <c r="G52" s="206" t="s">
        <v>153</v>
      </c>
      <c r="H52" s="28">
        <v>14</v>
      </c>
    </row>
    <row r="53" spans="1:8" ht="12.75" customHeight="1">
      <c r="A53" s="256"/>
      <c r="B53" s="280"/>
      <c r="C53" s="1" t="s">
        <v>7</v>
      </c>
      <c r="D53" s="1">
        <v>886</v>
      </c>
      <c r="E53" s="274" t="s">
        <v>150</v>
      </c>
      <c r="F53" s="242">
        <f>D53+D54</f>
        <v>1908</v>
      </c>
      <c r="G53" s="307" t="s">
        <v>153</v>
      </c>
      <c r="H53" s="285">
        <v>14</v>
      </c>
    </row>
    <row r="54" spans="1:8" ht="12.75">
      <c r="A54" s="256"/>
      <c r="B54" s="280"/>
      <c r="C54" s="1" t="s">
        <v>6</v>
      </c>
      <c r="D54" s="1">
        <v>1022</v>
      </c>
      <c r="E54" s="274"/>
      <c r="F54" s="242"/>
      <c r="G54" s="309"/>
      <c r="H54" s="286"/>
    </row>
    <row r="55" spans="1:8" ht="12.75" customHeight="1">
      <c r="A55" s="256"/>
      <c r="B55" s="280"/>
      <c r="C55" s="1" t="s">
        <v>86</v>
      </c>
      <c r="D55" s="1">
        <v>643</v>
      </c>
      <c r="E55" s="322" t="s">
        <v>148</v>
      </c>
      <c r="F55" s="242">
        <f>D55+D56+D57-160-58</f>
        <v>3085</v>
      </c>
      <c r="G55" s="307" t="s">
        <v>153</v>
      </c>
      <c r="H55" s="285">
        <v>15</v>
      </c>
    </row>
    <row r="56" spans="1:8" ht="12.75">
      <c r="A56" s="256"/>
      <c r="B56" s="280"/>
      <c r="C56" s="1" t="s">
        <v>88</v>
      </c>
      <c r="D56" s="1">
        <v>2422</v>
      </c>
      <c r="E56" s="323"/>
      <c r="F56" s="242"/>
      <c r="G56" s="308"/>
      <c r="H56" s="301"/>
    </row>
    <row r="57" spans="1:8" ht="12.75">
      <c r="A57" s="256"/>
      <c r="B57" s="280"/>
      <c r="C57" s="1" t="s">
        <v>89</v>
      </c>
      <c r="D57" s="1">
        <v>238</v>
      </c>
      <c r="E57" s="323"/>
      <c r="F57" s="242"/>
      <c r="G57" s="309"/>
      <c r="H57" s="301"/>
    </row>
    <row r="58" spans="1:8" ht="12.75">
      <c r="A58" s="256"/>
      <c r="B58" s="280"/>
      <c r="C58" s="1" t="s">
        <v>90</v>
      </c>
      <c r="D58" s="1">
        <v>315</v>
      </c>
      <c r="E58" s="274" t="s">
        <v>149</v>
      </c>
      <c r="F58" s="242">
        <f>D58+D59+D60+D61+D62+D63</f>
        <v>7743</v>
      </c>
      <c r="G58" s="307" t="s">
        <v>153</v>
      </c>
      <c r="H58" s="288">
        <v>15</v>
      </c>
    </row>
    <row r="59" spans="1:8" ht="12.75">
      <c r="A59" s="256"/>
      <c r="B59" s="280"/>
      <c r="C59" s="1" t="s">
        <v>91</v>
      </c>
      <c r="D59" s="1">
        <v>841</v>
      </c>
      <c r="E59" s="274"/>
      <c r="F59" s="242"/>
      <c r="G59" s="308"/>
      <c r="H59" s="288"/>
    </row>
    <row r="60" spans="1:8" ht="12.75">
      <c r="A60" s="256"/>
      <c r="B60" s="280"/>
      <c r="C60" s="1" t="s">
        <v>93</v>
      </c>
      <c r="D60" s="1">
        <v>1155</v>
      </c>
      <c r="E60" s="274"/>
      <c r="F60" s="242"/>
      <c r="G60" s="308"/>
      <c r="H60" s="288">
        <v>16</v>
      </c>
    </row>
    <row r="61" spans="1:8" ht="12.75">
      <c r="A61" s="256"/>
      <c r="B61" s="280"/>
      <c r="C61" s="1" t="s">
        <v>94</v>
      </c>
      <c r="D61" s="1">
        <v>647</v>
      </c>
      <c r="E61" s="274"/>
      <c r="F61" s="242"/>
      <c r="G61" s="308"/>
      <c r="H61" s="288"/>
    </row>
    <row r="62" spans="1:8" ht="12.75">
      <c r="A62" s="256"/>
      <c r="B62" s="280"/>
      <c r="C62" s="1" t="s">
        <v>87</v>
      </c>
      <c r="D62" s="1">
        <v>2990</v>
      </c>
      <c r="E62" s="274"/>
      <c r="F62" s="242"/>
      <c r="G62" s="308"/>
      <c r="H62" s="288">
        <v>15</v>
      </c>
    </row>
    <row r="63" spans="1:8" ht="12.75">
      <c r="A63" s="256"/>
      <c r="B63" s="249"/>
      <c r="C63" s="1">
        <v>163</v>
      </c>
      <c r="D63" s="1">
        <v>1795</v>
      </c>
      <c r="E63" s="274"/>
      <c r="F63" s="242"/>
      <c r="G63" s="309"/>
      <c r="H63" s="288"/>
    </row>
    <row r="64" spans="1:8" ht="12.75">
      <c r="A64" s="256"/>
      <c r="B64" s="252" t="s">
        <v>137</v>
      </c>
      <c r="C64" s="235" t="s">
        <v>35</v>
      </c>
      <c r="D64" s="235">
        <v>604</v>
      </c>
      <c r="E64" s="2" t="s">
        <v>20</v>
      </c>
      <c r="F64" s="10">
        <v>586</v>
      </c>
      <c r="G64" s="206" t="s">
        <v>153</v>
      </c>
      <c r="H64" s="285">
        <v>17</v>
      </c>
    </row>
    <row r="65" spans="1:8" s="61" customFormat="1" ht="12.75">
      <c r="A65" s="256"/>
      <c r="B65" s="253"/>
      <c r="C65" s="235"/>
      <c r="D65" s="235"/>
      <c r="E65" s="95" t="s">
        <v>95</v>
      </c>
      <c r="F65" s="63">
        <v>18</v>
      </c>
      <c r="G65" s="206" t="s">
        <v>155</v>
      </c>
      <c r="H65" s="301"/>
    </row>
    <row r="66" spans="1:8" ht="12.75">
      <c r="A66" s="256"/>
      <c r="B66" s="277"/>
      <c r="C66" s="1">
        <v>1092</v>
      </c>
      <c r="D66" s="1">
        <v>492</v>
      </c>
      <c r="E66" s="2" t="s">
        <v>151</v>
      </c>
      <c r="F66" s="10">
        <v>250</v>
      </c>
      <c r="G66" s="206" t="s">
        <v>153</v>
      </c>
      <c r="H66" s="286"/>
    </row>
    <row r="67" spans="1:8" ht="12.75">
      <c r="A67" s="256"/>
      <c r="B67" s="248" t="s">
        <v>138</v>
      </c>
      <c r="C67" s="1">
        <v>1351</v>
      </c>
      <c r="D67" s="1">
        <v>1170</v>
      </c>
      <c r="E67" s="264" t="s">
        <v>98</v>
      </c>
      <c r="F67" s="242">
        <v>1010</v>
      </c>
      <c r="G67" s="307" t="s">
        <v>153</v>
      </c>
      <c r="H67" s="285">
        <v>18</v>
      </c>
    </row>
    <row r="68" spans="1:8" ht="12.75" customHeight="1">
      <c r="A68" s="256"/>
      <c r="B68" s="249"/>
      <c r="C68" s="1" t="s">
        <v>97</v>
      </c>
      <c r="D68" s="1">
        <v>211</v>
      </c>
      <c r="E68" s="264"/>
      <c r="F68" s="242"/>
      <c r="G68" s="309"/>
      <c r="H68" s="286"/>
    </row>
    <row r="69" spans="1:8" ht="12.75" customHeight="1">
      <c r="A69" s="256" t="s">
        <v>21</v>
      </c>
      <c r="B69" s="281" t="s">
        <v>193</v>
      </c>
      <c r="C69" s="10" t="s">
        <v>191</v>
      </c>
      <c r="D69" s="1">
        <v>66</v>
      </c>
      <c r="E69" s="242" t="s">
        <v>192</v>
      </c>
      <c r="F69" s="242">
        <v>729</v>
      </c>
      <c r="G69" s="287" t="s">
        <v>153</v>
      </c>
      <c r="H69" s="288">
        <v>32</v>
      </c>
    </row>
    <row r="70" spans="1:8" ht="12.75" customHeight="1">
      <c r="A70" s="256"/>
      <c r="B70" s="257"/>
      <c r="C70" s="1">
        <v>1054</v>
      </c>
      <c r="D70" s="1">
        <v>663</v>
      </c>
      <c r="E70" s="235"/>
      <c r="F70" s="242"/>
      <c r="G70" s="287"/>
      <c r="H70" s="288"/>
    </row>
    <row r="71" spans="1:8" ht="12.75">
      <c r="A71" s="256"/>
      <c r="B71" s="257" t="s">
        <v>101</v>
      </c>
      <c r="C71" s="1">
        <v>1273</v>
      </c>
      <c r="D71" s="1">
        <v>1500</v>
      </c>
      <c r="E71" s="2" t="s">
        <v>102</v>
      </c>
      <c r="F71" s="242">
        <f>D71+D72</f>
        <v>2747</v>
      </c>
      <c r="G71" s="287" t="s">
        <v>153</v>
      </c>
      <c r="H71" s="288">
        <v>19</v>
      </c>
    </row>
    <row r="72" spans="1:8" ht="12.75">
      <c r="A72" s="256"/>
      <c r="B72" s="257"/>
      <c r="C72" s="1" t="s">
        <v>19</v>
      </c>
      <c r="D72" s="1">
        <v>1247</v>
      </c>
      <c r="E72" s="2"/>
      <c r="F72" s="242"/>
      <c r="G72" s="287"/>
      <c r="H72" s="288"/>
    </row>
    <row r="73" spans="1:8" ht="13.5" thickBot="1">
      <c r="A73" s="70" t="s">
        <v>74</v>
      </c>
      <c r="B73" s="20" t="s">
        <v>78</v>
      </c>
      <c r="C73" s="23" t="s">
        <v>77</v>
      </c>
      <c r="D73" s="20">
        <v>505</v>
      </c>
      <c r="E73" s="21" t="s">
        <v>142</v>
      </c>
      <c r="F73" s="41">
        <v>350</v>
      </c>
      <c r="G73" s="207" t="s">
        <v>153</v>
      </c>
      <c r="H73" s="58">
        <v>8</v>
      </c>
    </row>
    <row r="74" spans="1:7" ht="12.75">
      <c r="A74" s="12"/>
      <c r="B74" s="12"/>
      <c r="C74" s="12"/>
      <c r="D74" s="12"/>
      <c r="F74" s="12"/>
      <c r="G74" s="12"/>
    </row>
    <row r="76" spans="1:7" ht="12.75">
      <c r="A76" s="12"/>
      <c r="B76" s="12"/>
      <c r="C76" s="12"/>
      <c r="D76" s="12"/>
      <c r="F76" s="12"/>
      <c r="G76" s="12"/>
    </row>
    <row r="77" ht="60.75" customHeight="1"/>
    <row r="78" spans="1:7" ht="12.75">
      <c r="A78" s="12"/>
      <c r="B78" s="12"/>
      <c r="C78" s="12"/>
      <c r="D78" s="12"/>
      <c r="F78" s="12"/>
      <c r="G78" s="12"/>
    </row>
    <row r="79" spans="1:7" ht="12.75">
      <c r="A79" s="12"/>
      <c r="B79" s="12"/>
      <c r="C79" s="12"/>
      <c r="D79" s="12"/>
      <c r="F79" s="12"/>
      <c r="G79" s="12"/>
    </row>
    <row r="80" spans="1:7" ht="12.75">
      <c r="A80" s="12"/>
      <c r="B80" s="12"/>
      <c r="C80" s="12"/>
      <c r="D80" s="12"/>
      <c r="F80" s="12"/>
      <c r="G80" s="12"/>
    </row>
    <row r="81" spans="1:8" ht="27" customHeight="1">
      <c r="A81" s="260" t="s">
        <v>41</v>
      </c>
      <c r="B81" s="260"/>
      <c r="C81" s="260"/>
      <c r="D81" s="260"/>
      <c r="E81" s="260"/>
      <c r="F81" s="260"/>
      <c r="G81" s="260"/>
      <c r="H81" s="260"/>
    </row>
    <row r="82" spans="1:8" ht="4.5" customHeight="1" thickBot="1">
      <c r="A82" s="289"/>
      <c r="B82" s="289"/>
      <c r="C82" s="289"/>
      <c r="F82" s="4"/>
      <c r="H82" s="18"/>
    </row>
    <row r="83" spans="1:8" s="11" customFormat="1" ht="27.75" thickBot="1">
      <c r="A83" s="149" t="s">
        <v>0</v>
      </c>
      <c r="B83" s="150" t="s">
        <v>42</v>
      </c>
      <c r="C83" s="150" t="s">
        <v>2</v>
      </c>
      <c r="D83" s="151" t="s">
        <v>118</v>
      </c>
      <c r="E83" s="152" t="s">
        <v>4</v>
      </c>
      <c r="F83" s="151" t="s">
        <v>8</v>
      </c>
      <c r="G83" s="150" t="s">
        <v>122</v>
      </c>
      <c r="H83" s="153" t="s">
        <v>43</v>
      </c>
    </row>
    <row r="84" spans="1:8" s="42" customFormat="1" ht="12.75">
      <c r="A84" s="245" t="s">
        <v>184</v>
      </c>
      <c r="B84" s="327" t="s">
        <v>187</v>
      </c>
      <c r="C84" s="162" t="s">
        <v>188</v>
      </c>
      <c r="D84" s="104">
        <v>2137</v>
      </c>
      <c r="E84" s="283" t="s">
        <v>189</v>
      </c>
      <c r="F84" s="327">
        <v>1292</v>
      </c>
      <c r="G84" s="297" t="s">
        <v>157</v>
      </c>
      <c r="H84" s="324">
        <v>9</v>
      </c>
    </row>
    <row r="85" spans="1:8" s="42" customFormat="1" ht="12.75">
      <c r="A85" s="246"/>
      <c r="B85" s="328"/>
      <c r="C85" s="55" t="s">
        <v>190</v>
      </c>
      <c r="D85" s="54">
        <v>2611</v>
      </c>
      <c r="E85" s="267"/>
      <c r="F85" s="328"/>
      <c r="G85" s="255"/>
      <c r="H85" s="325"/>
    </row>
    <row r="86" spans="1:8" s="66" customFormat="1" ht="12.75" customHeight="1">
      <c r="A86" s="246"/>
      <c r="B86" s="282" t="s">
        <v>224</v>
      </c>
      <c r="C86" s="330" t="s">
        <v>222</v>
      </c>
      <c r="D86" s="332">
        <v>673</v>
      </c>
      <c r="E86" s="282" t="s">
        <v>288</v>
      </c>
      <c r="F86" s="62">
        <v>130</v>
      </c>
      <c r="G86" s="197" t="s">
        <v>157</v>
      </c>
      <c r="H86" s="329">
        <v>33</v>
      </c>
    </row>
    <row r="87" spans="1:8" s="66" customFormat="1" ht="12.75">
      <c r="A87" s="246"/>
      <c r="B87" s="293"/>
      <c r="C87" s="331"/>
      <c r="D87" s="333"/>
      <c r="E87" s="293"/>
      <c r="F87" s="62">
        <v>103</v>
      </c>
      <c r="G87" s="200" t="s">
        <v>223</v>
      </c>
      <c r="H87" s="329"/>
    </row>
    <row r="88" spans="1:8" s="66" customFormat="1" ht="12.75" customHeight="1">
      <c r="A88" s="246"/>
      <c r="B88" s="293"/>
      <c r="C88" s="330" t="s">
        <v>225</v>
      </c>
      <c r="D88" s="332">
        <v>208</v>
      </c>
      <c r="E88" s="282" t="s">
        <v>227</v>
      </c>
      <c r="F88" s="62">
        <v>138</v>
      </c>
      <c r="G88" s="197" t="s">
        <v>157</v>
      </c>
      <c r="H88" s="329"/>
    </row>
    <row r="89" spans="1:8" s="66" customFormat="1" ht="12.75">
      <c r="A89" s="246"/>
      <c r="B89" s="293"/>
      <c r="C89" s="331"/>
      <c r="D89" s="333"/>
      <c r="E89" s="293"/>
      <c r="F89" s="62">
        <v>95</v>
      </c>
      <c r="G89" s="200" t="s">
        <v>223</v>
      </c>
      <c r="H89" s="329"/>
    </row>
    <row r="90" spans="1:8" s="66" customFormat="1" ht="12.75" customHeight="1">
      <c r="A90" s="246"/>
      <c r="B90" s="293"/>
      <c r="C90" s="64" t="s">
        <v>226</v>
      </c>
      <c r="D90" s="65">
        <v>810</v>
      </c>
      <c r="E90" s="59" t="s">
        <v>289</v>
      </c>
      <c r="F90" s="62">
        <v>280</v>
      </c>
      <c r="G90" s="197" t="s">
        <v>157</v>
      </c>
      <c r="H90" s="329"/>
    </row>
    <row r="91" spans="1:8" s="66" customFormat="1" ht="12.75" customHeight="1">
      <c r="A91" s="246"/>
      <c r="B91" s="293"/>
      <c r="C91" s="64" t="s">
        <v>228</v>
      </c>
      <c r="D91" s="65">
        <v>330</v>
      </c>
      <c r="E91" s="59" t="s">
        <v>290</v>
      </c>
      <c r="F91" s="62">
        <v>290</v>
      </c>
      <c r="G91" s="197" t="s">
        <v>157</v>
      </c>
      <c r="H91" s="329"/>
    </row>
    <row r="92" spans="1:8" s="66" customFormat="1" ht="26.25" customHeight="1">
      <c r="A92" s="247"/>
      <c r="B92" s="60" t="s">
        <v>308</v>
      </c>
      <c r="C92" s="64" t="s">
        <v>310</v>
      </c>
      <c r="D92" s="65">
        <v>904</v>
      </c>
      <c r="E92" s="59" t="s">
        <v>309</v>
      </c>
      <c r="F92" s="62">
        <v>460</v>
      </c>
      <c r="G92" s="125" t="s">
        <v>314</v>
      </c>
      <c r="H92" s="163">
        <v>29</v>
      </c>
    </row>
    <row r="93" spans="1:8" ht="12.75">
      <c r="A93" s="256" t="s">
        <v>44</v>
      </c>
      <c r="B93" s="257" t="s">
        <v>48</v>
      </c>
      <c r="C93" s="1" t="s">
        <v>45</v>
      </c>
      <c r="D93" s="6">
        <v>791</v>
      </c>
      <c r="E93" s="274" t="s">
        <v>141</v>
      </c>
      <c r="F93" s="239">
        <v>600</v>
      </c>
      <c r="G93" s="326" t="s">
        <v>157</v>
      </c>
      <c r="H93" s="241">
        <v>20</v>
      </c>
    </row>
    <row r="94" spans="1:8" ht="12.75">
      <c r="A94" s="256"/>
      <c r="B94" s="257"/>
      <c r="C94" s="1" t="s">
        <v>46</v>
      </c>
      <c r="D94" s="6">
        <v>48</v>
      </c>
      <c r="E94" s="274"/>
      <c r="F94" s="239"/>
      <c r="G94" s="255"/>
      <c r="H94" s="241"/>
    </row>
    <row r="95" spans="1:8" ht="12.75">
      <c r="A95" s="256"/>
      <c r="B95" s="257"/>
      <c r="C95" s="1" t="s">
        <v>47</v>
      </c>
      <c r="D95" s="6">
        <v>148</v>
      </c>
      <c r="E95" s="274"/>
      <c r="F95" s="239"/>
      <c r="G95" s="255"/>
      <c r="H95" s="241"/>
    </row>
    <row r="96" spans="1:8" ht="12.75">
      <c r="A96" s="298" t="s">
        <v>131</v>
      </c>
      <c r="B96" s="234" t="s">
        <v>33</v>
      </c>
      <c r="C96" s="1">
        <v>251</v>
      </c>
      <c r="D96" s="1">
        <v>873</v>
      </c>
      <c r="E96" s="264" t="s">
        <v>113</v>
      </c>
      <c r="F96" s="242">
        <f>D96+D97</f>
        <v>1056</v>
      </c>
      <c r="G96" s="255" t="s">
        <v>157</v>
      </c>
      <c r="H96" s="241">
        <v>1</v>
      </c>
    </row>
    <row r="97" spans="1:8" ht="15" customHeight="1">
      <c r="A97" s="299"/>
      <c r="B97" s="234"/>
      <c r="C97" s="1">
        <v>253</v>
      </c>
      <c r="D97" s="1">
        <v>183</v>
      </c>
      <c r="E97" s="264"/>
      <c r="F97" s="242"/>
      <c r="G97" s="255"/>
      <c r="H97" s="241"/>
    </row>
    <row r="98" spans="1:8" ht="12.75" customHeight="1">
      <c r="A98" s="299"/>
      <c r="B98" s="234"/>
      <c r="C98" s="1">
        <v>255</v>
      </c>
      <c r="D98" s="1">
        <v>325</v>
      </c>
      <c r="E98" s="264" t="s">
        <v>51</v>
      </c>
      <c r="F98" s="242">
        <v>1098</v>
      </c>
      <c r="G98" s="294" t="s">
        <v>353</v>
      </c>
      <c r="H98" s="241">
        <v>1</v>
      </c>
    </row>
    <row r="99" spans="1:8" ht="12.75">
      <c r="A99" s="299"/>
      <c r="B99" s="234"/>
      <c r="C99" s="1">
        <v>256</v>
      </c>
      <c r="D99" s="1">
        <v>530</v>
      </c>
      <c r="E99" s="264"/>
      <c r="F99" s="242"/>
      <c r="G99" s="295"/>
      <c r="H99" s="241"/>
    </row>
    <row r="100" spans="1:8" ht="12.75">
      <c r="A100" s="299"/>
      <c r="B100" s="234"/>
      <c r="C100" s="1">
        <v>257</v>
      </c>
      <c r="D100" s="1">
        <v>1178</v>
      </c>
      <c r="E100" s="264"/>
      <c r="F100" s="242"/>
      <c r="G100" s="295"/>
      <c r="H100" s="241"/>
    </row>
    <row r="101" spans="1:8" ht="12.75">
      <c r="A101" s="299"/>
      <c r="B101" s="234"/>
      <c r="C101" s="1" t="s">
        <v>49</v>
      </c>
      <c r="D101" s="1">
        <v>115</v>
      </c>
      <c r="E101" s="264"/>
      <c r="F101" s="242"/>
      <c r="G101" s="276"/>
      <c r="H101" s="241"/>
    </row>
    <row r="102" spans="1:8" ht="12.75" customHeight="1">
      <c r="A102" s="299"/>
      <c r="B102" s="30" t="s">
        <v>175</v>
      </c>
      <c r="C102" s="1" t="s">
        <v>67</v>
      </c>
      <c r="D102" s="1">
        <v>248</v>
      </c>
      <c r="E102" s="2" t="s">
        <v>176</v>
      </c>
      <c r="F102" s="10">
        <v>248</v>
      </c>
      <c r="G102" s="197" t="s">
        <v>157</v>
      </c>
      <c r="H102" s="22">
        <v>20</v>
      </c>
    </row>
    <row r="103" spans="1:8" ht="12.75">
      <c r="A103" s="299"/>
      <c r="B103" s="248" t="s">
        <v>116</v>
      </c>
      <c r="C103" s="1">
        <v>852</v>
      </c>
      <c r="D103" s="1">
        <v>760</v>
      </c>
      <c r="E103" s="296" t="s">
        <v>117</v>
      </c>
      <c r="F103" s="265">
        <v>1144</v>
      </c>
      <c r="G103" s="268" t="s">
        <v>157</v>
      </c>
      <c r="H103" s="271">
        <v>21</v>
      </c>
    </row>
    <row r="104" spans="1:8" ht="12.75">
      <c r="A104" s="300"/>
      <c r="B104" s="249"/>
      <c r="C104" s="10" t="s">
        <v>195</v>
      </c>
      <c r="D104" s="1">
        <v>384</v>
      </c>
      <c r="E104" s="279"/>
      <c r="F104" s="267"/>
      <c r="G104" s="270"/>
      <c r="H104" s="273"/>
    </row>
    <row r="105" spans="1:8" ht="25.5">
      <c r="A105" s="256" t="s">
        <v>74</v>
      </c>
      <c r="B105" s="30" t="s">
        <v>177</v>
      </c>
      <c r="C105" s="1" t="s">
        <v>76</v>
      </c>
      <c r="D105" s="1"/>
      <c r="E105" s="2" t="s">
        <v>143</v>
      </c>
      <c r="F105" s="10">
        <v>660</v>
      </c>
      <c r="G105" s="78" t="s">
        <v>353</v>
      </c>
      <c r="H105" s="271">
        <v>8</v>
      </c>
    </row>
    <row r="106" spans="1:8" s="61" customFormat="1" ht="12.75">
      <c r="A106" s="256"/>
      <c r="B106" s="282" t="s">
        <v>237</v>
      </c>
      <c r="C106" s="63" t="s">
        <v>219</v>
      </c>
      <c r="D106" s="17">
        <v>276</v>
      </c>
      <c r="E106" s="282" t="s">
        <v>221</v>
      </c>
      <c r="F106" s="250">
        <v>128</v>
      </c>
      <c r="G106" s="268" t="s">
        <v>157</v>
      </c>
      <c r="H106" s="272"/>
    </row>
    <row r="107" spans="1:8" s="61" customFormat="1" ht="12.75">
      <c r="A107" s="256"/>
      <c r="B107" s="334"/>
      <c r="C107" s="63" t="s">
        <v>220</v>
      </c>
      <c r="D107" s="17">
        <v>696</v>
      </c>
      <c r="E107" s="249"/>
      <c r="F107" s="251"/>
      <c r="G107" s="270"/>
      <c r="H107" s="273"/>
    </row>
    <row r="108" spans="1:8" ht="12.75">
      <c r="A108" s="256"/>
      <c r="B108" s="248" t="s">
        <v>124</v>
      </c>
      <c r="C108" s="1" t="s">
        <v>172</v>
      </c>
      <c r="D108" s="1">
        <v>130</v>
      </c>
      <c r="E108" s="2"/>
      <c r="F108" s="265">
        <v>554</v>
      </c>
      <c r="G108" s="268" t="s">
        <v>157</v>
      </c>
      <c r="H108" s="271">
        <v>23</v>
      </c>
    </row>
    <row r="109" spans="1:8" ht="14.25">
      <c r="A109" s="256"/>
      <c r="B109" s="280"/>
      <c r="C109" s="1" t="s">
        <v>125</v>
      </c>
      <c r="D109" s="1" t="s">
        <v>23</v>
      </c>
      <c r="E109" s="2" t="s">
        <v>168</v>
      </c>
      <c r="F109" s="266"/>
      <c r="G109" s="269"/>
      <c r="H109" s="272"/>
    </row>
    <row r="110" spans="1:8" ht="12.75">
      <c r="A110" s="256"/>
      <c r="B110" s="249"/>
      <c r="C110" s="1" t="s">
        <v>126</v>
      </c>
      <c r="D110" s="1">
        <v>202</v>
      </c>
      <c r="E110" s="2"/>
      <c r="F110" s="267"/>
      <c r="G110" s="270"/>
      <c r="H110" s="273"/>
    </row>
    <row r="111" spans="1:8" s="61" customFormat="1" ht="12.75">
      <c r="A111" s="299" t="s">
        <v>343</v>
      </c>
      <c r="B111" s="252" t="s">
        <v>22</v>
      </c>
      <c r="C111" s="17" t="s">
        <v>23</v>
      </c>
      <c r="D111" s="17" t="s">
        <v>23</v>
      </c>
      <c r="E111" s="252" t="s">
        <v>114</v>
      </c>
      <c r="F111" s="63">
        <v>814</v>
      </c>
      <c r="G111" s="197" t="s">
        <v>157</v>
      </c>
      <c r="H111" s="336" t="s">
        <v>158</v>
      </c>
    </row>
    <row r="112" spans="1:8" s="61" customFormat="1" ht="12.75">
      <c r="A112" s="299"/>
      <c r="B112" s="253"/>
      <c r="C112" s="17" t="s">
        <v>23</v>
      </c>
      <c r="D112" s="17" t="s">
        <v>23</v>
      </c>
      <c r="E112" s="253"/>
      <c r="F112" s="63">
        <v>813</v>
      </c>
      <c r="G112" s="197" t="s">
        <v>155</v>
      </c>
      <c r="H112" s="337"/>
    </row>
    <row r="113" spans="1:8" s="61" customFormat="1" ht="12.75">
      <c r="A113" s="300"/>
      <c r="B113" s="277"/>
      <c r="C113" s="17" t="s">
        <v>23</v>
      </c>
      <c r="D113" s="17" t="s">
        <v>23</v>
      </c>
      <c r="E113" s="277"/>
      <c r="F113" s="63" t="s">
        <v>287</v>
      </c>
      <c r="G113" s="197" t="s">
        <v>286</v>
      </c>
      <c r="H113" s="354"/>
    </row>
    <row r="114" spans="1:8" ht="14.25" customHeight="1">
      <c r="A114" s="290" t="s">
        <v>71</v>
      </c>
      <c r="B114" s="17" t="s">
        <v>115</v>
      </c>
      <c r="C114" s="17" t="s">
        <v>73</v>
      </c>
      <c r="D114" s="17">
        <v>363</v>
      </c>
      <c r="E114" s="7" t="s">
        <v>72</v>
      </c>
      <c r="F114" s="10">
        <v>363</v>
      </c>
      <c r="G114" s="197" t="s">
        <v>157</v>
      </c>
      <c r="H114" s="22">
        <v>26</v>
      </c>
    </row>
    <row r="115" spans="1:8" s="61" customFormat="1" ht="12.75" customHeight="1">
      <c r="A115" s="291"/>
      <c r="B115" s="252" t="s">
        <v>211</v>
      </c>
      <c r="C115" s="17" t="s">
        <v>212</v>
      </c>
      <c r="D115" s="17">
        <v>1193</v>
      </c>
      <c r="E115" s="248" t="s">
        <v>214</v>
      </c>
      <c r="F115" s="250">
        <v>1894</v>
      </c>
      <c r="G115" s="275" t="s">
        <v>354</v>
      </c>
      <c r="H115" s="336">
        <v>34</v>
      </c>
    </row>
    <row r="116" spans="1:8" s="61" customFormat="1" ht="12.75" customHeight="1">
      <c r="A116" s="291"/>
      <c r="B116" s="277"/>
      <c r="C116" s="17" t="s">
        <v>213</v>
      </c>
      <c r="D116" s="17">
        <v>827</v>
      </c>
      <c r="E116" s="249"/>
      <c r="F116" s="251"/>
      <c r="G116" s="276"/>
      <c r="H116" s="354"/>
    </row>
    <row r="117" spans="1:8" s="61" customFormat="1" ht="12.75" customHeight="1">
      <c r="A117" s="291"/>
      <c r="B117" s="250" t="s">
        <v>229</v>
      </c>
      <c r="C117" s="252" t="s">
        <v>215</v>
      </c>
      <c r="D117" s="252">
        <v>5764</v>
      </c>
      <c r="E117" s="248" t="s">
        <v>216</v>
      </c>
      <c r="F117" s="63">
        <v>2100</v>
      </c>
      <c r="G117" s="197" t="s">
        <v>157</v>
      </c>
      <c r="H117" s="336">
        <v>35</v>
      </c>
    </row>
    <row r="118" spans="1:8" s="61" customFormat="1" ht="12.75" customHeight="1">
      <c r="A118" s="291"/>
      <c r="B118" s="304"/>
      <c r="C118" s="253"/>
      <c r="D118" s="253"/>
      <c r="E118" s="280"/>
      <c r="F118" s="40">
        <v>500</v>
      </c>
      <c r="G118" s="197" t="s">
        <v>155</v>
      </c>
      <c r="H118" s="337"/>
    </row>
    <row r="119" spans="1:8" s="61" customFormat="1" ht="12.75" customHeight="1">
      <c r="A119" s="291"/>
      <c r="B119" s="304"/>
      <c r="C119" s="253"/>
      <c r="D119" s="253"/>
      <c r="E119" s="280"/>
      <c r="F119" s="40" t="s">
        <v>345</v>
      </c>
      <c r="G119" s="196" t="s">
        <v>344</v>
      </c>
      <c r="H119" s="337"/>
    </row>
    <row r="120" spans="1:8" s="61" customFormat="1" ht="12.75" customHeight="1" thickBot="1">
      <c r="A120" s="292"/>
      <c r="B120" s="254"/>
      <c r="C120" s="254"/>
      <c r="D120" s="254"/>
      <c r="E120" s="284"/>
      <c r="F120" s="67">
        <v>500</v>
      </c>
      <c r="G120" s="199" t="s">
        <v>173</v>
      </c>
      <c r="H120" s="338"/>
    </row>
    <row r="121" spans="1:8" ht="27.75" thickBot="1">
      <c r="A121" s="149" t="s">
        <v>0</v>
      </c>
      <c r="B121" s="150" t="s">
        <v>42</v>
      </c>
      <c r="C121" s="150" t="s">
        <v>2</v>
      </c>
      <c r="D121" s="151" t="s">
        <v>118</v>
      </c>
      <c r="E121" s="152" t="s">
        <v>4</v>
      </c>
      <c r="F121" s="151" t="s">
        <v>8</v>
      </c>
      <c r="G121" s="150" t="s">
        <v>122</v>
      </c>
      <c r="H121" s="153" t="s">
        <v>43</v>
      </c>
    </row>
    <row r="122" spans="1:8" ht="12.75" customHeight="1">
      <c r="A122" s="156" t="s">
        <v>5</v>
      </c>
      <c r="B122" s="157" t="s">
        <v>129</v>
      </c>
      <c r="C122" s="103" t="s">
        <v>132</v>
      </c>
      <c r="D122" s="103">
        <v>625</v>
      </c>
      <c r="E122" s="158" t="s">
        <v>130</v>
      </c>
      <c r="F122" s="101">
        <v>625</v>
      </c>
      <c r="G122" s="159" t="s">
        <v>157</v>
      </c>
      <c r="H122" s="160">
        <v>22</v>
      </c>
    </row>
    <row r="123" spans="1:8" ht="12.75">
      <c r="A123" s="256" t="s">
        <v>13</v>
      </c>
      <c r="B123" s="234" t="s">
        <v>100</v>
      </c>
      <c r="C123" s="1" t="s">
        <v>99</v>
      </c>
      <c r="D123" s="1">
        <v>172</v>
      </c>
      <c r="E123" s="235" t="s">
        <v>209</v>
      </c>
      <c r="F123" s="242">
        <f>150+124</f>
        <v>274</v>
      </c>
      <c r="G123" s="255" t="s">
        <v>157</v>
      </c>
      <c r="H123" s="241">
        <v>27</v>
      </c>
    </row>
    <row r="124" spans="1:8" s="61" customFormat="1" ht="12.75">
      <c r="A124" s="256"/>
      <c r="B124" s="234"/>
      <c r="C124" s="17">
        <v>1425</v>
      </c>
      <c r="D124" s="17">
        <v>393</v>
      </c>
      <c r="E124" s="235"/>
      <c r="F124" s="242"/>
      <c r="G124" s="255"/>
      <c r="H124" s="241"/>
    </row>
    <row r="125" spans="1:8" s="61" customFormat="1" ht="12.75">
      <c r="A125" s="256"/>
      <c r="B125" s="335" t="s">
        <v>230</v>
      </c>
      <c r="C125" s="17" t="s">
        <v>206</v>
      </c>
      <c r="D125" s="17">
        <v>116</v>
      </c>
      <c r="E125" s="257" t="s">
        <v>208</v>
      </c>
      <c r="F125" s="335">
        <v>235</v>
      </c>
      <c r="G125" s="255" t="s">
        <v>157</v>
      </c>
      <c r="H125" s="243">
        <v>36</v>
      </c>
    </row>
    <row r="126" spans="1:8" s="61" customFormat="1" ht="12.75">
      <c r="A126" s="256"/>
      <c r="B126" s="234"/>
      <c r="C126" s="17" t="s">
        <v>207</v>
      </c>
      <c r="D126" s="17">
        <v>132</v>
      </c>
      <c r="E126" s="257"/>
      <c r="F126" s="335"/>
      <c r="G126" s="255"/>
      <c r="H126" s="243"/>
    </row>
    <row r="127" spans="1:8" ht="12.75">
      <c r="A127" s="256"/>
      <c r="B127" s="30" t="s">
        <v>14</v>
      </c>
      <c r="C127" s="1" t="s">
        <v>15</v>
      </c>
      <c r="D127" s="1">
        <v>835</v>
      </c>
      <c r="E127" s="2" t="s">
        <v>34</v>
      </c>
      <c r="F127" s="10">
        <v>425</v>
      </c>
      <c r="G127" s="198" t="s">
        <v>157</v>
      </c>
      <c r="H127" s="22">
        <v>28</v>
      </c>
    </row>
    <row r="128" spans="1:8" ht="12.75">
      <c r="A128" s="298" t="s">
        <v>21</v>
      </c>
      <c r="B128" s="17" t="s">
        <v>103</v>
      </c>
      <c r="C128" s="1" t="s">
        <v>25</v>
      </c>
      <c r="D128" s="1">
        <v>851</v>
      </c>
      <c r="E128" s="53" t="s">
        <v>186</v>
      </c>
      <c r="F128" s="10">
        <v>851</v>
      </c>
      <c r="G128" s="198" t="s">
        <v>157</v>
      </c>
      <c r="H128" s="22">
        <v>19</v>
      </c>
    </row>
    <row r="129" spans="1:8" ht="12.75">
      <c r="A129" s="299"/>
      <c r="B129" s="252" t="s">
        <v>346</v>
      </c>
      <c r="C129" s="208" t="s">
        <v>349</v>
      </c>
      <c r="D129" s="1">
        <v>135</v>
      </c>
      <c r="E129" s="53"/>
      <c r="F129" s="242">
        <v>603</v>
      </c>
      <c r="G129" s="268" t="s">
        <v>157</v>
      </c>
      <c r="H129" s="271">
        <v>24</v>
      </c>
    </row>
    <row r="130" spans="1:8" ht="12.75">
      <c r="A130" s="299"/>
      <c r="B130" s="253"/>
      <c r="C130" s="208" t="s">
        <v>350</v>
      </c>
      <c r="D130" s="1">
        <v>247</v>
      </c>
      <c r="E130" s="53"/>
      <c r="F130" s="242"/>
      <c r="G130" s="269"/>
      <c r="H130" s="272"/>
    </row>
    <row r="131" spans="1:8" ht="12.75">
      <c r="A131" s="299"/>
      <c r="B131" s="253"/>
      <c r="C131" s="1" t="s">
        <v>347</v>
      </c>
      <c r="D131" s="1">
        <v>83</v>
      </c>
      <c r="E131" s="53"/>
      <c r="F131" s="242"/>
      <c r="G131" s="270"/>
      <c r="H131" s="272"/>
    </row>
    <row r="132" spans="1:8" ht="12.75">
      <c r="A132" s="300"/>
      <c r="B132" s="277"/>
      <c r="C132" s="1" t="s">
        <v>348</v>
      </c>
      <c r="D132" s="1">
        <v>138</v>
      </c>
      <c r="E132" s="53"/>
      <c r="F132" s="10" t="s">
        <v>351</v>
      </c>
      <c r="G132" s="198" t="s">
        <v>352</v>
      </c>
      <c r="H132" s="273"/>
    </row>
    <row r="133" spans="1:8" ht="12.75" customHeight="1">
      <c r="A133" s="350" t="s">
        <v>26</v>
      </c>
      <c r="B133" s="234" t="s">
        <v>36</v>
      </c>
      <c r="C133" s="235" t="s">
        <v>38</v>
      </c>
      <c r="D133" s="235">
        <v>322</v>
      </c>
      <c r="E133" s="1" t="s">
        <v>39</v>
      </c>
      <c r="F133" s="10">
        <v>204</v>
      </c>
      <c r="G133" s="201" t="s">
        <v>155</v>
      </c>
      <c r="H133" s="271">
        <v>30</v>
      </c>
    </row>
    <row r="134" spans="1:8" ht="12.75" customHeight="1">
      <c r="A134" s="350"/>
      <c r="B134" s="234"/>
      <c r="C134" s="235"/>
      <c r="D134" s="235"/>
      <c r="E134" s="1"/>
      <c r="F134" s="10">
        <v>204</v>
      </c>
      <c r="G134" s="201" t="s">
        <v>173</v>
      </c>
      <c r="H134" s="273"/>
    </row>
    <row r="135" spans="1:8" ht="12.75">
      <c r="A135" s="350"/>
      <c r="B135" s="234"/>
      <c r="C135" s="235"/>
      <c r="D135" s="235"/>
      <c r="E135" s="235" t="s">
        <v>104</v>
      </c>
      <c r="F135" s="235">
        <v>400</v>
      </c>
      <c r="G135" s="255" t="s">
        <v>157</v>
      </c>
      <c r="H135" s="241">
        <v>30</v>
      </c>
    </row>
    <row r="136" spans="1:8" ht="12.75">
      <c r="A136" s="350"/>
      <c r="B136" s="234"/>
      <c r="C136" s="17" t="s">
        <v>40</v>
      </c>
      <c r="D136" s="17">
        <v>593</v>
      </c>
      <c r="E136" s="235"/>
      <c r="F136" s="235"/>
      <c r="G136" s="255"/>
      <c r="H136" s="241"/>
    </row>
    <row r="137" spans="1:8" s="16" customFormat="1" ht="12.75">
      <c r="A137" s="350"/>
      <c r="B137" s="234"/>
      <c r="C137" s="17" t="s">
        <v>106</v>
      </c>
      <c r="D137" s="17">
        <v>205</v>
      </c>
      <c r="E137" s="235" t="s">
        <v>108</v>
      </c>
      <c r="F137" s="235">
        <f>170+700</f>
        <v>870</v>
      </c>
      <c r="G137" s="255" t="s">
        <v>157</v>
      </c>
      <c r="H137" s="241">
        <v>30</v>
      </c>
    </row>
    <row r="138" spans="1:8" s="16" customFormat="1" ht="12.75">
      <c r="A138" s="350"/>
      <c r="B138" s="234"/>
      <c r="C138" s="17" t="s">
        <v>105</v>
      </c>
      <c r="D138" s="17">
        <v>814</v>
      </c>
      <c r="E138" s="235"/>
      <c r="F138" s="235"/>
      <c r="G138" s="255"/>
      <c r="H138" s="241"/>
    </row>
    <row r="139" spans="1:8" s="16" customFormat="1" ht="12.75" customHeight="1">
      <c r="A139" s="350"/>
      <c r="B139" s="234"/>
      <c r="C139" s="17" t="s">
        <v>107</v>
      </c>
      <c r="D139" s="17">
        <v>571</v>
      </c>
      <c r="E139" s="274" t="s">
        <v>167</v>
      </c>
      <c r="F139" s="235">
        <v>767</v>
      </c>
      <c r="G139" s="255" t="s">
        <v>157</v>
      </c>
      <c r="H139" s="241">
        <v>30</v>
      </c>
    </row>
    <row r="140" spans="1:8" s="16" customFormat="1" ht="12.75">
      <c r="A140" s="350"/>
      <c r="B140" s="234"/>
      <c r="C140" s="17" t="s">
        <v>128</v>
      </c>
      <c r="D140" s="17">
        <v>196</v>
      </c>
      <c r="E140" s="274"/>
      <c r="F140" s="235"/>
      <c r="G140" s="255"/>
      <c r="H140" s="241"/>
    </row>
    <row r="141" spans="1:8" s="16" customFormat="1" ht="12.75">
      <c r="A141" s="350"/>
      <c r="B141" s="234"/>
      <c r="C141" s="17" t="s">
        <v>171</v>
      </c>
      <c r="D141" s="17">
        <v>103</v>
      </c>
      <c r="E141" s="235" t="s">
        <v>136</v>
      </c>
      <c r="F141" s="235">
        <v>458</v>
      </c>
      <c r="G141" s="255" t="s">
        <v>157</v>
      </c>
      <c r="H141" s="241">
        <v>31</v>
      </c>
    </row>
    <row r="142" spans="1:8" s="16" customFormat="1" ht="12.75">
      <c r="A142" s="350"/>
      <c r="B142" s="234"/>
      <c r="C142" s="1">
        <v>1288</v>
      </c>
      <c r="D142" s="17">
        <v>355</v>
      </c>
      <c r="E142" s="235"/>
      <c r="F142" s="235"/>
      <c r="G142" s="255"/>
      <c r="H142" s="241"/>
    </row>
    <row r="143" spans="1:8" s="74" customFormat="1" ht="12.75">
      <c r="A143" s="350"/>
      <c r="B143" s="234"/>
      <c r="C143" s="234" t="s">
        <v>217</v>
      </c>
      <c r="D143" s="234">
        <v>307</v>
      </c>
      <c r="E143" s="234" t="s">
        <v>218</v>
      </c>
      <c r="F143" s="17">
        <v>150</v>
      </c>
      <c r="G143" s="198" t="s">
        <v>157</v>
      </c>
      <c r="H143" s="243">
        <v>30</v>
      </c>
    </row>
    <row r="144" spans="1:8" s="74" customFormat="1" ht="12.75" customHeight="1">
      <c r="A144" s="350"/>
      <c r="B144" s="234"/>
      <c r="C144" s="234"/>
      <c r="D144" s="234"/>
      <c r="E144" s="234"/>
      <c r="F144" s="17">
        <v>72</v>
      </c>
      <c r="G144" s="202" t="s">
        <v>223</v>
      </c>
      <c r="H144" s="243"/>
    </row>
    <row r="145" spans="1:8" s="74" customFormat="1" ht="12.75" customHeight="1">
      <c r="A145" s="350"/>
      <c r="B145" s="234"/>
      <c r="C145" s="234"/>
      <c r="D145" s="234"/>
      <c r="E145" s="234"/>
      <c r="F145" s="17">
        <v>72</v>
      </c>
      <c r="G145" s="202" t="s">
        <v>173</v>
      </c>
      <c r="H145" s="243"/>
    </row>
    <row r="146" spans="1:8" s="74" customFormat="1" ht="12.75" customHeight="1">
      <c r="A146" s="350"/>
      <c r="B146" s="234"/>
      <c r="C146" s="234"/>
      <c r="D146" s="234"/>
      <c r="E146" s="234"/>
      <c r="F146" s="17" t="s">
        <v>301</v>
      </c>
      <c r="G146" s="202" t="s">
        <v>295</v>
      </c>
      <c r="H146" s="243"/>
    </row>
    <row r="147" spans="1:8" s="74" customFormat="1" ht="12.75" customHeight="1">
      <c r="A147" s="350"/>
      <c r="B147" s="234"/>
      <c r="C147" s="234" t="s">
        <v>299</v>
      </c>
      <c r="D147" s="234">
        <v>3500</v>
      </c>
      <c r="E147" s="234"/>
      <c r="F147" s="17">
        <v>13</v>
      </c>
      <c r="G147" s="198" t="s">
        <v>157</v>
      </c>
      <c r="H147" s="243"/>
    </row>
    <row r="148" spans="1:8" s="74" customFormat="1" ht="12.75" customHeight="1">
      <c r="A148" s="350"/>
      <c r="B148" s="234"/>
      <c r="C148" s="234"/>
      <c r="D148" s="234"/>
      <c r="E148" s="234"/>
      <c r="F148" s="17">
        <v>8</v>
      </c>
      <c r="G148" s="202" t="s">
        <v>223</v>
      </c>
      <c r="H148" s="243"/>
    </row>
    <row r="149" spans="1:8" s="74" customFormat="1" ht="12.75" customHeight="1">
      <c r="A149" s="350"/>
      <c r="B149" s="234"/>
      <c r="C149" s="234"/>
      <c r="D149" s="234"/>
      <c r="E149" s="234"/>
      <c r="F149" s="17">
        <v>8</v>
      </c>
      <c r="G149" s="202" t="s">
        <v>173</v>
      </c>
      <c r="H149" s="243"/>
    </row>
    <row r="150" spans="1:8" s="74" customFormat="1" ht="12.75" customHeight="1">
      <c r="A150" s="350"/>
      <c r="B150" s="234"/>
      <c r="C150" s="234"/>
      <c r="D150" s="234"/>
      <c r="E150" s="234"/>
      <c r="F150" s="17" t="s">
        <v>302</v>
      </c>
      <c r="G150" s="202" t="s">
        <v>295</v>
      </c>
      <c r="H150" s="243"/>
    </row>
    <row r="151" spans="1:8" s="74" customFormat="1" ht="12.75" customHeight="1">
      <c r="A151" s="350"/>
      <c r="B151" s="335" t="s">
        <v>251</v>
      </c>
      <c r="C151" s="94" t="s">
        <v>252</v>
      </c>
      <c r="D151" s="234" t="s">
        <v>23</v>
      </c>
      <c r="E151" s="239" t="s">
        <v>306</v>
      </c>
      <c r="F151" s="17">
        <v>592</v>
      </c>
      <c r="G151" s="108" t="s">
        <v>303</v>
      </c>
      <c r="H151" s="241">
        <v>30</v>
      </c>
    </row>
    <row r="152" spans="1:8" s="16" customFormat="1" ht="12.75" customHeight="1">
      <c r="A152" s="350"/>
      <c r="B152" s="335"/>
      <c r="C152" s="81" t="s">
        <v>253</v>
      </c>
      <c r="D152" s="234"/>
      <c r="E152" s="239"/>
      <c r="F152" s="1">
        <v>592</v>
      </c>
      <c r="G152" s="108" t="s">
        <v>307</v>
      </c>
      <c r="H152" s="241"/>
    </row>
    <row r="153" spans="1:8" s="16" customFormat="1" ht="12.75" customHeight="1">
      <c r="A153" s="350"/>
      <c r="B153" s="234" t="s">
        <v>248</v>
      </c>
      <c r="C153" s="242" t="s">
        <v>250</v>
      </c>
      <c r="D153" s="234" t="s">
        <v>23</v>
      </c>
      <c r="E153" s="274" t="s">
        <v>249</v>
      </c>
      <c r="F153" s="1">
        <v>180</v>
      </c>
      <c r="G153" s="79" t="s">
        <v>157</v>
      </c>
      <c r="H153" s="241">
        <v>42</v>
      </c>
    </row>
    <row r="154" spans="1:8" s="16" customFormat="1" ht="12.75" customHeight="1">
      <c r="A154" s="350"/>
      <c r="B154" s="234"/>
      <c r="C154" s="242"/>
      <c r="D154" s="234"/>
      <c r="E154" s="274"/>
      <c r="F154" s="1">
        <v>213</v>
      </c>
      <c r="G154" s="80" t="s">
        <v>155</v>
      </c>
      <c r="H154" s="241"/>
    </row>
    <row r="155" spans="1:8" s="74" customFormat="1" ht="12.75" customHeight="1">
      <c r="A155" s="350"/>
      <c r="B155" s="63" t="s">
        <v>327</v>
      </c>
      <c r="C155" s="63" t="s">
        <v>328</v>
      </c>
      <c r="D155" s="17">
        <v>451</v>
      </c>
      <c r="E155" s="60" t="s">
        <v>329</v>
      </c>
      <c r="F155" s="17">
        <v>150</v>
      </c>
      <c r="G155" s="198" t="s">
        <v>157</v>
      </c>
      <c r="H155" s="243">
        <v>44</v>
      </c>
    </row>
    <row r="156" spans="1:8" s="74" customFormat="1" ht="12.75" customHeight="1">
      <c r="A156" s="350"/>
      <c r="B156" s="63" t="s">
        <v>335</v>
      </c>
      <c r="C156" s="63" t="s">
        <v>334</v>
      </c>
      <c r="D156" s="63" t="s">
        <v>23</v>
      </c>
      <c r="E156" s="60" t="s">
        <v>333</v>
      </c>
      <c r="F156" s="17">
        <v>2600</v>
      </c>
      <c r="G156" s="198" t="s">
        <v>157</v>
      </c>
      <c r="H156" s="243"/>
    </row>
    <row r="157" spans="1:8" s="74" customFormat="1" ht="26.25" customHeight="1">
      <c r="A157" s="350"/>
      <c r="B157" s="63" t="s">
        <v>330</v>
      </c>
      <c r="C157" s="39" t="s">
        <v>331</v>
      </c>
      <c r="D157" s="63" t="s">
        <v>23</v>
      </c>
      <c r="E157" s="39" t="s">
        <v>332</v>
      </c>
      <c r="F157" s="1">
        <v>190</v>
      </c>
      <c r="G157" s="198" t="s">
        <v>157</v>
      </c>
      <c r="H157" s="22">
        <v>45</v>
      </c>
    </row>
    <row r="158" spans="1:8" s="74" customFormat="1" ht="12.75" customHeight="1">
      <c r="A158" s="350"/>
      <c r="B158" s="63" t="s">
        <v>338</v>
      </c>
      <c r="C158" s="10" t="s">
        <v>337</v>
      </c>
      <c r="D158" s="17">
        <v>214</v>
      </c>
      <c r="E158" s="39" t="s">
        <v>336</v>
      </c>
      <c r="F158" s="1">
        <v>150</v>
      </c>
      <c r="G158" s="198" t="s">
        <v>157</v>
      </c>
      <c r="H158" s="22">
        <v>46</v>
      </c>
    </row>
    <row r="159" spans="1:8" s="74" customFormat="1" ht="12.75" customHeight="1" thickBot="1">
      <c r="A159" s="351"/>
      <c r="B159" s="23" t="s">
        <v>291</v>
      </c>
      <c r="C159" s="67" t="s">
        <v>292</v>
      </c>
      <c r="D159" s="23" t="s">
        <v>23</v>
      </c>
      <c r="E159" s="212" t="s">
        <v>293</v>
      </c>
      <c r="F159" s="23">
        <v>600</v>
      </c>
      <c r="G159" s="203" t="s">
        <v>235</v>
      </c>
      <c r="H159" s="213">
        <v>43</v>
      </c>
    </row>
    <row r="160" spans="1:8" s="74" customFormat="1" ht="27.75" customHeight="1" thickBot="1">
      <c r="A160" s="25"/>
      <c r="B160" s="24"/>
      <c r="C160" s="209"/>
      <c r="D160" s="24"/>
      <c r="E160" s="25"/>
      <c r="F160" s="24"/>
      <c r="G160" s="210"/>
      <c r="H160" s="211"/>
    </row>
    <row r="161" spans="1:8" ht="27.75" thickBot="1">
      <c r="A161" s="225" t="s">
        <v>0</v>
      </c>
      <c r="B161" s="226" t="s">
        <v>42</v>
      </c>
      <c r="C161" s="226" t="s">
        <v>2</v>
      </c>
      <c r="D161" s="227" t="s">
        <v>118</v>
      </c>
      <c r="E161" s="228" t="s">
        <v>4</v>
      </c>
      <c r="F161" s="227" t="s">
        <v>8</v>
      </c>
      <c r="G161" s="226" t="s">
        <v>122</v>
      </c>
      <c r="H161" s="229" t="s">
        <v>43</v>
      </c>
    </row>
    <row r="162" spans="1:8" ht="12.75" customHeight="1">
      <c r="A162" s="263" t="s">
        <v>1</v>
      </c>
      <c r="B162" s="352" t="s">
        <v>198</v>
      </c>
      <c r="C162" s="103" t="s">
        <v>199</v>
      </c>
      <c r="D162" s="346" t="s">
        <v>339</v>
      </c>
      <c r="E162" s="346"/>
      <c r="F162" s="347">
        <v>1389</v>
      </c>
      <c r="G162" s="345" t="s">
        <v>235</v>
      </c>
      <c r="H162" s="353">
        <v>39</v>
      </c>
    </row>
    <row r="163" spans="1:8" ht="12.75" customHeight="1">
      <c r="A163" s="256"/>
      <c r="B163" s="234"/>
      <c r="C163" s="1" t="s">
        <v>200</v>
      </c>
      <c r="D163" s="239"/>
      <c r="E163" s="239"/>
      <c r="F163" s="244"/>
      <c r="G163" s="232"/>
      <c r="H163" s="288"/>
    </row>
    <row r="164" spans="1:8" ht="12.75">
      <c r="A164" s="256"/>
      <c r="B164" s="234" t="s">
        <v>201</v>
      </c>
      <c r="C164" s="10" t="s">
        <v>202</v>
      </c>
      <c r="D164" s="239"/>
      <c r="E164" s="239"/>
      <c r="F164" s="244">
        <v>551</v>
      </c>
      <c r="G164" s="356" t="s">
        <v>232</v>
      </c>
      <c r="H164" s="288"/>
    </row>
    <row r="165" spans="1:8" ht="12.75" customHeight="1">
      <c r="A165" s="256"/>
      <c r="B165" s="234"/>
      <c r="C165" s="10" t="s">
        <v>203</v>
      </c>
      <c r="D165" s="239"/>
      <c r="E165" s="239"/>
      <c r="F165" s="244"/>
      <c r="G165" s="357"/>
      <c r="H165" s="288"/>
    </row>
    <row r="166" spans="1:8" ht="12.75" customHeight="1">
      <c r="A166" s="256"/>
      <c r="B166" s="234" t="s">
        <v>246</v>
      </c>
      <c r="C166" s="10">
        <v>1251</v>
      </c>
      <c r="D166" s="239"/>
      <c r="E166" s="239"/>
      <c r="F166" s="244">
        <v>500</v>
      </c>
      <c r="G166" s="232" t="s">
        <v>235</v>
      </c>
      <c r="H166" s="288">
        <v>41</v>
      </c>
    </row>
    <row r="167" spans="1:8" ht="12.75" customHeight="1">
      <c r="A167" s="256"/>
      <c r="B167" s="234"/>
      <c r="C167" s="10" t="s">
        <v>247</v>
      </c>
      <c r="D167" s="239"/>
      <c r="E167" s="239"/>
      <c r="F167" s="244"/>
      <c r="G167" s="232"/>
      <c r="H167" s="288"/>
    </row>
    <row r="168" spans="1:8" ht="27" customHeight="1">
      <c r="A168" s="105" t="s">
        <v>21</v>
      </c>
      <c r="B168" s="230" t="s">
        <v>204</v>
      </c>
      <c r="C168" s="81" t="s">
        <v>205</v>
      </c>
      <c r="D168" s="239" t="s">
        <v>340</v>
      </c>
      <c r="E168" s="239"/>
      <c r="F168" s="56">
        <v>1270</v>
      </c>
      <c r="G168" s="204" t="s">
        <v>235</v>
      </c>
      <c r="H168" s="19">
        <v>40</v>
      </c>
    </row>
    <row r="169" spans="1:8" ht="12.75" customHeight="1">
      <c r="A169" s="350" t="s">
        <v>71</v>
      </c>
      <c r="B169" s="6" t="s">
        <v>197</v>
      </c>
      <c r="C169" s="17" t="s">
        <v>196</v>
      </c>
      <c r="D169" s="239"/>
      <c r="E169" s="239"/>
      <c r="F169" s="56">
        <v>1010</v>
      </c>
      <c r="G169" s="204" t="s">
        <v>235</v>
      </c>
      <c r="H169" s="19">
        <v>37</v>
      </c>
    </row>
    <row r="170" spans="1:8" ht="12.75" customHeight="1" thickBot="1">
      <c r="A170" s="351"/>
      <c r="B170" s="77" t="s">
        <v>234</v>
      </c>
      <c r="C170" s="67" t="s">
        <v>233</v>
      </c>
      <c r="D170" s="240"/>
      <c r="E170" s="240"/>
      <c r="F170" s="68">
        <v>260</v>
      </c>
      <c r="G170" s="205" t="s">
        <v>235</v>
      </c>
      <c r="H170" s="58">
        <v>38</v>
      </c>
    </row>
    <row r="171" ht="12.75">
      <c r="F171" s="35"/>
    </row>
    <row r="172" spans="1:13" ht="15.75">
      <c r="A172" s="260" t="s">
        <v>294</v>
      </c>
      <c r="B172" s="260"/>
      <c r="C172" s="260"/>
      <c r="D172" s="260"/>
      <c r="E172" s="260"/>
      <c r="F172" s="12"/>
      <c r="G172" s="12"/>
      <c r="M172" s="4"/>
    </row>
    <row r="173" spans="3:7" ht="13.5" thickBot="1">
      <c r="C173" s="15"/>
      <c r="E173" s="4"/>
      <c r="F173" s="12"/>
      <c r="G173" s="12"/>
    </row>
    <row r="174" spans="1:7" ht="12.75">
      <c r="A174" s="261" t="s">
        <v>0</v>
      </c>
      <c r="B174" s="258" t="s">
        <v>42</v>
      </c>
      <c r="C174" s="341" t="s">
        <v>180</v>
      </c>
      <c r="D174" s="258" t="s">
        <v>122</v>
      </c>
      <c r="E174" s="258"/>
      <c r="F174" s="339" t="s">
        <v>43</v>
      </c>
      <c r="G174" s="12"/>
    </row>
    <row r="175" spans="1:7" ht="13.5" thickBot="1">
      <c r="A175" s="262"/>
      <c r="B175" s="259"/>
      <c r="C175" s="342"/>
      <c r="D175" s="259"/>
      <c r="E175" s="259"/>
      <c r="F175" s="340"/>
      <c r="G175" s="12"/>
    </row>
    <row r="176" spans="1:6" ht="25.5" customHeight="1">
      <c r="A176" s="263" t="s">
        <v>1</v>
      </c>
      <c r="B176" s="157" t="s">
        <v>59</v>
      </c>
      <c r="C176" s="154">
        <v>2</v>
      </c>
      <c r="D176" s="345" t="s">
        <v>284</v>
      </c>
      <c r="E176" s="345"/>
      <c r="F176" s="155">
        <v>3</v>
      </c>
    </row>
    <row r="177" spans="1:6" ht="38.25" customHeight="1">
      <c r="A177" s="256"/>
      <c r="B177" s="30" t="s">
        <v>66</v>
      </c>
      <c r="C177" s="10">
        <v>28</v>
      </c>
      <c r="D177" s="232" t="s">
        <v>284</v>
      </c>
      <c r="E177" s="232"/>
      <c r="F177" s="19">
        <v>6</v>
      </c>
    </row>
    <row r="178" spans="1:6" ht="12.75" customHeight="1">
      <c r="A178" s="256"/>
      <c r="B178" s="17" t="s">
        <v>69</v>
      </c>
      <c r="C178" s="10">
        <v>6</v>
      </c>
      <c r="D178" s="232" t="s">
        <v>284</v>
      </c>
      <c r="E178" s="232"/>
      <c r="F178" s="19">
        <v>7</v>
      </c>
    </row>
    <row r="179" spans="1:6" ht="12.75" customHeight="1">
      <c r="A179" s="256"/>
      <c r="B179" s="17" t="s">
        <v>33</v>
      </c>
      <c r="C179" s="10">
        <v>9</v>
      </c>
      <c r="D179" s="232" t="s">
        <v>284</v>
      </c>
      <c r="E179" s="232"/>
      <c r="F179" s="19">
        <v>1</v>
      </c>
    </row>
    <row r="180" spans="1:6" ht="12.75" customHeight="1">
      <c r="A180" s="256" t="s">
        <v>5</v>
      </c>
      <c r="B180" s="257" t="s">
        <v>92</v>
      </c>
      <c r="C180" s="10">
        <v>82</v>
      </c>
      <c r="D180" s="232" t="s">
        <v>284</v>
      </c>
      <c r="E180" s="232"/>
      <c r="F180" s="19">
        <v>14</v>
      </c>
    </row>
    <row r="181" spans="1:6" ht="12.75" customHeight="1">
      <c r="A181" s="256"/>
      <c r="B181" s="257"/>
      <c r="C181" s="10">
        <v>50</v>
      </c>
      <c r="D181" s="232" t="s">
        <v>284</v>
      </c>
      <c r="E181" s="232"/>
      <c r="F181" s="19">
        <v>15</v>
      </c>
    </row>
    <row r="182" spans="1:6" ht="12.75" customHeight="1">
      <c r="A182" s="350" t="s">
        <v>26</v>
      </c>
      <c r="B182" s="234" t="s">
        <v>36</v>
      </c>
      <c r="C182" s="10">
        <v>45</v>
      </c>
      <c r="D182" s="232" t="s">
        <v>359</v>
      </c>
      <c r="E182" s="232"/>
      <c r="F182" s="233" t="s">
        <v>231</v>
      </c>
    </row>
    <row r="183" spans="1:6" ht="12.75" customHeight="1">
      <c r="A183" s="350"/>
      <c r="B183" s="234"/>
      <c r="C183" s="10">
        <v>45</v>
      </c>
      <c r="D183" s="232" t="s">
        <v>173</v>
      </c>
      <c r="E183" s="232"/>
      <c r="F183" s="233"/>
    </row>
    <row r="184" spans="1:6" ht="12.75" customHeight="1">
      <c r="A184" s="350"/>
      <c r="B184" s="235" t="s">
        <v>291</v>
      </c>
      <c r="C184" s="10">
        <v>16</v>
      </c>
      <c r="D184" s="232" t="s">
        <v>284</v>
      </c>
      <c r="E184" s="232"/>
      <c r="F184" s="237">
        <v>43</v>
      </c>
    </row>
    <row r="185" spans="1:6" ht="12.75" customHeight="1" thickBot="1">
      <c r="A185" s="351"/>
      <c r="B185" s="236"/>
      <c r="C185" s="93">
        <v>16</v>
      </c>
      <c r="D185" s="355" t="s">
        <v>173</v>
      </c>
      <c r="E185" s="355"/>
      <c r="F185" s="238"/>
    </row>
    <row r="186" spans="1:6" ht="12.75">
      <c r="A186" s="24"/>
      <c r="B186" s="5"/>
      <c r="C186" s="5"/>
      <c r="D186" s="358"/>
      <c r="E186" s="358"/>
      <c r="F186" s="75"/>
    </row>
    <row r="187" ht="12.75" customHeight="1"/>
    <row r="188" ht="12.75" customHeight="1">
      <c r="G188" s="27"/>
    </row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6.5" customHeight="1">
      <c r="A200" s="34" t="s">
        <v>156</v>
      </c>
    </row>
    <row r="201" spans="2:4" ht="12.75">
      <c r="B201" s="84"/>
      <c r="D201" s="83" t="s">
        <v>254</v>
      </c>
    </row>
    <row r="203" spans="2:6" ht="12.75" customHeight="1">
      <c r="B203" s="33"/>
      <c r="D203" s="343" t="s">
        <v>255</v>
      </c>
      <c r="E203" s="344"/>
      <c r="F203" s="344"/>
    </row>
    <row r="204" spans="4:6" ht="12.75">
      <c r="D204" s="344"/>
      <c r="E204" s="344"/>
      <c r="F204" s="344"/>
    </row>
    <row r="205" spans="2:4" ht="12.75">
      <c r="B205" s="85"/>
      <c r="D205" s="83" t="s">
        <v>358</v>
      </c>
    </row>
    <row r="206" spans="2:4" ht="12.75">
      <c r="B206" s="31"/>
      <c r="D206" s="27"/>
    </row>
    <row r="207" spans="2:4" ht="12.75">
      <c r="B207" s="86"/>
      <c r="D207" s="83" t="s">
        <v>256</v>
      </c>
    </row>
    <row r="208" spans="2:4" ht="12.75">
      <c r="B208" s="82"/>
      <c r="D208" s="27"/>
    </row>
    <row r="209" spans="2:4" ht="12.75">
      <c r="B209" s="87"/>
      <c r="D209" s="83" t="s">
        <v>326</v>
      </c>
    </row>
    <row r="210" spans="2:4" ht="12.75">
      <c r="B210" s="82"/>
      <c r="D210" s="12"/>
    </row>
    <row r="211" spans="2:4" ht="12.75">
      <c r="B211" s="126"/>
      <c r="D211" s="83" t="s">
        <v>318</v>
      </c>
    </row>
    <row r="213" spans="2:5" ht="76.5">
      <c r="B213" s="69" t="s">
        <v>236</v>
      </c>
      <c r="C213" s="5"/>
      <c r="D213" s="161" t="s">
        <v>296</v>
      </c>
      <c r="E213" s="161"/>
    </row>
  </sheetData>
  <sheetProtection/>
  <mergeCells count="255">
    <mergeCell ref="B129:B132"/>
    <mergeCell ref="F129:F131"/>
    <mergeCell ref="G129:G131"/>
    <mergeCell ref="H129:H132"/>
    <mergeCell ref="H31:H32"/>
    <mergeCell ref="A30:A41"/>
    <mergeCell ref="F31:G31"/>
    <mergeCell ref="F33:F35"/>
    <mergeCell ref="H33:H35"/>
    <mergeCell ref="G33:G35"/>
    <mergeCell ref="D186:E186"/>
    <mergeCell ref="A182:A185"/>
    <mergeCell ref="A133:A159"/>
    <mergeCell ref="C143:C146"/>
    <mergeCell ref="D143:D146"/>
    <mergeCell ref="D180:E180"/>
    <mergeCell ref="B153:B154"/>
    <mergeCell ref="B151:B152"/>
    <mergeCell ref="D151:D152"/>
    <mergeCell ref="B164:B165"/>
    <mergeCell ref="H115:H116"/>
    <mergeCell ref="H123:H124"/>
    <mergeCell ref="H105:H107"/>
    <mergeCell ref="D185:E185"/>
    <mergeCell ref="H166:H167"/>
    <mergeCell ref="H111:H113"/>
    <mergeCell ref="D133:D135"/>
    <mergeCell ref="H133:H134"/>
    <mergeCell ref="F137:F138"/>
    <mergeCell ref="G164:G165"/>
    <mergeCell ref="B111:B113"/>
    <mergeCell ref="E111:E113"/>
    <mergeCell ref="D177:E177"/>
    <mergeCell ref="A162:A167"/>
    <mergeCell ref="B166:B167"/>
    <mergeCell ref="B115:B116"/>
    <mergeCell ref="E153:E154"/>
    <mergeCell ref="D153:D154"/>
    <mergeCell ref="C153:C154"/>
    <mergeCell ref="A128:A132"/>
    <mergeCell ref="A2:D2"/>
    <mergeCell ref="A169:A170"/>
    <mergeCell ref="G162:G163"/>
    <mergeCell ref="H151:H152"/>
    <mergeCell ref="G139:G140"/>
    <mergeCell ref="H139:H140"/>
    <mergeCell ref="B162:B163"/>
    <mergeCell ref="H55:H57"/>
    <mergeCell ref="H162:H165"/>
    <mergeCell ref="A111:A113"/>
    <mergeCell ref="F164:F165"/>
    <mergeCell ref="F174:F175"/>
    <mergeCell ref="C174:C175"/>
    <mergeCell ref="D203:F204"/>
    <mergeCell ref="D176:E176"/>
    <mergeCell ref="G166:G167"/>
    <mergeCell ref="D182:E182"/>
    <mergeCell ref="D178:E178"/>
    <mergeCell ref="D162:E167"/>
    <mergeCell ref="F162:F163"/>
    <mergeCell ref="B117:B120"/>
    <mergeCell ref="B123:B124"/>
    <mergeCell ref="B125:B126"/>
    <mergeCell ref="H117:H120"/>
    <mergeCell ref="H125:H126"/>
    <mergeCell ref="G125:G126"/>
    <mergeCell ref="F123:F124"/>
    <mergeCell ref="G123:G124"/>
    <mergeCell ref="F125:F126"/>
    <mergeCell ref="E125:E126"/>
    <mergeCell ref="B106:B107"/>
    <mergeCell ref="B86:B91"/>
    <mergeCell ref="C88:C89"/>
    <mergeCell ref="D88:D89"/>
    <mergeCell ref="A93:A95"/>
    <mergeCell ref="B71:B72"/>
    <mergeCell ref="E86:E87"/>
    <mergeCell ref="G96:G97"/>
    <mergeCell ref="A69:A72"/>
    <mergeCell ref="C86:C87"/>
    <mergeCell ref="D86:D87"/>
    <mergeCell ref="B84:B85"/>
    <mergeCell ref="G71:G72"/>
    <mergeCell ref="E93:E95"/>
    <mergeCell ref="H60:H61"/>
    <mergeCell ref="G48:G50"/>
    <mergeCell ref="F93:F95"/>
    <mergeCell ref="G93:G95"/>
    <mergeCell ref="F84:F85"/>
    <mergeCell ref="G67:G68"/>
    <mergeCell ref="F71:F72"/>
    <mergeCell ref="H71:H72"/>
    <mergeCell ref="H93:H95"/>
    <mergeCell ref="F69:F70"/>
    <mergeCell ref="F46:F47"/>
    <mergeCell ref="F58:F63"/>
    <mergeCell ref="H84:H85"/>
    <mergeCell ref="H27:H28"/>
    <mergeCell ref="G58:G63"/>
    <mergeCell ref="H62:H63"/>
    <mergeCell ref="G53:G54"/>
    <mergeCell ref="H53:H54"/>
    <mergeCell ref="H44:H45"/>
    <mergeCell ref="H48:H50"/>
    <mergeCell ref="A6:A29"/>
    <mergeCell ref="E67:E68"/>
    <mergeCell ref="E53:E54"/>
    <mergeCell ref="E55:E57"/>
    <mergeCell ref="B31:B32"/>
    <mergeCell ref="C31:C32"/>
    <mergeCell ref="D31:D32"/>
    <mergeCell ref="B7:B9"/>
    <mergeCell ref="B10:B11"/>
    <mergeCell ref="B15:B20"/>
    <mergeCell ref="B21:B26"/>
    <mergeCell ref="E13:E14"/>
    <mergeCell ref="B36:B41"/>
    <mergeCell ref="B33:B35"/>
    <mergeCell ref="F36:F41"/>
    <mergeCell ref="E36:E41"/>
    <mergeCell ref="G44:G45"/>
    <mergeCell ref="G46:G47"/>
    <mergeCell ref="F44:F45"/>
    <mergeCell ref="G24:G26"/>
    <mergeCell ref="G27:G28"/>
    <mergeCell ref="E10:E11"/>
    <mergeCell ref="F24:F26"/>
    <mergeCell ref="F10:F11"/>
    <mergeCell ref="E31:E32"/>
    <mergeCell ref="F21:F23"/>
    <mergeCell ref="H36:H41"/>
    <mergeCell ref="H24:H26"/>
    <mergeCell ref="A3:G3"/>
    <mergeCell ref="H7:H9"/>
    <mergeCell ref="G10:G11"/>
    <mergeCell ref="H10:H11"/>
    <mergeCell ref="F27:F28"/>
    <mergeCell ref="E27:E28"/>
    <mergeCell ref="G36:G41"/>
    <mergeCell ref="B13:B14"/>
    <mergeCell ref="H64:H66"/>
    <mergeCell ref="C64:C65"/>
    <mergeCell ref="B48:B63"/>
    <mergeCell ref="H58:H59"/>
    <mergeCell ref="A1:H1"/>
    <mergeCell ref="H46:H47"/>
    <mergeCell ref="F55:F57"/>
    <mergeCell ref="G55:G57"/>
    <mergeCell ref="F13:F14"/>
    <mergeCell ref="B27:B29"/>
    <mergeCell ref="F7:F9"/>
    <mergeCell ref="H15:H20"/>
    <mergeCell ref="G13:G14"/>
    <mergeCell ref="H13:H14"/>
    <mergeCell ref="F15:F20"/>
    <mergeCell ref="H21:H23"/>
    <mergeCell ref="G7:G9"/>
    <mergeCell ref="G21:G23"/>
    <mergeCell ref="G15:G20"/>
    <mergeCell ref="A123:A127"/>
    <mergeCell ref="B96:B101"/>
    <mergeCell ref="E96:E97"/>
    <mergeCell ref="G84:G85"/>
    <mergeCell ref="A96:A104"/>
    <mergeCell ref="A44:A68"/>
    <mergeCell ref="E58:E63"/>
    <mergeCell ref="B46:B47"/>
    <mergeCell ref="F53:F54"/>
    <mergeCell ref="B93:B95"/>
    <mergeCell ref="A114:A120"/>
    <mergeCell ref="E88:E89"/>
    <mergeCell ref="H135:H136"/>
    <mergeCell ref="G135:G136"/>
    <mergeCell ref="F135:F136"/>
    <mergeCell ref="G98:G101"/>
    <mergeCell ref="A105:A110"/>
    <mergeCell ref="H98:H101"/>
    <mergeCell ref="H103:H104"/>
    <mergeCell ref="E103:E104"/>
    <mergeCell ref="H67:H68"/>
    <mergeCell ref="H96:H97"/>
    <mergeCell ref="G69:G70"/>
    <mergeCell ref="H69:H70"/>
    <mergeCell ref="F96:F97"/>
    <mergeCell ref="F103:F104"/>
    <mergeCell ref="A81:H81"/>
    <mergeCell ref="A82:C82"/>
    <mergeCell ref="E69:E70"/>
    <mergeCell ref="H86:H91"/>
    <mergeCell ref="D64:D65"/>
    <mergeCell ref="D117:D120"/>
    <mergeCell ref="G137:G138"/>
    <mergeCell ref="F106:F107"/>
    <mergeCell ref="F67:F68"/>
    <mergeCell ref="B67:B68"/>
    <mergeCell ref="E84:E85"/>
    <mergeCell ref="E117:E120"/>
    <mergeCell ref="G106:G107"/>
    <mergeCell ref="B64:B66"/>
    <mergeCell ref="G103:G104"/>
    <mergeCell ref="B44:B45"/>
    <mergeCell ref="E44:E45"/>
    <mergeCell ref="B108:B110"/>
    <mergeCell ref="B69:B70"/>
    <mergeCell ref="E106:E107"/>
    <mergeCell ref="E46:E47"/>
    <mergeCell ref="E48:E50"/>
    <mergeCell ref="F48:F50"/>
    <mergeCell ref="B103:B104"/>
    <mergeCell ref="H141:H142"/>
    <mergeCell ref="E141:E142"/>
    <mergeCell ref="F108:F110"/>
    <mergeCell ref="G108:G110"/>
    <mergeCell ref="H108:H110"/>
    <mergeCell ref="E139:E140"/>
    <mergeCell ref="F139:F140"/>
    <mergeCell ref="G115:G116"/>
    <mergeCell ref="E123:E124"/>
    <mergeCell ref="H137:H138"/>
    <mergeCell ref="G141:G142"/>
    <mergeCell ref="A180:A181"/>
    <mergeCell ref="B180:B181"/>
    <mergeCell ref="D174:E175"/>
    <mergeCell ref="A172:E172"/>
    <mergeCell ref="A174:A175"/>
    <mergeCell ref="B174:B175"/>
    <mergeCell ref="A176:A179"/>
    <mergeCell ref="D181:E181"/>
    <mergeCell ref="E151:E152"/>
    <mergeCell ref="B133:B150"/>
    <mergeCell ref="A84:A92"/>
    <mergeCell ref="F141:F142"/>
    <mergeCell ref="C133:C135"/>
    <mergeCell ref="E115:E116"/>
    <mergeCell ref="F115:F116"/>
    <mergeCell ref="C147:C150"/>
    <mergeCell ref="D147:D150"/>
    <mergeCell ref="C117:C120"/>
    <mergeCell ref="E98:E101"/>
    <mergeCell ref="E143:E150"/>
    <mergeCell ref="H153:H154"/>
    <mergeCell ref="D183:E183"/>
    <mergeCell ref="F98:F101"/>
    <mergeCell ref="E135:E136"/>
    <mergeCell ref="E137:E138"/>
    <mergeCell ref="H155:H156"/>
    <mergeCell ref="H143:H150"/>
    <mergeCell ref="D179:E179"/>
    <mergeCell ref="F166:F167"/>
    <mergeCell ref="D184:E184"/>
    <mergeCell ref="F182:F183"/>
    <mergeCell ref="B182:B183"/>
    <mergeCell ref="B184:B185"/>
    <mergeCell ref="F184:F185"/>
    <mergeCell ref="D168:E170"/>
  </mergeCells>
  <printOptions/>
  <pageMargins left="0.38" right="0.2362204724409449" top="0.25" bottom="0.35433070866141736" header="0.29" footer="0.15748031496062992"/>
  <pageSetup horizontalDpi="600" verticalDpi="600" orientation="landscape" paperSize="9" r:id="rId1"/>
  <headerFooter alignWithMargins="0">
    <oddFooter>&amp;CStránka &amp;P</oddFooter>
  </headerFooter>
  <ignoredErrors>
    <ignoredError sqref="C8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J110" sqref="J110"/>
    </sheetView>
  </sheetViews>
  <sheetFormatPr defaultColWidth="9.140625" defaultRowHeight="12.75"/>
  <cols>
    <col min="1" max="1" width="16.8515625" style="4" customWidth="1"/>
    <col min="2" max="2" width="11.421875" style="15" customWidth="1"/>
    <col min="3" max="3" width="24.00390625" style="4" customWidth="1"/>
    <col min="4" max="4" width="9.140625" style="4" customWidth="1"/>
    <col min="5" max="7" width="14.140625" style="26" customWidth="1"/>
    <col min="8" max="8" width="14.140625" style="12" customWidth="1"/>
    <col min="9" max="10" width="14.140625" style="76" customWidth="1"/>
    <col min="11" max="11" width="17.57421875" style="12" customWidth="1"/>
    <col min="12" max="16384" width="9.140625" style="12" customWidth="1"/>
  </cols>
  <sheetData>
    <row r="1" spans="1:10" ht="21.75" customHeight="1">
      <c r="A1" s="306" t="s">
        <v>357</v>
      </c>
      <c r="B1" s="306"/>
      <c r="C1" s="306"/>
      <c r="D1" s="306"/>
      <c r="E1" s="306"/>
      <c r="I1" s="383" t="s">
        <v>241</v>
      </c>
      <c r="J1" s="383"/>
    </row>
    <row r="2" spans="1:10" ht="18.75">
      <c r="A2" s="141" t="s">
        <v>240</v>
      </c>
      <c r="B2" s="141"/>
      <c r="C2" s="141"/>
      <c r="D2" s="3"/>
      <c r="I2" s="391" t="s">
        <v>242</v>
      </c>
      <c r="J2" s="391"/>
    </row>
    <row r="3" spans="1:10" s="14" customFormat="1" ht="20.25" customHeight="1" thickBot="1">
      <c r="A3" s="390" t="s">
        <v>325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8" ht="14.25" customHeight="1">
      <c r="A4" s="376" t="s">
        <v>42</v>
      </c>
      <c r="B4" s="341" t="s">
        <v>8</v>
      </c>
      <c r="C4" s="258" t="s">
        <v>178</v>
      </c>
      <c r="D4" s="381" t="s">
        <v>43</v>
      </c>
      <c r="E4" s="385" t="s">
        <v>243</v>
      </c>
      <c r="F4" s="385"/>
      <c r="G4" s="386"/>
      <c r="H4" s="45"/>
    </row>
    <row r="5" spans="1:10" s="11" customFormat="1" ht="15.75" customHeight="1" thickBot="1">
      <c r="A5" s="377"/>
      <c r="B5" s="379"/>
      <c r="C5" s="380"/>
      <c r="D5" s="382"/>
      <c r="E5" s="143" t="s">
        <v>159</v>
      </c>
      <c r="F5" s="143" t="s">
        <v>160</v>
      </c>
      <c r="G5" s="144" t="s">
        <v>161</v>
      </c>
      <c r="H5" s="47"/>
      <c r="I5" s="127"/>
      <c r="J5" s="127"/>
    </row>
    <row r="6" spans="1:8" ht="24" customHeight="1">
      <c r="A6" s="189" t="s">
        <v>52</v>
      </c>
      <c r="B6" s="101">
        <v>1558</v>
      </c>
      <c r="C6" s="103" t="s">
        <v>153</v>
      </c>
      <c r="D6" s="103">
        <v>1</v>
      </c>
      <c r="E6" s="121"/>
      <c r="F6" s="121"/>
      <c r="G6" s="122"/>
      <c r="H6" s="44"/>
    </row>
    <row r="7" spans="1:8" ht="12.75">
      <c r="A7" s="32" t="s">
        <v>56</v>
      </c>
      <c r="B7" s="10">
        <v>2066</v>
      </c>
      <c r="C7" s="1" t="s">
        <v>154</v>
      </c>
      <c r="D7" s="1">
        <v>2</v>
      </c>
      <c r="E7" s="115"/>
      <c r="F7" s="115"/>
      <c r="G7" s="117"/>
      <c r="H7" s="44"/>
    </row>
    <row r="8" spans="1:8" ht="24" customHeight="1">
      <c r="A8" s="130" t="s">
        <v>59</v>
      </c>
      <c r="B8" s="56">
        <v>79</v>
      </c>
      <c r="C8" s="1" t="s">
        <v>153</v>
      </c>
      <c r="D8" s="1">
        <v>3</v>
      </c>
      <c r="E8" s="115"/>
      <c r="F8" s="115"/>
      <c r="G8" s="117"/>
      <c r="H8" s="44"/>
    </row>
    <row r="9" spans="1:8" ht="12.75">
      <c r="A9" s="32" t="s">
        <v>61</v>
      </c>
      <c r="B9" s="10">
        <v>232</v>
      </c>
      <c r="C9" s="1" t="s">
        <v>153</v>
      </c>
      <c r="D9" s="1">
        <v>3</v>
      </c>
      <c r="E9" s="115"/>
      <c r="F9" s="115"/>
      <c r="G9" s="117"/>
      <c r="H9" s="44"/>
    </row>
    <row r="10" spans="1:8" ht="12.75">
      <c r="A10" s="32" t="s">
        <v>64</v>
      </c>
      <c r="B10" s="10">
        <v>3500</v>
      </c>
      <c r="C10" s="1" t="s">
        <v>153</v>
      </c>
      <c r="D10" s="1">
        <v>4</v>
      </c>
      <c r="E10" s="115"/>
      <c r="F10" s="115"/>
      <c r="G10" s="117"/>
      <c r="H10" s="44"/>
    </row>
    <row r="11" spans="1:8" ht="38.25" customHeight="1">
      <c r="A11" s="130" t="s">
        <v>65</v>
      </c>
      <c r="B11" s="63">
        <v>1722</v>
      </c>
      <c r="C11" s="1" t="s">
        <v>153</v>
      </c>
      <c r="D11" s="1">
        <v>5</v>
      </c>
      <c r="E11" s="115"/>
      <c r="F11" s="115"/>
      <c r="G11" s="117"/>
      <c r="H11" s="44"/>
    </row>
    <row r="12" spans="1:8" ht="12.75">
      <c r="A12" s="350" t="s">
        <v>66</v>
      </c>
      <c r="B12" s="10">
        <v>786</v>
      </c>
      <c r="C12" s="1" t="s">
        <v>153</v>
      </c>
      <c r="D12" s="1">
        <v>6</v>
      </c>
      <c r="E12" s="115"/>
      <c r="F12" s="115"/>
      <c r="G12" s="117"/>
      <c r="H12" s="44"/>
    </row>
    <row r="13" spans="1:8" ht="24.75" customHeight="1">
      <c r="A13" s="350"/>
      <c r="B13" s="10">
        <v>6834</v>
      </c>
      <c r="C13" s="1" t="s">
        <v>153</v>
      </c>
      <c r="D13" s="1">
        <v>6</v>
      </c>
      <c r="E13" s="115"/>
      <c r="F13" s="115"/>
      <c r="G13" s="117"/>
      <c r="H13" s="44"/>
    </row>
    <row r="14" spans="1:8" ht="12.75">
      <c r="A14" s="256" t="s">
        <v>69</v>
      </c>
      <c r="B14" s="10">
        <v>800</v>
      </c>
      <c r="C14" s="1" t="s">
        <v>153</v>
      </c>
      <c r="D14" s="1">
        <v>7</v>
      </c>
      <c r="E14" s="115"/>
      <c r="F14" s="115"/>
      <c r="G14" s="117"/>
      <c r="H14" s="44"/>
    </row>
    <row r="15" spans="1:8" ht="12.75">
      <c r="A15" s="256"/>
      <c r="B15" s="10">
        <v>2921</v>
      </c>
      <c r="C15" s="1" t="s">
        <v>153</v>
      </c>
      <c r="D15" s="1">
        <v>7</v>
      </c>
      <c r="E15" s="115"/>
      <c r="F15" s="115"/>
      <c r="G15" s="117"/>
      <c r="H15" s="44"/>
    </row>
    <row r="16" spans="1:8" ht="12.75" customHeight="1">
      <c r="A16" s="32" t="s">
        <v>36</v>
      </c>
      <c r="B16" s="10">
        <v>3450</v>
      </c>
      <c r="C16" s="1" t="s">
        <v>153</v>
      </c>
      <c r="D16" s="1">
        <v>30</v>
      </c>
      <c r="E16" s="115"/>
      <c r="F16" s="115"/>
      <c r="G16" s="117"/>
      <c r="H16" s="44"/>
    </row>
    <row r="17" spans="1:8" ht="12.75">
      <c r="A17" s="256" t="s">
        <v>109</v>
      </c>
      <c r="B17" s="242">
        <v>1287</v>
      </c>
      <c r="C17" s="1" t="s">
        <v>312</v>
      </c>
      <c r="D17" s="1">
        <v>10</v>
      </c>
      <c r="E17" s="115"/>
      <c r="F17" s="116">
        <v>0</v>
      </c>
      <c r="G17" s="118">
        <v>0</v>
      </c>
      <c r="H17" s="44"/>
    </row>
    <row r="18" spans="1:8" ht="12.75" customHeight="1">
      <c r="A18" s="256"/>
      <c r="B18" s="242"/>
      <c r="C18" s="1" t="s">
        <v>153</v>
      </c>
      <c r="D18" s="1">
        <v>10</v>
      </c>
      <c r="E18" s="115"/>
      <c r="F18" s="115"/>
      <c r="G18" s="117"/>
      <c r="H18" s="44"/>
    </row>
    <row r="19" spans="1:8" ht="12.75">
      <c r="A19" s="32" t="s">
        <v>111</v>
      </c>
      <c r="B19" s="10">
        <v>912</v>
      </c>
      <c r="C19" s="1" t="s">
        <v>153</v>
      </c>
      <c r="D19" s="1">
        <v>11</v>
      </c>
      <c r="E19" s="115"/>
      <c r="F19" s="115"/>
      <c r="G19" s="117"/>
      <c r="H19" s="44"/>
    </row>
    <row r="20" spans="1:8" ht="12.75">
      <c r="A20" s="32" t="s">
        <v>112</v>
      </c>
      <c r="B20" s="10">
        <v>6163</v>
      </c>
      <c r="C20" s="1" t="s">
        <v>153</v>
      </c>
      <c r="D20" s="1">
        <v>12</v>
      </c>
      <c r="E20" s="115"/>
      <c r="F20" s="115"/>
      <c r="G20" s="117"/>
      <c r="H20" s="44"/>
    </row>
    <row r="21" spans="1:8" ht="12.75">
      <c r="A21" s="32" t="s">
        <v>80</v>
      </c>
      <c r="B21" s="1">
        <v>233</v>
      </c>
      <c r="C21" s="1" t="s">
        <v>153</v>
      </c>
      <c r="D21" s="1">
        <v>13</v>
      </c>
      <c r="E21" s="115"/>
      <c r="F21" s="115"/>
      <c r="G21" s="117"/>
      <c r="H21" s="44"/>
    </row>
    <row r="22" spans="1:8" ht="12.75" customHeight="1">
      <c r="A22" s="130" t="s">
        <v>82</v>
      </c>
      <c r="B22" s="10">
        <v>1285</v>
      </c>
      <c r="C22" s="1" t="s">
        <v>153</v>
      </c>
      <c r="D22" s="1">
        <v>13</v>
      </c>
      <c r="E22" s="115"/>
      <c r="F22" s="115"/>
      <c r="G22" s="117"/>
      <c r="H22" s="44"/>
    </row>
    <row r="23" spans="1:8" ht="12.75" customHeight="1">
      <c r="A23" s="350" t="s">
        <v>92</v>
      </c>
      <c r="B23" s="10">
        <v>6724</v>
      </c>
      <c r="C23" s="1" t="s">
        <v>153</v>
      </c>
      <c r="D23" s="1">
        <v>14</v>
      </c>
      <c r="E23" s="115"/>
      <c r="F23" s="115"/>
      <c r="G23" s="117"/>
      <c r="H23" s="44"/>
    </row>
    <row r="24" spans="1:8" ht="12.75" customHeight="1">
      <c r="A24" s="350"/>
      <c r="B24" s="10">
        <v>133</v>
      </c>
      <c r="C24" s="1" t="s">
        <v>153</v>
      </c>
      <c r="D24" s="1">
        <v>16</v>
      </c>
      <c r="E24" s="115"/>
      <c r="F24" s="115"/>
      <c r="G24" s="117"/>
      <c r="H24" s="44"/>
    </row>
    <row r="25" spans="1:8" ht="12.75" customHeight="1">
      <c r="A25" s="350"/>
      <c r="B25" s="10">
        <v>2466</v>
      </c>
      <c r="C25" s="1" t="s">
        <v>153</v>
      </c>
      <c r="D25" s="1">
        <v>14</v>
      </c>
      <c r="E25" s="115"/>
      <c r="F25" s="115"/>
      <c r="G25" s="117"/>
      <c r="H25" s="44"/>
    </row>
    <row r="26" spans="1:8" ht="12.75" customHeight="1">
      <c r="A26" s="350"/>
      <c r="B26" s="10">
        <v>1908</v>
      </c>
      <c r="C26" s="1" t="s">
        <v>153</v>
      </c>
      <c r="D26" s="1">
        <v>14</v>
      </c>
      <c r="E26" s="115"/>
      <c r="F26" s="115"/>
      <c r="G26" s="117"/>
      <c r="H26" s="44"/>
    </row>
    <row r="27" spans="1:8" ht="12.75" customHeight="1">
      <c r="A27" s="350"/>
      <c r="B27" s="10">
        <v>3085</v>
      </c>
      <c r="C27" s="1" t="s">
        <v>153</v>
      </c>
      <c r="D27" s="1">
        <v>15</v>
      </c>
      <c r="E27" s="115"/>
      <c r="F27" s="115"/>
      <c r="G27" s="117"/>
      <c r="H27" s="44"/>
    </row>
    <row r="28" spans="1:8" ht="12.75" customHeight="1">
      <c r="A28" s="350"/>
      <c r="B28" s="10">
        <v>7743</v>
      </c>
      <c r="C28" s="1" t="s">
        <v>153</v>
      </c>
      <c r="D28" s="1">
        <v>15</v>
      </c>
      <c r="E28" s="115"/>
      <c r="F28" s="115"/>
      <c r="G28" s="117"/>
      <c r="H28" s="44"/>
    </row>
    <row r="29" spans="1:8" ht="12.75">
      <c r="A29" s="256" t="s">
        <v>137</v>
      </c>
      <c r="B29" s="10">
        <v>586</v>
      </c>
      <c r="C29" s="1" t="s">
        <v>153</v>
      </c>
      <c r="D29" s="235">
        <v>17</v>
      </c>
      <c r="E29" s="115"/>
      <c r="F29" s="115"/>
      <c r="G29" s="117"/>
      <c r="H29" s="44"/>
    </row>
    <row r="30" spans="1:8" ht="12.75">
      <c r="A30" s="256"/>
      <c r="B30" s="10">
        <v>18</v>
      </c>
      <c r="C30" s="1" t="s">
        <v>155</v>
      </c>
      <c r="D30" s="235"/>
      <c r="E30" s="115"/>
      <c r="F30" s="115"/>
      <c r="G30" s="117"/>
      <c r="H30" s="44"/>
    </row>
    <row r="31" spans="1:8" ht="12.75">
      <c r="A31" s="256"/>
      <c r="B31" s="10">
        <v>250</v>
      </c>
      <c r="C31" s="1" t="s">
        <v>153</v>
      </c>
      <c r="D31" s="235"/>
      <c r="E31" s="115"/>
      <c r="F31" s="115"/>
      <c r="G31" s="117"/>
      <c r="H31" s="44"/>
    </row>
    <row r="32" spans="1:8" ht="12.75" customHeight="1">
      <c r="A32" s="130" t="s">
        <v>138</v>
      </c>
      <c r="B32" s="10">
        <v>1010</v>
      </c>
      <c r="C32" s="1" t="s">
        <v>153</v>
      </c>
      <c r="D32" s="1">
        <v>18</v>
      </c>
      <c r="E32" s="115"/>
      <c r="F32" s="115"/>
      <c r="G32" s="117"/>
      <c r="H32" s="44"/>
    </row>
    <row r="33" spans="1:8" ht="12.75" customHeight="1">
      <c r="A33" s="190" t="s">
        <v>103</v>
      </c>
      <c r="B33" s="10">
        <v>729</v>
      </c>
      <c r="C33" s="10" t="s">
        <v>153</v>
      </c>
      <c r="D33" s="1">
        <v>32</v>
      </c>
      <c r="E33" s="115"/>
      <c r="F33" s="115"/>
      <c r="G33" s="117"/>
      <c r="H33" s="44"/>
    </row>
    <row r="34" spans="1:8" ht="24.75" customHeight="1">
      <c r="A34" s="173" t="s">
        <v>101</v>
      </c>
      <c r="B34" s="10">
        <v>2747</v>
      </c>
      <c r="C34" s="1" t="s">
        <v>153</v>
      </c>
      <c r="D34" s="1">
        <v>19</v>
      </c>
      <c r="E34" s="115"/>
      <c r="F34" s="115"/>
      <c r="G34" s="117"/>
      <c r="H34" s="44"/>
    </row>
    <row r="35" spans="1:8" ht="13.5" thickBot="1">
      <c r="A35" s="176" t="s">
        <v>78</v>
      </c>
      <c r="B35" s="41">
        <v>350</v>
      </c>
      <c r="C35" s="20" t="s">
        <v>153</v>
      </c>
      <c r="D35" s="20">
        <v>8</v>
      </c>
      <c r="E35" s="119"/>
      <c r="F35" s="119"/>
      <c r="G35" s="120"/>
      <c r="H35" s="44"/>
    </row>
    <row r="36" spans="1:7" ht="18.75" customHeight="1" thickBot="1">
      <c r="A36" s="142" t="s">
        <v>41</v>
      </c>
      <c r="B36" s="142"/>
      <c r="C36" s="142"/>
      <c r="D36" s="142"/>
      <c r="E36" s="142"/>
      <c r="F36" s="142"/>
      <c r="G36" s="142"/>
    </row>
    <row r="37" spans="1:10" ht="14.25" customHeight="1">
      <c r="A37" s="376" t="s">
        <v>42</v>
      </c>
      <c r="B37" s="341" t="s">
        <v>8</v>
      </c>
      <c r="C37" s="258" t="s">
        <v>178</v>
      </c>
      <c r="D37" s="381" t="s">
        <v>43</v>
      </c>
      <c r="E37" s="395" t="s">
        <v>243</v>
      </c>
      <c r="F37" s="396"/>
      <c r="G37" s="396"/>
      <c r="H37" s="396"/>
      <c r="I37" s="396"/>
      <c r="J37" s="397"/>
    </row>
    <row r="38" spans="1:10" s="11" customFormat="1" ht="13.5" thickBot="1">
      <c r="A38" s="377"/>
      <c r="B38" s="379"/>
      <c r="C38" s="380"/>
      <c r="D38" s="382"/>
      <c r="E38" s="143" t="s">
        <v>159</v>
      </c>
      <c r="F38" s="143" t="s">
        <v>160</v>
      </c>
      <c r="G38" s="143" t="s">
        <v>161</v>
      </c>
      <c r="H38" s="188" t="s">
        <v>170</v>
      </c>
      <c r="I38" s="144" t="s">
        <v>315</v>
      </c>
      <c r="J38" s="144" t="s">
        <v>316</v>
      </c>
    </row>
    <row r="39" spans="1:10" s="42" customFormat="1" ht="12.75">
      <c r="A39" s="183" t="s">
        <v>185</v>
      </c>
      <c r="B39" s="102">
        <v>1292</v>
      </c>
      <c r="C39" s="103" t="s">
        <v>157</v>
      </c>
      <c r="D39" s="104">
        <v>9</v>
      </c>
      <c r="E39" s="168"/>
      <c r="F39" s="168"/>
      <c r="G39" s="168"/>
      <c r="H39" s="169">
        <v>0</v>
      </c>
      <c r="I39" s="184">
        <v>0</v>
      </c>
      <c r="J39" s="185">
        <v>0</v>
      </c>
    </row>
    <row r="40" spans="1:10" s="42" customFormat="1" ht="12.75">
      <c r="A40" s="398" t="s">
        <v>224</v>
      </c>
      <c r="B40" s="39">
        <v>130</v>
      </c>
      <c r="C40" s="1" t="s">
        <v>157</v>
      </c>
      <c r="D40" s="399">
        <v>33</v>
      </c>
      <c r="E40" s="71"/>
      <c r="F40" s="71"/>
      <c r="G40" s="71"/>
      <c r="H40" s="123">
        <v>0</v>
      </c>
      <c r="I40" s="128">
        <v>0</v>
      </c>
      <c r="J40" s="186">
        <v>0</v>
      </c>
    </row>
    <row r="41" spans="1:10" s="42" customFormat="1" ht="12.75">
      <c r="A41" s="398"/>
      <c r="B41" s="39">
        <v>103</v>
      </c>
      <c r="C41" s="1" t="s">
        <v>223</v>
      </c>
      <c r="D41" s="399"/>
      <c r="E41" s="71"/>
      <c r="F41" s="71"/>
      <c r="G41" s="71"/>
      <c r="H41" s="123">
        <v>0</v>
      </c>
      <c r="I41" s="128">
        <v>0</v>
      </c>
      <c r="J41" s="186">
        <v>0</v>
      </c>
    </row>
    <row r="42" spans="1:10" s="42" customFormat="1" ht="12.75">
      <c r="A42" s="398"/>
      <c r="B42" s="39">
        <v>138</v>
      </c>
      <c r="C42" s="1" t="s">
        <v>157</v>
      </c>
      <c r="D42" s="399"/>
      <c r="E42" s="71"/>
      <c r="F42" s="71"/>
      <c r="G42" s="71"/>
      <c r="H42" s="123">
        <v>0</v>
      </c>
      <c r="I42" s="128">
        <v>0</v>
      </c>
      <c r="J42" s="186">
        <v>0</v>
      </c>
    </row>
    <row r="43" spans="1:10" s="42" customFormat="1" ht="12.75">
      <c r="A43" s="398"/>
      <c r="B43" s="39">
        <v>95</v>
      </c>
      <c r="C43" s="1" t="s">
        <v>223</v>
      </c>
      <c r="D43" s="399"/>
      <c r="E43" s="71"/>
      <c r="F43" s="71"/>
      <c r="G43" s="71"/>
      <c r="H43" s="123">
        <v>0</v>
      </c>
      <c r="I43" s="128">
        <v>0</v>
      </c>
      <c r="J43" s="186">
        <v>0</v>
      </c>
    </row>
    <row r="44" spans="1:10" s="42" customFormat="1" ht="12.75">
      <c r="A44" s="398"/>
      <c r="B44" s="39">
        <v>280</v>
      </c>
      <c r="C44" s="1" t="s">
        <v>157</v>
      </c>
      <c r="D44" s="399"/>
      <c r="E44" s="71"/>
      <c r="F44" s="71"/>
      <c r="G44" s="71"/>
      <c r="H44" s="123">
        <v>0</v>
      </c>
      <c r="I44" s="128">
        <v>0</v>
      </c>
      <c r="J44" s="186">
        <v>0</v>
      </c>
    </row>
    <row r="45" spans="1:10" s="42" customFormat="1" ht="12.75">
      <c r="A45" s="398"/>
      <c r="B45" s="39">
        <v>290</v>
      </c>
      <c r="C45" s="1" t="s">
        <v>157</v>
      </c>
      <c r="D45" s="399"/>
      <c r="E45" s="71"/>
      <c r="F45" s="71"/>
      <c r="G45" s="71"/>
      <c r="H45" s="123">
        <v>0</v>
      </c>
      <c r="I45" s="128">
        <v>0</v>
      </c>
      <c r="J45" s="186">
        <v>0</v>
      </c>
    </row>
    <row r="46" spans="1:10" s="42" customFormat="1" ht="12.75">
      <c r="A46" s="175" t="s">
        <v>308</v>
      </c>
      <c r="B46" s="39">
        <v>460</v>
      </c>
      <c r="C46" s="1" t="s">
        <v>314</v>
      </c>
      <c r="D46" s="106">
        <v>29</v>
      </c>
      <c r="E46" s="71"/>
      <c r="F46" s="71"/>
      <c r="G46" s="71"/>
      <c r="H46" s="71"/>
      <c r="I46" s="129"/>
      <c r="J46" s="187"/>
    </row>
    <row r="47" spans="1:10" ht="24.75" customHeight="1">
      <c r="A47" s="130" t="s">
        <v>48</v>
      </c>
      <c r="B47" s="39">
        <v>600</v>
      </c>
      <c r="C47" s="1" t="s">
        <v>157</v>
      </c>
      <c r="D47" s="100">
        <v>20</v>
      </c>
      <c r="E47" s="71"/>
      <c r="F47" s="71"/>
      <c r="G47" s="71"/>
      <c r="H47" s="123">
        <v>0</v>
      </c>
      <c r="I47" s="124">
        <v>0</v>
      </c>
      <c r="J47" s="172">
        <v>0</v>
      </c>
    </row>
    <row r="48" spans="1:10" ht="12.75">
      <c r="A48" s="256" t="s">
        <v>33</v>
      </c>
      <c r="B48" s="10">
        <v>1056</v>
      </c>
      <c r="C48" s="1" t="s">
        <v>157</v>
      </c>
      <c r="D48" s="100">
        <v>1</v>
      </c>
      <c r="E48" s="71"/>
      <c r="F48" s="71"/>
      <c r="G48" s="71"/>
      <c r="H48" s="123">
        <v>0</v>
      </c>
      <c r="I48" s="124">
        <v>0</v>
      </c>
      <c r="J48" s="172">
        <v>0</v>
      </c>
    </row>
    <row r="49" spans="1:10" ht="12.75">
      <c r="A49" s="256"/>
      <c r="B49" s="10">
        <v>1098</v>
      </c>
      <c r="C49" s="1" t="s">
        <v>157</v>
      </c>
      <c r="D49" s="100">
        <v>1</v>
      </c>
      <c r="E49" s="71"/>
      <c r="F49" s="71"/>
      <c r="G49" s="71"/>
      <c r="H49" s="96">
        <v>0</v>
      </c>
      <c r="I49" s="124">
        <v>0</v>
      </c>
      <c r="J49" s="172">
        <v>0</v>
      </c>
    </row>
    <row r="50" spans="1:10" ht="37.5" customHeight="1">
      <c r="A50" s="173" t="s">
        <v>319</v>
      </c>
      <c r="B50" s="10">
        <v>248</v>
      </c>
      <c r="C50" s="1" t="s">
        <v>157</v>
      </c>
      <c r="D50" s="100">
        <v>20</v>
      </c>
      <c r="E50" s="71"/>
      <c r="F50" s="71"/>
      <c r="G50" s="71"/>
      <c r="H50" s="123">
        <v>0</v>
      </c>
      <c r="I50" s="124">
        <v>0</v>
      </c>
      <c r="J50" s="172">
        <v>0</v>
      </c>
    </row>
    <row r="51" spans="1:10" ht="12.75">
      <c r="A51" s="173" t="s">
        <v>116</v>
      </c>
      <c r="B51" s="10">
        <v>1144</v>
      </c>
      <c r="C51" s="1" t="s">
        <v>157</v>
      </c>
      <c r="D51" s="100">
        <v>21</v>
      </c>
      <c r="E51" s="71"/>
      <c r="F51" s="71"/>
      <c r="G51" s="71"/>
      <c r="H51" s="123">
        <v>0</v>
      </c>
      <c r="I51" s="124">
        <v>0</v>
      </c>
      <c r="J51" s="172">
        <v>0</v>
      </c>
    </row>
    <row r="52" spans="1:10" ht="25.5">
      <c r="A52" s="130" t="s">
        <v>75</v>
      </c>
      <c r="B52" s="10">
        <v>660</v>
      </c>
      <c r="C52" s="10" t="s">
        <v>157</v>
      </c>
      <c r="D52" s="384">
        <v>8</v>
      </c>
      <c r="E52" s="71"/>
      <c r="F52" s="71"/>
      <c r="G52" s="71"/>
      <c r="H52" s="96">
        <v>0</v>
      </c>
      <c r="I52" s="124">
        <v>0</v>
      </c>
      <c r="J52" s="172">
        <v>0</v>
      </c>
    </row>
    <row r="53" spans="1:10" ht="12.75">
      <c r="A53" s="130" t="s">
        <v>237</v>
      </c>
      <c r="B53" s="10">
        <v>128</v>
      </c>
      <c r="C53" s="1" t="s">
        <v>157</v>
      </c>
      <c r="D53" s="384"/>
      <c r="E53" s="71"/>
      <c r="F53" s="71"/>
      <c r="G53" s="71"/>
      <c r="H53" s="96">
        <v>0</v>
      </c>
      <c r="I53" s="124">
        <v>0</v>
      </c>
      <c r="J53" s="172">
        <v>0</v>
      </c>
    </row>
    <row r="54" spans="1:10" ht="12.75">
      <c r="A54" s="130" t="s">
        <v>124</v>
      </c>
      <c r="B54" s="10">
        <v>554</v>
      </c>
      <c r="C54" s="1" t="s">
        <v>157</v>
      </c>
      <c r="D54" s="100">
        <v>23</v>
      </c>
      <c r="E54" s="71"/>
      <c r="F54" s="71"/>
      <c r="G54" s="71"/>
      <c r="H54" s="123">
        <v>0</v>
      </c>
      <c r="I54" s="124">
        <v>0</v>
      </c>
      <c r="J54" s="172">
        <v>0</v>
      </c>
    </row>
    <row r="55" spans="1:10" ht="12.75">
      <c r="A55" s="256" t="s">
        <v>22</v>
      </c>
      <c r="B55" s="10">
        <v>814</v>
      </c>
      <c r="C55" s="1" t="s">
        <v>157</v>
      </c>
      <c r="D55" s="384" t="s">
        <v>158</v>
      </c>
      <c r="E55" s="71"/>
      <c r="F55" s="71"/>
      <c r="G55" s="71"/>
      <c r="H55" s="123">
        <v>0</v>
      </c>
      <c r="I55" s="124">
        <v>0</v>
      </c>
      <c r="J55" s="172">
        <v>0</v>
      </c>
    </row>
    <row r="56" spans="1:10" ht="12.75">
      <c r="A56" s="256"/>
      <c r="B56" s="10">
        <v>813</v>
      </c>
      <c r="C56" s="1" t="s">
        <v>155</v>
      </c>
      <c r="D56" s="384"/>
      <c r="E56" s="71"/>
      <c r="F56" s="71"/>
      <c r="G56" s="71"/>
      <c r="H56" s="123">
        <v>0</v>
      </c>
      <c r="I56" s="124">
        <v>0</v>
      </c>
      <c r="J56" s="172">
        <v>0</v>
      </c>
    </row>
    <row r="57" spans="1:10" ht="12.75">
      <c r="A57" s="256"/>
      <c r="B57" s="10" t="s">
        <v>287</v>
      </c>
      <c r="C57" s="10" t="s">
        <v>286</v>
      </c>
      <c r="D57" s="384"/>
      <c r="E57" s="52">
        <v>0</v>
      </c>
      <c r="F57" s="97"/>
      <c r="G57" s="52">
        <v>0</v>
      </c>
      <c r="H57" s="52">
        <v>0</v>
      </c>
      <c r="I57" s="124">
        <v>0</v>
      </c>
      <c r="J57" s="172">
        <v>0</v>
      </c>
    </row>
    <row r="58" spans="1:10" ht="12.75" customHeight="1">
      <c r="A58" s="32" t="s">
        <v>115</v>
      </c>
      <c r="B58" s="10">
        <v>363</v>
      </c>
      <c r="C58" s="1" t="s">
        <v>157</v>
      </c>
      <c r="D58" s="100">
        <v>26</v>
      </c>
      <c r="E58" s="71"/>
      <c r="F58" s="71"/>
      <c r="G58" s="71"/>
      <c r="H58" s="123">
        <v>0</v>
      </c>
      <c r="I58" s="124">
        <v>0</v>
      </c>
      <c r="J58" s="172">
        <v>0</v>
      </c>
    </row>
    <row r="59" spans="1:10" ht="12.75">
      <c r="A59" s="32" t="s">
        <v>211</v>
      </c>
      <c r="B59" s="10">
        <v>1894</v>
      </c>
      <c r="C59" s="10" t="s">
        <v>157</v>
      </c>
      <c r="D59" s="100">
        <v>34</v>
      </c>
      <c r="E59" s="71"/>
      <c r="F59" s="71"/>
      <c r="G59" s="71"/>
      <c r="H59" s="96">
        <v>0</v>
      </c>
      <c r="I59" s="124">
        <v>0</v>
      </c>
      <c r="J59" s="172">
        <v>0</v>
      </c>
    </row>
    <row r="60" spans="1:10" ht="12.75">
      <c r="A60" s="298" t="s">
        <v>229</v>
      </c>
      <c r="B60" s="10">
        <v>2100</v>
      </c>
      <c r="C60" s="1" t="s">
        <v>157</v>
      </c>
      <c r="D60" s="387">
        <v>35</v>
      </c>
      <c r="E60" s="71"/>
      <c r="F60" s="71"/>
      <c r="G60" s="71"/>
      <c r="H60" s="123">
        <v>0</v>
      </c>
      <c r="I60" s="124">
        <v>0</v>
      </c>
      <c r="J60" s="172">
        <v>0</v>
      </c>
    </row>
    <row r="61" spans="1:10" ht="12.75">
      <c r="A61" s="299"/>
      <c r="B61" s="10">
        <v>500</v>
      </c>
      <c r="C61" s="1" t="s">
        <v>155</v>
      </c>
      <c r="D61" s="388"/>
      <c r="E61" s="71"/>
      <c r="F61" s="71"/>
      <c r="G61" s="71"/>
      <c r="H61" s="123">
        <v>0</v>
      </c>
      <c r="I61" s="124">
        <v>0</v>
      </c>
      <c r="J61" s="172">
        <v>0</v>
      </c>
    </row>
    <row r="62" spans="1:10" ht="12.75">
      <c r="A62" s="299"/>
      <c r="B62" s="10" t="s">
        <v>345</v>
      </c>
      <c r="C62" s="1" t="s">
        <v>355</v>
      </c>
      <c r="D62" s="388"/>
      <c r="E62" s="71"/>
      <c r="F62" s="71"/>
      <c r="G62" s="96">
        <v>0</v>
      </c>
      <c r="H62" s="123"/>
      <c r="I62" s="124"/>
      <c r="J62" s="172"/>
    </row>
    <row r="63" spans="1:10" ht="12.75">
      <c r="A63" s="300"/>
      <c r="B63" s="10">
        <v>500</v>
      </c>
      <c r="C63" s="1" t="s">
        <v>173</v>
      </c>
      <c r="D63" s="389"/>
      <c r="E63" s="96">
        <v>0</v>
      </c>
      <c r="F63" s="71"/>
      <c r="G63" s="96">
        <v>0</v>
      </c>
      <c r="H63" s="123">
        <v>0</v>
      </c>
      <c r="I63" s="124">
        <v>0</v>
      </c>
      <c r="J63" s="172">
        <v>0</v>
      </c>
    </row>
    <row r="64" spans="1:10" ht="12.75">
      <c r="A64" s="130" t="s">
        <v>129</v>
      </c>
      <c r="B64" s="10">
        <v>625</v>
      </c>
      <c r="C64" s="1" t="s">
        <v>157</v>
      </c>
      <c r="D64" s="100">
        <v>22</v>
      </c>
      <c r="E64" s="71"/>
      <c r="F64" s="71"/>
      <c r="G64" s="71"/>
      <c r="H64" s="96">
        <v>0</v>
      </c>
      <c r="I64" s="124">
        <v>0</v>
      </c>
      <c r="J64" s="172">
        <v>0</v>
      </c>
    </row>
    <row r="65" spans="1:10" ht="12.75">
      <c r="A65" s="32" t="s">
        <v>100</v>
      </c>
      <c r="B65" s="10">
        <v>274</v>
      </c>
      <c r="C65" s="1" t="s">
        <v>157</v>
      </c>
      <c r="D65" s="100">
        <v>27</v>
      </c>
      <c r="E65" s="71"/>
      <c r="F65" s="71"/>
      <c r="G65" s="71"/>
      <c r="H65" s="123">
        <v>0</v>
      </c>
      <c r="I65" s="124">
        <v>0</v>
      </c>
      <c r="J65" s="172">
        <v>0</v>
      </c>
    </row>
    <row r="66" spans="1:10" ht="12.75">
      <c r="A66" s="32" t="s">
        <v>230</v>
      </c>
      <c r="B66" s="10">
        <v>235</v>
      </c>
      <c r="C66" s="1" t="s">
        <v>157</v>
      </c>
      <c r="D66" s="100">
        <v>36</v>
      </c>
      <c r="E66" s="71"/>
      <c r="F66" s="71"/>
      <c r="G66" s="71"/>
      <c r="H66" s="123">
        <v>0</v>
      </c>
      <c r="I66" s="124">
        <v>0</v>
      </c>
      <c r="J66" s="172">
        <v>0</v>
      </c>
    </row>
    <row r="67" spans="1:10" ht="12.75">
      <c r="A67" s="130" t="s">
        <v>14</v>
      </c>
      <c r="B67" s="10">
        <v>425</v>
      </c>
      <c r="C67" s="1" t="s">
        <v>157</v>
      </c>
      <c r="D67" s="100">
        <v>28</v>
      </c>
      <c r="E67" s="71"/>
      <c r="F67" s="71"/>
      <c r="G67" s="71"/>
      <c r="H67" s="123">
        <v>0</v>
      </c>
      <c r="I67" s="124">
        <v>0</v>
      </c>
      <c r="J67" s="172">
        <v>0</v>
      </c>
    </row>
    <row r="68" spans="1:10" ht="12.75">
      <c r="A68" s="32" t="s">
        <v>103</v>
      </c>
      <c r="B68" s="10">
        <v>851</v>
      </c>
      <c r="C68" s="1" t="s">
        <v>157</v>
      </c>
      <c r="D68" s="100">
        <v>19</v>
      </c>
      <c r="E68" s="71"/>
      <c r="F68" s="71"/>
      <c r="G68" s="71"/>
      <c r="H68" s="123">
        <v>0</v>
      </c>
      <c r="I68" s="124">
        <v>0</v>
      </c>
      <c r="J68" s="172">
        <v>0</v>
      </c>
    </row>
    <row r="69" spans="1:10" ht="12.75">
      <c r="A69" s="298" t="s">
        <v>346</v>
      </c>
      <c r="B69" s="10">
        <v>603</v>
      </c>
      <c r="C69" s="1" t="s">
        <v>157</v>
      </c>
      <c r="D69" s="387">
        <v>24</v>
      </c>
      <c r="E69" s="71"/>
      <c r="F69" s="71"/>
      <c r="G69" s="71"/>
      <c r="H69" s="123">
        <v>0</v>
      </c>
      <c r="I69" s="124">
        <v>0</v>
      </c>
      <c r="J69" s="172">
        <v>0</v>
      </c>
    </row>
    <row r="70" spans="1:10" ht="12.75">
      <c r="A70" s="300"/>
      <c r="B70" s="10" t="s">
        <v>351</v>
      </c>
      <c r="C70" s="1" t="s">
        <v>356</v>
      </c>
      <c r="D70" s="389"/>
      <c r="E70" s="71"/>
      <c r="F70" s="71"/>
      <c r="G70" s="71"/>
      <c r="H70" s="123">
        <v>0</v>
      </c>
      <c r="I70" s="124">
        <v>0</v>
      </c>
      <c r="J70" s="172">
        <v>0</v>
      </c>
    </row>
    <row r="71" spans="1:10" ht="12.75" customHeight="1">
      <c r="A71" s="298" t="s">
        <v>36</v>
      </c>
      <c r="B71" s="10">
        <v>204</v>
      </c>
      <c r="C71" s="6" t="s">
        <v>155</v>
      </c>
      <c r="D71" s="100">
        <v>30</v>
      </c>
      <c r="E71" s="71"/>
      <c r="F71" s="71"/>
      <c r="G71" s="71"/>
      <c r="H71" s="123">
        <v>0</v>
      </c>
      <c r="I71" s="124">
        <v>0</v>
      </c>
      <c r="J71" s="172">
        <v>0</v>
      </c>
    </row>
    <row r="72" spans="1:10" ht="12.75" customHeight="1">
      <c r="A72" s="299"/>
      <c r="B72" s="10">
        <v>204</v>
      </c>
      <c r="C72" s="6" t="s">
        <v>173</v>
      </c>
      <c r="D72" s="100"/>
      <c r="E72" s="96">
        <v>0</v>
      </c>
      <c r="F72" s="71"/>
      <c r="G72" s="96">
        <v>0</v>
      </c>
      <c r="H72" s="123">
        <v>0</v>
      </c>
      <c r="I72" s="124">
        <v>0</v>
      </c>
      <c r="J72" s="172">
        <v>0</v>
      </c>
    </row>
    <row r="73" spans="1:10" ht="12.75">
      <c r="A73" s="299"/>
      <c r="B73" s="1">
        <v>400</v>
      </c>
      <c r="C73" s="1" t="s">
        <v>157</v>
      </c>
      <c r="D73" s="100"/>
      <c r="E73" s="71"/>
      <c r="F73" s="71"/>
      <c r="G73" s="71"/>
      <c r="H73" s="123">
        <v>0</v>
      </c>
      <c r="I73" s="124">
        <v>0</v>
      </c>
      <c r="J73" s="172">
        <v>0</v>
      </c>
    </row>
    <row r="74" spans="1:10" ht="13.5" thickBot="1">
      <c r="A74" s="409"/>
      <c r="B74" s="1">
        <v>870</v>
      </c>
      <c r="C74" s="1" t="s">
        <v>157</v>
      </c>
      <c r="D74" s="100"/>
      <c r="E74" s="71"/>
      <c r="F74" s="71"/>
      <c r="G74" s="71"/>
      <c r="H74" s="123">
        <v>0</v>
      </c>
      <c r="I74" s="124">
        <v>0</v>
      </c>
      <c r="J74" s="172">
        <v>0</v>
      </c>
    </row>
    <row r="75" spans="1:10" ht="14.25" customHeight="1">
      <c r="A75" s="376" t="s">
        <v>42</v>
      </c>
      <c r="B75" s="341" t="s">
        <v>8</v>
      </c>
      <c r="C75" s="258" t="s">
        <v>178</v>
      </c>
      <c r="D75" s="381" t="s">
        <v>43</v>
      </c>
      <c r="E75" s="385" t="s">
        <v>243</v>
      </c>
      <c r="F75" s="385"/>
      <c r="G75" s="385"/>
      <c r="H75" s="385"/>
      <c r="I75" s="385"/>
      <c r="J75" s="386"/>
    </row>
    <row r="76" spans="1:10" s="11" customFormat="1" ht="13.5" thickBot="1">
      <c r="A76" s="404"/>
      <c r="B76" s="342"/>
      <c r="C76" s="259"/>
      <c r="D76" s="408"/>
      <c r="E76" s="216" t="s">
        <v>159</v>
      </c>
      <c r="F76" s="216" t="s">
        <v>160</v>
      </c>
      <c r="G76" s="216" t="s">
        <v>161</v>
      </c>
      <c r="H76" s="215" t="s">
        <v>170</v>
      </c>
      <c r="I76" s="216" t="s">
        <v>315</v>
      </c>
      <c r="J76" s="217" t="s">
        <v>316</v>
      </c>
    </row>
    <row r="77" spans="1:10" ht="12.75" customHeight="1">
      <c r="A77" s="405" t="s">
        <v>36</v>
      </c>
      <c r="B77" s="103">
        <v>767</v>
      </c>
      <c r="C77" s="103" t="s">
        <v>157</v>
      </c>
      <c r="D77" s="167"/>
      <c r="E77" s="168"/>
      <c r="F77" s="168"/>
      <c r="G77" s="168"/>
      <c r="H77" s="169">
        <v>0</v>
      </c>
      <c r="I77" s="170">
        <v>0</v>
      </c>
      <c r="J77" s="171">
        <v>0</v>
      </c>
    </row>
    <row r="78" spans="1:10" ht="12.75" customHeight="1">
      <c r="A78" s="403"/>
      <c r="B78" s="1">
        <v>458</v>
      </c>
      <c r="C78" s="1" t="s">
        <v>157</v>
      </c>
      <c r="D78" s="100">
        <v>31</v>
      </c>
      <c r="E78" s="71"/>
      <c r="F78" s="71"/>
      <c r="G78" s="71"/>
      <c r="H78" s="123">
        <v>0</v>
      </c>
      <c r="I78" s="124">
        <v>0</v>
      </c>
      <c r="J78" s="172">
        <v>0</v>
      </c>
    </row>
    <row r="79" spans="1:10" ht="12.75">
      <c r="A79" s="403"/>
      <c r="B79" s="1">
        <v>150</v>
      </c>
      <c r="C79" s="1" t="s">
        <v>157</v>
      </c>
      <c r="D79" s="384">
        <v>30</v>
      </c>
      <c r="E79" s="71"/>
      <c r="F79" s="71"/>
      <c r="G79" s="71"/>
      <c r="H79" s="123">
        <v>0</v>
      </c>
      <c r="I79" s="124">
        <v>0</v>
      </c>
      <c r="J79" s="172">
        <v>0</v>
      </c>
    </row>
    <row r="80" spans="1:10" ht="12.75">
      <c r="A80" s="403"/>
      <c r="B80" s="1">
        <v>72</v>
      </c>
      <c r="C80" s="1" t="s">
        <v>223</v>
      </c>
      <c r="D80" s="384"/>
      <c r="E80" s="71"/>
      <c r="F80" s="71"/>
      <c r="G80" s="71"/>
      <c r="H80" s="123">
        <v>0</v>
      </c>
      <c r="I80" s="124">
        <v>0</v>
      </c>
      <c r="J80" s="172">
        <v>0</v>
      </c>
    </row>
    <row r="81" spans="1:10" ht="12.75">
      <c r="A81" s="403"/>
      <c r="B81" s="1">
        <v>72</v>
      </c>
      <c r="C81" s="10" t="s">
        <v>173</v>
      </c>
      <c r="D81" s="384"/>
      <c r="E81" s="52">
        <v>0</v>
      </c>
      <c r="F81" s="71"/>
      <c r="G81" s="52">
        <v>0</v>
      </c>
      <c r="H81" s="52">
        <v>0</v>
      </c>
      <c r="I81" s="124">
        <v>0</v>
      </c>
      <c r="J81" s="172">
        <v>0</v>
      </c>
    </row>
    <row r="82" spans="1:10" ht="12.75">
      <c r="A82" s="403"/>
      <c r="B82" s="10" t="s">
        <v>301</v>
      </c>
      <c r="C82" s="10" t="s">
        <v>295</v>
      </c>
      <c r="D82" s="384"/>
      <c r="E82" s="96">
        <v>0</v>
      </c>
      <c r="F82" s="97"/>
      <c r="G82" s="52">
        <v>0</v>
      </c>
      <c r="H82" s="52">
        <v>0</v>
      </c>
      <c r="I82" s="124">
        <v>0</v>
      </c>
      <c r="J82" s="172">
        <v>0</v>
      </c>
    </row>
    <row r="83" spans="1:10" ht="12.75">
      <c r="A83" s="403"/>
      <c r="B83" s="10">
        <v>13</v>
      </c>
      <c r="C83" s="1" t="s">
        <v>157</v>
      </c>
      <c r="D83" s="384"/>
      <c r="E83" s="71"/>
      <c r="F83" s="97"/>
      <c r="G83" s="97"/>
      <c r="H83" s="52">
        <v>0</v>
      </c>
      <c r="I83" s="124">
        <v>0</v>
      </c>
      <c r="J83" s="172">
        <v>0</v>
      </c>
    </row>
    <row r="84" spans="1:10" ht="12.75">
      <c r="A84" s="403"/>
      <c r="B84" s="10">
        <v>8</v>
      </c>
      <c r="C84" s="1" t="s">
        <v>223</v>
      </c>
      <c r="D84" s="384"/>
      <c r="E84" s="71"/>
      <c r="F84" s="97"/>
      <c r="G84" s="97"/>
      <c r="H84" s="52">
        <v>0</v>
      </c>
      <c r="I84" s="124">
        <v>0</v>
      </c>
      <c r="J84" s="172">
        <v>0</v>
      </c>
    </row>
    <row r="85" spans="1:10" ht="12.75">
      <c r="A85" s="403"/>
      <c r="B85" s="10">
        <v>8</v>
      </c>
      <c r="C85" s="10" t="s">
        <v>173</v>
      </c>
      <c r="D85" s="384"/>
      <c r="E85" s="96">
        <v>0</v>
      </c>
      <c r="F85" s="97"/>
      <c r="G85" s="52">
        <v>0</v>
      </c>
      <c r="H85" s="52">
        <v>0</v>
      </c>
      <c r="I85" s="124">
        <v>0</v>
      </c>
      <c r="J85" s="172">
        <v>0</v>
      </c>
    </row>
    <row r="86" spans="1:10" ht="12.75">
      <c r="A86" s="403"/>
      <c r="B86" s="10" t="s">
        <v>302</v>
      </c>
      <c r="C86" s="10" t="s">
        <v>295</v>
      </c>
      <c r="D86" s="384"/>
      <c r="E86" s="96">
        <v>0</v>
      </c>
      <c r="F86" s="97"/>
      <c r="G86" s="52">
        <v>0</v>
      </c>
      <c r="H86" s="52">
        <v>0</v>
      </c>
      <c r="I86" s="124">
        <v>0</v>
      </c>
      <c r="J86" s="172">
        <v>0</v>
      </c>
    </row>
    <row r="87" spans="1:10" ht="12.75">
      <c r="A87" s="403" t="s">
        <v>251</v>
      </c>
      <c r="B87" s="10">
        <v>592</v>
      </c>
      <c r="C87" s="10" t="s">
        <v>303</v>
      </c>
      <c r="D87" s="384"/>
      <c r="E87" s="71"/>
      <c r="F87" s="52">
        <v>0</v>
      </c>
      <c r="G87" s="97"/>
      <c r="H87" s="52">
        <v>0</v>
      </c>
      <c r="I87" s="97"/>
      <c r="J87" s="172">
        <v>0</v>
      </c>
    </row>
    <row r="88" spans="1:10" ht="12.75">
      <c r="A88" s="403"/>
      <c r="B88" s="10">
        <v>592</v>
      </c>
      <c r="C88" s="10" t="s">
        <v>320</v>
      </c>
      <c r="D88" s="384"/>
      <c r="E88" s="135"/>
      <c r="F88" s="135"/>
      <c r="G88" s="135"/>
      <c r="H88" s="135"/>
      <c r="I88" s="136"/>
      <c r="J88" s="172">
        <v>0</v>
      </c>
    </row>
    <row r="89" spans="1:10" ht="12.75">
      <c r="A89" s="370" t="s">
        <v>248</v>
      </c>
      <c r="B89" s="10">
        <v>180</v>
      </c>
      <c r="C89" s="10" t="s">
        <v>157</v>
      </c>
      <c r="D89" s="384">
        <v>42</v>
      </c>
      <c r="E89" s="71"/>
      <c r="F89" s="71"/>
      <c r="G89" s="71"/>
      <c r="H89" s="96">
        <v>0</v>
      </c>
      <c r="I89" s="124">
        <v>0</v>
      </c>
      <c r="J89" s="172">
        <v>0</v>
      </c>
    </row>
    <row r="90" spans="1:10" ht="12.75">
      <c r="A90" s="370"/>
      <c r="B90" s="10">
        <v>213</v>
      </c>
      <c r="C90" s="10" t="s">
        <v>155</v>
      </c>
      <c r="D90" s="384"/>
      <c r="E90" s="71"/>
      <c r="F90" s="71"/>
      <c r="G90" s="71"/>
      <c r="H90" s="96">
        <v>0</v>
      </c>
      <c r="I90" s="124">
        <v>0</v>
      </c>
      <c r="J90" s="172">
        <v>0</v>
      </c>
    </row>
    <row r="91" spans="1:10" ht="12.75">
      <c r="A91" s="105" t="s">
        <v>327</v>
      </c>
      <c r="B91" s="17">
        <v>150</v>
      </c>
      <c r="C91" s="17" t="s">
        <v>157</v>
      </c>
      <c r="D91" s="369">
        <v>44</v>
      </c>
      <c r="E91" s="97"/>
      <c r="F91" s="71"/>
      <c r="G91" s="97"/>
      <c r="H91" s="52">
        <v>0</v>
      </c>
      <c r="I91" s="124">
        <v>0</v>
      </c>
      <c r="J91" s="172"/>
    </row>
    <row r="92" spans="1:10" ht="12.75">
      <c r="A92" s="105" t="s">
        <v>335</v>
      </c>
      <c r="B92" s="17">
        <v>2600</v>
      </c>
      <c r="C92" s="17" t="s">
        <v>157</v>
      </c>
      <c r="D92" s="369"/>
      <c r="E92" s="97"/>
      <c r="F92" s="71"/>
      <c r="G92" s="97"/>
      <c r="H92" s="52">
        <v>0</v>
      </c>
      <c r="I92" s="124">
        <v>0</v>
      </c>
      <c r="J92" s="172">
        <v>0</v>
      </c>
    </row>
    <row r="93" spans="1:10" ht="12.75">
      <c r="A93" s="105" t="s">
        <v>330</v>
      </c>
      <c r="B93" s="1">
        <v>190</v>
      </c>
      <c r="C93" s="17" t="s">
        <v>157</v>
      </c>
      <c r="D93" s="100">
        <v>45</v>
      </c>
      <c r="E93" s="97"/>
      <c r="F93" s="71"/>
      <c r="G93" s="97"/>
      <c r="H93" s="52">
        <v>0</v>
      </c>
      <c r="I93" s="124">
        <v>0</v>
      </c>
      <c r="J93" s="172">
        <v>0</v>
      </c>
    </row>
    <row r="94" spans="1:10" ht="12.75">
      <c r="A94" s="105" t="s">
        <v>338</v>
      </c>
      <c r="B94" s="1">
        <v>150</v>
      </c>
      <c r="C94" s="17" t="s">
        <v>157</v>
      </c>
      <c r="D94" s="100">
        <v>46</v>
      </c>
      <c r="E94" s="97"/>
      <c r="F94" s="71"/>
      <c r="G94" s="97"/>
      <c r="H94" s="52">
        <v>0</v>
      </c>
      <c r="I94" s="124">
        <v>0</v>
      </c>
      <c r="J94" s="172">
        <v>0</v>
      </c>
    </row>
    <row r="95" spans="1:10" ht="25.5">
      <c r="A95" s="173" t="s">
        <v>291</v>
      </c>
      <c r="B95" s="10">
        <v>600</v>
      </c>
      <c r="C95" s="10" t="s">
        <v>235</v>
      </c>
      <c r="D95" s="100">
        <v>43</v>
      </c>
      <c r="E95" s="71"/>
      <c r="F95" s="71"/>
      <c r="G95" s="52">
        <v>0</v>
      </c>
      <c r="H95" s="52">
        <v>0</v>
      </c>
      <c r="I95" s="124">
        <v>0</v>
      </c>
      <c r="J95" s="172">
        <v>0</v>
      </c>
    </row>
    <row r="96" spans="1:10" ht="12.75">
      <c r="A96" s="174" t="s">
        <v>198</v>
      </c>
      <c r="B96" s="10">
        <v>1389</v>
      </c>
      <c r="C96" s="10" t="s">
        <v>235</v>
      </c>
      <c r="D96" s="235">
        <v>39</v>
      </c>
      <c r="E96" s="71"/>
      <c r="F96" s="71"/>
      <c r="G96" s="52">
        <v>0</v>
      </c>
      <c r="H96" s="123">
        <v>0</v>
      </c>
      <c r="I96" s="124">
        <v>0</v>
      </c>
      <c r="J96" s="172">
        <v>0</v>
      </c>
    </row>
    <row r="97" spans="1:10" ht="12.75">
      <c r="A97" s="174" t="s">
        <v>238</v>
      </c>
      <c r="B97" s="10">
        <v>551</v>
      </c>
      <c r="C97" s="1" t="s">
        <v>232</v>
      </c>
      <c r="D97" s="235"/>
      <c r="E97" s="71"/>
      <c r="F97" s="71"/>
      <c r="G97" s="52">
        <v>0</v>
      </c>
      <c r="H97" s="123">
        <v>0</v>
      </c>
      <c r="I97" s="124">
        <v>0</v>
      </c>
      <c r="J97" s="172">
        <v>0</v>
      </c>
    </row>
    <row r="98" spans="1:10" ht="25.5">
      <c r="A98" s="175" t="s">
        <v>246</v>
      </c>
      <c r="B98" s="10">
        <v>500</v>
      </c>
      <c r="C98" s="10" t="s">
        <v>298</v>
      </c>
      <c r="D98" s="1">
        <v>41</v>
      </c>
      <c r="E98" s="71"/>
      <c r="F98" s="71"/>
      <c r="G98" s="52">
        <v>0</v>
      </c>
      <c r="H98" s="52">
        <v>0</v>
      </c>
      <c r="I98" s="124">
        <v>0</v>
      </c>
      <c r="J98" s="172">
        <v>0</v>
      </c>
    </row>
    <row r="99" spans="1:10" ht="25.5">
      <c r="A99" s="182" t="s">
        <v>239</v>
      </c>
      <c r="B99" s="10">
        <v>1270</v>
      </c>
      <c r="C99" s="10" t="s">
        <v>235</v>
      </c>
      <c r="D99" s="1">
        <v>40</v>
      </c>
      <c r="E99" s="71"/>
      <c r="F99" s="71"/>
      <c r="G99" s="123">
        <v>0</v>
      </c>
      <c r="H99" s="123">
        <v>0</v>
      </c>
      <c r="I99" s="124">
        <v>0</v>
      </c>
      <c r="J99" s="172">
        <v>0</v>
      </c>
    </row>
    <row r="100" spans="1:10" ht="12.75" customHeight="1">
      <c r="A100" s="32" t="s">
        <v>197</v>
      </c>
      <c r="B100" s="1">
        <v>1010</v>
      </c>
      <c r="C100" s="10" t="s">
        <v>235</v>
      </c>
      <c r="D100" s="100">
        <v>37</v>
      </c>
      <c r="E100" s="71"/>
      <c r="F100" s="71"/>
      <c r="G100" s="52">
        <v>0</v>
      </c>
      <c r="H100" s="123">
        <v>0</v>
      </c>
      <c r="I100" s="124">
        <v>0</v>
      </c>
      <c r="J100" s="172">
        <v>0</v>
      </c>
    </row>
    <row r="101" spans="1:10" ht="13.5" thickBot="1">
      <c r="A101" s="176" t="s">
        <v>234</v>
      </c>
      <c r="B101" s="41">
        <v>260</v>
      </c>
      <c r="C101" s="20" t="s">
        <v>235</v>
      </c>
      <c r="D101" s="20">
        <v>38</v>
      </c>
      <c r="E101" s="177"/>
      <c r="F101" s="177"/>
      <c r="G101" s="178">
        <v>0</v>
      </c>
      <c r="H101" s="179">
        <v>0</v>
      </c>
      <c r="I101" s="180">
        <v>0</v>
      </c>
      <c r="J101" s="181">
        <v>0</v>
      </c>
    </row>
    <row r="102" spans="1:10" ht="12.75">
      <c r="A102" s="406" t="s">
        <v>341</v>
      </c>
      <c r="B102" s="407"/>
      <c r="C102" s="407"/>
      <c r="D102" s="407"/>
      <c r="E102" s="407"/>
      <c r="F102" s="407"/>
      <c r="G102" s="407"/>
      <c r="H102" s="407"/>
      <c r="I102" s="407"/>
      <c r="J102" s="407"/>
    </row>
    <row r="103" spans="1:10" ht="12.75">
      <c r="A103" s="407"/>
      <c r="B103" s="407"/>
      <c r="C103" s="407"/>
      <c r="D103" s="407"/>
      <c r="E103" s="407"/>
      <c r="F103" s="407"/>
      <c r="G103" s="407"/>
      <c r="H103" s="407"/>
      <c r="I103" s="407"/>
      <c r="J103" s="407"/>
    </row>
    <row r="104" spans="1:10" ht="12.75" customHeight="1">
      <c r="A104" s="12"/>
      <c r="B104" s="12"/>
      <c r="C104" s="12"/>
      <c r="D104" s="12"/>
      <c r="E104" s="12"/>
      <c r="F104" s="12"/>
      <c r="G104" s="12"/>
      <c r="I104" s="12"/>
      <c r="J104" s="12"/>
    </row>
    <row r="105" s="11" customFormat="1" ht="12.75" customHeight="1"/>
    <row r="106" spans="1:6" ht="19.5" customHeight="1" thickBot="1">
      <c r="A106" s="260" t="s">
        <v>174</v>
      </c>
      <c r="B106" s="260"/>
      <c r="C106" s="260"/>
      <c r="D106" s="260"/>
      <c r="E106" s="260"/>
      <c r="F106" s="260"/>
    </row>
    <row r="107" spans="1:8" ht="26.25" customHeight="1">
      <c r="A107" s="376" t="s">
        <v>42</v>
      </c>
      <c r="B107" s="341" t="s">
        <v>180</v>
      </c>
      <c r="C107" s="258" t="s">
        <v>122</v>
      </c>
      <c r="D107" s="381" t="s">
        <v>43</v>
      </c>
      <c r="E107" s="374" t="s">
        <v>243</v>
      </c>
      <c r="F107" s="375"/>
      <c r="G107" s="45"/>
      <c r="H107" s="45"/>
    </row>
    <row r="108" spans="1:10" ht="18.75" customHeight="1" thickBot="1">
      <c r="A108" s="377"/>
      <c r="B108" s="379"/>
      <c r="C108" s="380"/>
      <c r="D108" s="382"/>
      <c r="E108" s="218" t="s">
        <v>159</v>
      </c>
      <c r="F108" s="144" t="s">
        <v>160</v>
      </c>
      <c r="G108" s="46"/>
      <c r="H108" s="47"/>
      <c r="I108" s="127"/>
      <c r="J108" s="127"/>
    </row>
    <row r="109" spans="1:8" ht="27" customHeight="1">
      <c r="A109" s="219" t="s">
        <v>59</v>
      </c>
      <c r="B109" s="154">
        <v>2</v>
      </c>
      <c r="C109" s="191" t="s">
        <v>284</v>
      </c>
      <c r="D109" s="103">
        <v>3</v>
      </c>
      <c r="E109" s="168"/>
      <c r="F109" s="220">
        <v>0</v>
      </c>
      <c r="G109" s="44"/>
      <c r="H109" s="16"/>
    </row>
    <row r="110" spans="1:8" ht="41.25" customHeight="1" thickBot="1">
      <c r="A110" s="130" t="s">
        <v>66</v>
      </c>
      <c r="B110" s="10">
        <v>28</v>
      </c>
      <c r="C110" s="99" t="s">
        <v>284</v>
      </c>
      <c r="D110" s="1">
        <v>6</v>
      </c>
      <c r="E110" s="71"/>
      <c r="F110" s="221">
        <v>0</v>
      </c>
      <c r="G110" s="36"/>
      <c r="H110" s="16"/>
    </row>
    <row r="111" spans="1:8" ht="22.5" customHeight="1">
      <c r="A111" s="376" t="s">
        <v>42</v>
      </c>
      <c r="B111" s="341" t="s">
        <v>180</v>
      </c>
      <c r="C111" s="258" t="s">
        <v>122</v>
      </c>
      <c r="D111" s="381" t="s">
        <v>43</v>
      </c>
      <c r="E111" s="374" t="s">
        <v>243</v>
      </c>
      <c r="F111" s="375"/>
      <c r="G111" s="36"/>
      <c r="H111" s="16"/>
    </row>
    <row r="112" spans="1:8" ht="26.25" customHeight="1" thickBot="1">
      <c r="A112" s="377"/>
      <c r="B112" s="379"/>
      <c r="C112" s="380"/>
      <c r="D112" s="382"/>
      <c r="E112" s="218" t="s">
        <v>159</v>
      </c>
      <c r="F112" s="144" t="s">
        <v>160</v>
      </c>
      <c r="G112" s="36"/>
      <c r="H112" s="16"/>
    </row>
    <row r="113" spans="1:8" ht="27" customHeight="1">
      <c r="A113" s="32" t="s">
        <v>69</v>
      </c>
      <c r="B113" s="10">
        <v>6</v>
      </c>
      <c r="C113" s="99" t="s">
        <v>284</v>
      </c>
      <c r="D113" s="1">
        <v>7</v>
      </c>
      <c r="E113" s="71"/>
      <c r="F113" s="221">
        <v>0</v>
      </c>
      <c r="G113" s="36"/>
      <c r="H113" s="16"/>
    </row>
    <row r="114" spans="1:8" ht="27" customHeight="1">
      <c r="A114" s="256" t="s">
        <v>33</v>
      </c>
      <c r="B114" s="10">
        <v>9</v>
      </c>
      <c r="C114" s="99" t="s">
        <v>284</v>
      </c>
      <c r="D114" s="384">
        <v>1</v>
      </c>
      <c r="E114" s="71"/>
      <c r="F114" s="221">
        <v>0</v>
      </c>
      <c r="G114" s="36"/>
      <c r="H114" s="16"/>
    </row>
    <row r="115" spans="1:8" ht="27" customHeight="1">
      <c r="A115" s="256"/>
      <c r="B115" s="10" t="s">
        <v>321</v>
      </c>
      <c r="C115" s="99" t="s">
        <v>285</v>
      </c>
      <c r="D115" s="384"/>
      <c r="E115" s="71"/>
      <c r="F115" s="221">
        <v>0</v>
      </c>
      <c r="G115" s="36"/>
      <c r="H115" s="16"/>
    </row>
    <row r="116" spans="1:8" ht="27" customHeight="1">
      <c r="A116" s="350" t="s">
        <v>92</v>
      </c>
      <c r="B116" s="10">
        <v>82</v>
      </c>
      <c r="C116" s="99" t="s">
        <v>284</v>
      </c>
      <c r="D116" s="1">
        <v>14</v>
      </c>
      <c r="E116" s="71"/>
      <c r="F116" s="221">
        <v>0</v>
      </c>
      <c r="G116" s="36"/>
      <c r="H116" s="16"/>
    </row>
    <row r="117" spans="1:8" ht="27" customHeight="1">
      <c r="A117" s="350"/>
      <c r="B117" s="10">
        <v>50</v>
      </c>
      <c r="C117" s="99" t="s">
        <v>284</v>
      </c>
      <c r="D117" s="1">
        <v>15</v>
      </c>
      <c r="E117" s="71"/>
      <c r="F117" s="221">
        <v>0</v>
      </c>
      <c r="G117" s="36"/>
      <c r="H117" s="16"/>
    </row>
    <row r="118" spans="1:8" ht="27" customHeight="1">
      <c r="A118" s="256" t="s">
        <v>36</v>
      </c>
      <c r="B118" s="10">
        <v>45</v>
      </c>
      <c r="C118" s="99" t="s">
        <v>284</v>
      </c>
      <c r="D118" s="372" t="s">
        <v>231</v>
      </c>
      <c r="E118" s="71"/>
      <c r="F118" s="221">
        <v>0</v>
      </c>
      <c r="G118" s="36"/>
      <c r="H118" s="16"/>
    </row>
    <row r="119" spans="1:8" ht="12.75" customHeight="1">
      <c r="A119" s="256"/>
      <c r="B119" s="10">
        <v>45</v>
      </c>
      <c r="C119" s="99" t="s">
        <v>173</v>
      </c>
      <c r="D119" s="372"/>
      <c r="E119" s="96">
        <v>0</v>
      </c>
      <c r="F119" s="222"/>
      <c r="G119" s="36"/>
      <c r="H119" s="16"/>
    </row>
    <row r="120" spans="1:8" ht="27" customHeight="1">
      <c r="A120" s="370" t="s">
        <v>291</v>
      </c>
      <c r="B120" s="10">
        <v>16</v>
      </c>
      <c r="C120" s="99" t="s">
        <v>284</v>
      </c>
      <c r="D120" s="372">
        <v>43</v>
      </c>
      <c r="E120" s="71"/>
      <c r="F120" s="221">
        <v>0</v>
      </c>
      <c r="G120" s="36"/>
      <c r="H120" s="16"/>
    </row>
    <row r="121" spans="1:8" ht="12.75" customHeight="1" thickBot="1">
      <c r="A121" s="371"/>
      <c r="B121" s="41">
        <v>16</v>
      </c>
      <c r="C121" s="192" t="s">
        <v>173</v>
      </c>
      <c r="D121" s="373"/>
      <c r="E121" s="224">
        <v>0</v>
      </c>
      <c r="F121" s="223"/>
      <c r="G121" s="36"/>
      <c r="H121" s="16"/>
    </row>
    <row r="122" ht="21" customHeight="1">
      <c r="B122" s="35"/>
    </row>
    <row r="123" ht="15" customHeight="1">
      <c r="A123" s="43" t="s">
        <v>179</v>
      </c>
    </row>
    <row r="124" ht="7.5" customHeight="1"/>
    <row r="125" spans="1:7" ht="24.75" customHeight="1">
      <c r="A125" s="378"/>
      <c r="B125" s="378"/>
      <c r="C125" s="378"/>
      <c r="D125" s="378"/>
      <c r="E125" s="378"/>
      <c r="F125" s="378"/>
      <c r="G125" s="378"/>
    </row>
    <row r="126" ht="6.75" customHeight="1" thickBot="1"/>
    <row r="127" spans="1:8" ht="32.25" customHeight="1" thickBot="1">
      <c r="A127" s="48"/>
      <c r="B127" s="49"/>
      <c r="C127" s="38" t="s">
        <v>194</v>
      </c>
      <c r="D127" s="367" t="s">
        <v>361</v>
      </c>
      <c r="E127" s="368"/>
      <c r="F127" s="364" t="s">
        <v>244</v>
      </c>
      <c r="G127" s="365"/>
      <c r="H127" s="366"/>
    </row>
    <row r="128" spans="1:6" ht="12.75">
      <c r="A128" s="139" t="s">
        <v>181</v>
      </c>
      <c r="B128" s="140"/>
      <c r="C128" s="50">
        <f>B72+B81+B85</f>
        <v>284</v>
      </c>
      <c r="D128" s="16"/>
      <c r="E128" s="16"/>
      <c r="F128" s="16"/>
    </row>
    <row r="129" spans="1:6" ht="12.75">
      <c r="A129" s="139" t="s">
        <v>360</v>
      </c>
      <c r="B129" s="140"/>
      <c r="C129" s="50">
        <f>B119+B121</f>
        <v>61</v>
      </c>
      <c r="D129" s="16"/>
      <c r="E129" s="16"/>
      <c r="F129" s="16"/>
    </row>
    <row r="130" spans="1:6" ht="13.5" thickBot="1">
      <c r="A130" s="139" t="s">
        <v>182</v>
      </c>
      <c r="B130" s="140"/>
      <c r="C130" s="50">
        <f>SUM(C128:C129)</f>
        <v>345</v>
      </c>
      <c r="D130" s="16"/>
      <c r="E130" s="16"/>
      <c r="F130" s="16"/>
    </row>
    <row r="131" spans="1:7" ht="13.5" thickBot="1">
      <c r="A131" s="137" t="s">
        <v>183</v>
      </c>
      <c r="B131" s="138"/>
      <c r="C131" s="51">
        <f>C130*0.1</f>
        <v>34.5</v>
      </c>
      <c r="D131" s="147"/>
      <c r="E131" s="148"/>
      <c r="F131" s="72">
        <f>C131*E131</f>
        <v>0</v>
      </c>
      <c r="G131" s="98"/>
    </row>
    <row r="132" ht="13.5" thickBot="1"/>
    <row r="133" spans="1:10" ht="13.5" thickBot="1">
      <c r="A133" s="134" t="s">
        <v>322</v>
      </c>
      <c r="B133" s="145"/>
      <c r="C133" s="145"/>
      <c r="D133" s="146"/>
      <c r="E133" s="73">
        <f>SUM(E6:E121)</f>
        <v>0</v>
      </c>
      <c r="F133" s="73">
        <f>SUM(F6:F121)+F131</f>
        <v>0</v>
      </c>
      <c r="G133" s="73">
        <f>SUM(G6:G121)</f>
        <v>0</v>
      </c>
      <c r="H133" s="73">
        <f>SUM(H6:H121)</f>
        <v>0</v>
      </c>
      <c r="I133" s="73">
        <f>SUM(I6:I121)</f>
        <v>0</v>
      </c>
      <c r="J133" s="73">
        <f>SUM(J6:J121)</f>
        <v>0</v>
      </c>
    </row>
    <row r="134" ht="13.5" thickBot="1"/>
    <row r="135" spans="1:8" ht="13.5" thickBot="1">
      <c r="A135" s="131" t="s">
        <v>245</v>
      </c>
      <c r="B135" s="132"/>
      <c r="C135" s="132"/>
      <c r="D135" s="133"/>
      <c r="E135" s="400">
        <f>E133+F133+G133+H133+I133+J133</f>
        <v>0</v>
      </c>
      <c r="F135" s="401"/>
      <c r="G135" s="401"/>
      <c r="H135" s="402"/>
    </row>
    <row r="136" spans="1:8" ht="13.5" thickBot="1">
      <c r="A136" s="131" t="s">
        <v>323</v>
      </c>
      <c r="B136" s="132"/>
      <c r="C136" s="132"/>
      <c r="D136" s="133"/>
      <c r="E136" s="392">
        <f>E135*0.21</f>
        <v>0</v>
      </c>
      <c r="F136" s="393"/>
      <c r="G136" s="393"/>
      <c r="H136" s="394"/>
    </row>
    <row r="137" spans="1:8" ht="13.5" thickBot="1">
      <c r="A137" s="131" t="s">
        <v>324</v>
      </c>
      <c r="B137" s="132"/>
      <c r="C137" s="132"/>
      <c r="D137" s="133"/>
      <c r="E137" s="392">
        <f>E135*1.21</f>
        <v>0</v>
      </c>
      <c r="F137" s="393"/>
      <c r="G137" s="393"/>
      <c r="H137" s="394"/>
    </row>
    <row r="138" ht="12.75"/>
    <row r="139" ht="12.75"/>
    <row r="140" ht="12.75"/>
  </sheetData>
  <sheetProtection/>
  <mergeCells count="70">
    <mergeCell ref="A1:E1"/>
    <mergeCell ref="E75:J75"/>
    <mergeCell ref="C75:C76"/>
    <mergeCell ref="D75:D76"/>
    <mergeCell ref="A55:A57"/>
    <mergeCell ref="D55:D57"/>
    <mergeCell ref="A69:A70"/>
    <mergeCell ref="D69:D70"/>
    <mergeCell ref="A71:A74"/>
    <mergeCell ref="A48:A49"/>
    <mergeCell ref="D52:D53"/>
    <mergeCell ref="A87:A88"/>
    <mergeCell ref="A107:A108"/>
    <mergeCell ref="D79:D88"/>
    <mergeCell ref="A75:A76"/>
    <mergeCell ref="B75:B76"/>
    <mergeCell ref="D89:D90"/>
    <mergeCell ref="A77:A86"/>
    <mergeCell ref="A102:J103"/>
    <mergeCell ref="A89:A90"/>
    <mergeCell ref="D4:D5"/>
    <mergeCell ref="A23:A28"/>
    <mergeCell ref="C37:C38"/>
    <mergeCell ref="D37:D38"/>
    <mergeCell ref="C4:C5"/>
    <mergeCell ref="D29:D31"/>
    <mergeCell ref="A29:A31"/>
    <mergeCell ref="A14:A15"/>
    <mergeCell ref="A4:A5"/>
    <mergeCell ref="E137:H137"/>
    <mergeCell ref="B4:B5"/>
    <mergeCell ref="E37:J37"/>
    <mergeCell ref="B37:B38"/>
    <mergeCell ref="A40:A45"/>
    <mergeCell ref="D40:D45"/>
    <mergeCell ref="A37:A38"/>
    <mergeCell ref="E135:H135"/>
    <mergeCell ref="E136:H136"/>
    <mergeCell ref="A106:F106"/>
    <mergeCell ref="I1:J1"/>
    <mergeCell ref="D96:D97"/>
    <mergeCell ref="B107:B108"/>
    <mergeCell ref="C107:C108"/>
    <mergeCell ref="D107:D108"/>
    <mergeCell ref="D114:D115"/>
    <mergeCell ref="E4:G4"/>
    <mergeCell ref="D60:D63"/>
    <mergeCell ref="A3:J3"/>
    <mergeCell ref="I2:J2"/>
    <mergeCell ref="A17:A18"/>
    <mergeCell ref="B17:B18"/>
    <mergeCell ref="A60:A63"/>
    <mergeCell ref="A12:A13"/>
    <mergeCell ref="A125:G125"/>
    <mergeCell ref="A116:A117"/>
    <mergeCell ref="B111:B112"/>
    <mergeCell ref="C111:C112"/>
    <mergeCell ref="D111:D112"/>
    <mergeCell ref="E111:F111"/>
    <mergeCell ref="F127:H127"/>
    <mergeCell ref="D127:E127"/>
    <mergeCell ref="D91:D92"/>
    <mergeCell ref="A114:A115"/>
    <mergeCell ref="A118:A119"/>
    <mergeCell ref="A120:A121"/>
    <mergeCell ref="D118:D119"/>
    <mergeCell ref="D120:D121"/>
    <mergeCell ref="E107:F107"/>
    <mergeCell ref="A111:A112"/>
  </mergeCells>
  <printOptions/>
  <pageMargins left="0.2362204724409449" right="0.11811023622047245" top="0.11811023622047245" bottom="0.5511811023622047" header="0.5118110236220472" footer="0.2362204724409449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6.421875" style="0" customWidth="1"/>
    <col min="2" max="19" width="4.7109375" style="0" customWidth="1"/>
    <col min="20" max="20" width="4.8515625" style="0" customWidth="1"/>
  </cols>
  <sheetData>
    <row r="1" ht="12.75">
      <c r="T1" s="231" t="s">
        <v>297</v>
      </c>
    </row>
    <row r="2" ht="12.75">
      <c r="A2" s="92" t="s">
        <v>362</v>
      </c>
    </row>
    <row r="3" ht="11.25" customHeight="1"/>
    <row r="4" spans="1:20" s="4" customFormat="1" ht="12.75">
      <c r="A4" s="10" t="s">
        <v>280</v>
      </c>
      <c r="B4" s="416"/>
      <c r="C4" s="416"/>
      <c r="D4" s="417"/>
      <c r="E4" s="413" t="s">
        <v>275</v>
      </c>
      <c r="F4" s="414"/>
      <c r="G4" s="414"/>
      <c r="H4" s="415"/>
      <c r="I4" s="242" t="s">
        <v>276</v>
      </c>
      <c r="J4" s="235"/>
      <c r="K4" s="235"/>
      <c r="L4" s="235"/>
      <c r="M4" s="242" t="s">
        <v>277</v>
      </c>
      <c r="N4" s="235"/>
      <c r="O4" s="235"/>
      <c r="P4" s="235"/>
      <c r="Q4" s="235"/>
      <c r="R4" s="242" t="s">
        <v>278</v>
      </c>
      <c r="S4" s="242"/>
      <c r="T4" s="242"/>
    </row>
    <row r="5" spans="1:20" s="4" customFormat="1" ht="12.75">
      <c r="A5" s="10" t="s">
        <v>279</v>
      </c>
      <c r="B5" s="10" t="s">
        <v>257</v>
      </c>
      <c r="C5" s="10" t="s">
        <v>258</v>
      </c>
      <c r="D5" s="10" t="s">
        <v>259</v>
      </c>
      <c r="E5" s="10" t="s">
        <v>260</v>
      </c>
      <c r="F5" s="10" t="s">
        <v>261</v>
      </c>
      <c r="G5" s="10" t="s">
        <v>262</v>
      </c>
      <c r="H5" s="10" t="s">
        <v>263</v>
      </c>
      <c r="I5" s="10" t="s">
        <v>264</v>
      </c>
      <c r="J5" s="10" t="s">
        <v>265</v>
      </c>
      <c r="K5" s="10" t="s">
        <v>266</v>
      </c>
      <c r="L5" s="10" t="s">
        <v>267</v>
      </c>
      <c r="M5" s="10" t="s">
        <v>268</v>
      </c>
      <c r="N5" s="10" t="s">
        <v>269</v>
      </c>
      <c r="O5" s="10" t="s">
        <v>270</v>
      </c>
      <c r="P5" s="10" t="s">
        <v>271</v>
      </c>
      <c r="Q5" s="10" t="s">
        <v>272</v>
      </c>
      <c r="R5" s="10" t="s">
        <v>273</v>
      </c>
      <c r="S5" s="10" t="s">
        <v>274</v>
      </c>
      <c r="T5" s="1" t="s">
        <v>317</v>
      </c>
    </row>
    <row r="6" spans="1:20" s="4" customFormat="1" ht="12.75">
      <c r="A6" s="242" t="s">
        <v>281</v>
      </c>
      <c r="B6" s="63"/>
      <c r="C6" s="63"/>
      <c r="D6" s="88"/>
      <c r="E6" s="88"/>
      <c r="F6" s="10"/>
      <c r="G6" s="10"/>
      <c r="H6" s="10"/>
      <c r="I6" s="63"/>
      <c r="J6" s="63"/>
      <c r="K6" s="88"/>
      <c r="L6" s="88"/>
      <c r="M6" s="10"/>
      <c r="N6" s="10"/>
      <c r="O6" s="10"/>
      <c r="P6" s="10"/>
      <c r="Q6" s="63"/>
      <c r="R6" s="88"/>
      <c r="S6" s="88"/>
      <c r="T6" s="1"/>
    </row>
    <row r="7" spans="1:20" ht="12.75">
      <c r="A7" s="242"/>
      <c r="B7" s="109"/>
      <c r="C7" s="109"/>
      <c r="D7" s="113"/>
      <c r="E7" s="90"/>
      <c r="F7" s="90"/>
      <c r="G7" s="90"/>
      <c r="H7" s="90"/>
      <c r="I7" s="109"/>
      <c r="J7" s="109"/>
      <c r="K7" s="113"/>
      <c r="L7" s="90"/>
      <c r="M7" s="90"/>
      <c r="N7" s="90"/>
      <c r="O7" s="90"/>
      <c r="P7" s="90"/>
      <c r="Q7" s="113"/>
      <c r="R7" s="109"/>
      <c r="S7" s="109"/>
      <c r="T7" s="90"/>
    </row>
    <row r="8" spans="1:20" ht="12.75">
      <c r="A8" s="242"/>
      <c r="B8" s="110"/>
      <c r="C8" s="110"/>
      <c r="D8" s="113"/>
      <c r="E8" s="90"/>
      <c r="F8" s="90"/>
      <c r="G8" s="90"/>
      <c r="H8" s="90"/>
      <c r="I8" s="110"/>
      <c r="J8" s="110"/>
      <c r="K8" s="113"/>
      <c r="L8" s="90"/>
      <c r="M8" s="90"/>
      <c r="N8" s="90"/>
      <c r="O8" s="90"/>
      <c r="P8" s="90"/>
      <c r="Q8" s="113"/>
      <c r="R8" s="110"/>
      <c r="S8" s="110"/>
      <c r="T8" s="90"/>
    </row>
    <row r="9" spans="1:20" ht="12.75">
      <c r="A9" s="10" t="s">
        <v>282</v>
      </c>
      <c r="B9" s="113"/>
      <c r="C9" s="90"/>
      <c r="D9" s="90"/>
      <c r="E9" s="90"/>
      <c r="F9" s="89"/>
      <c r="G9" s="89"/>
      <c r="H9" s="90"/>
      <c r="I9" s="90"/>
      <c r="J9" s="90"/>
      <c r="K9" s="89"/>
      <c r="L9" s="89"/>
      <c r="M9" s="90"/>
      <c r="N9" s="90"/>
      <c r="O9" s="90"/>
      <c r="P9" s="90"/>
      <c r="Q9" s="89"/>
      <c r="R9" s="89"/>
      <c r="S9" s="90"/>
      <c r="T9" s="90"/>
    </row>
    <row r="10" spans="1:20" ht="12.75">
      <c r="A10" s="10" t="s">
        <v>283</v>
      </c>
      <c r="B10" s="90"/>
      <c r="C10" s="90"/>
      <c r="D10" s="90"/>
      <c r="E10" s="90"/>
      <c r="F10" s="91"/>
      <c r="G10" s="91"/>
      <c r="H10" s="90"/>
      <c r="I10" s="90"/>
      <c r="J10" s="90"/>
      <c r="K10" s="90"/>
      <c r="L10" s="90"/>
      <c r="M10" s="90"/>
      <c r="N10" s="90"/>
      <c r="O10" s="91"/>
      <c r="P10" s="91"/>
      <c r="Q10" s="90"/>
      <c r="R10" s="90"/>
      <c r="S10" s="90"/>
      <c r="T10" s="90"/>
    </row>
    <row r="11" spans="1:20" ht="12.75">
      <c r="A11" s="111" t="s">
        <v>304</v>
      </c>
      <c r="B11" s="214"/>
      <c r="C11" s="410" t="s">
        <v>305</v>
      </c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2"/>
      <c r="S11" s="112"/>
      <c r="T11" s="90"/>
    </row>
    <row r="12" spans="1:20" ht="12.75">
      <c r="A12" s="63" t="s">
        <v>311</v>
      </c>
      <c r="B12" s="90"/>
      <c r="C12" s="114"/>
      <c r="D12" s="90"/>
      <c r="E12" s="90"/>
      <c r="F12" s="114"/>
      <c r="G12" s="90"/>
      <c r="H12" s="90"/>
      <c r="I12" s="114"/>
      <c r="J12" s="90"/>
      <c r="K12" s="90"/>
      <c r="L12" s="114"/>
      <c r="M12" s="90"/>
      <c r="N12" s="90"/>
      <c r="O12" s="113"/>
      <c r="P12" s="114"/>
      <c r="Q12" s="90"/>
      <c r="R12" s="113"/>
      <c r="S12" s="90"/>
      <c r="T12" s="114"/>
    </row>
  </sheetData>
  <sheetProtection/>
  <mergeCells count="7">
    <mergeCell ref="C11:R11"/>
    <mergeCell ref="A6:A8"/>
    <mergeCell ref="R4:T4"/>
    <mergeCell ref="E4:H4"/>
    <mergeCell ref="B4:D4"/>
    <mergeCell ref="I4:L4"/>
    <mergeCell ref="M4:Q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Třinec</dc:creator>
  <cp:keywords/>
  <dc:description/>
  <cp:lastModifiedBy>User</cp:lastModifiedBy>
  <cp:lastPrinted>2018-04-09T15:28:42Z</cp:lastPrinted>
  <dcterms:created xsi:type="dcterms:W3CDTF">2007-05-23T08:01:53Z</dcterms:created>
  <dcterms:modified xsi:type="dcterms:W3CDTF">2018-04-12T13:24:42Z</dcterms:modified>
  <cp:category/>
  <cp:version/>
  <cp:contentType/>
  <cp:contentStatus/>
</cp:coreProperties>
</file>