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KrosData1\Export\"/>
    </mc:Choice>
  </mc:AlternateContent>
  <bookViews>
    <workbookView xWindow="0" yWindow="0" windowWidth="14370" windowHeight="9585"/>
  </bookViews>
  <sheets>
    <sheet name="Rekapitulace stavby" sheetId="1" r:id="rId1"/>
    <sheet name="Odstranění garáží - Odstr..." sheetId="2" r:id="rId2"/>
    <sheet name="Pokyny pro vyplnění" sheetId="3" r:id="rId3"/>
  </sheets>
  <definedNames>
    <definedName name="_xlnm._FilterDatabase" localSheetId="1" hidden="1">'Odstranění garáží - Odstr...'!$C$82:$K$141</definedName>
    <definedName name="_xlnm.Print_Titles" localSheetId="1">'Odstranění garáží - Odstr...'!$82:$82</definedName>
    <definedName name="_xlnm.Print_Titles" localSheetId="0">'Rekapitulace stavby'!$49:$49</definedName>
    <definedName name="_xlnm.Print_Area" localSheetId="1">'Odstranění garáží - Odstr...'!$C$4:$J$36,'Odstranění garáží - Odstr...'!$C$42:$J$64,'Odstranění garáží - Odstr...'!$C$70:$K$141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138" i="2"/>
  <c r="BH138" i="2"/>
  <c r="BG138" i="2"/>
  <c r="BF138" i="2"/>
  <c r="T138" i="2"/>
  <c r="T137" i="2" s="1"/>
  <c r="R138" i="2"/>
  <c r="R137" i="2" s="1"/>
  <c r="P138" i="2"/>
  <c r="P137" i="2" s="1"/>
  <c r="BK138" i="2"/>
  <c r="BK137" i="2" s="1"/>
  <c r="J137" i="2" s="1"/>
  <c r="J63" i="2" s="1"/>
  <c r="J138" i="2"/>
  <c r="BE138" i="2" s="1"/>
  <c r="BI136" i="2"/>
  <c r="BH136" i="2"/>
  <c r="BG136" i="2"/>
  <c r="BF136" i="2"/>
  <c r="BE136" i="2"/>
  <c r="T136" i="2"/>
  <c r="T135" i="2" s="1"/>
  <c r="T134" i="2" s="1"/>
  <c r="R136" i="2"/>
  <c r="R135" i="2" s="1"/>
  <c r="R134" i="2" s="1"/>
  <c r="P136" i="2"/>
  <c r="P135" i="2" s="1"/>
  <c r="P134" i="2" s="1"/>
  <c r="BK136" i="2"/>
  <c r="BK135" i="2" s="1"/>
  <c r="J136" i="2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BE132" i="2"/>
  <c r="T132" i="2"/>
  <c r="R132" i="2"/>
  <c r="P132" i="2"/>
  <c r="BK132" i="2"/>
  <c r="J132" i="2"/>
  <c r="BI129" i="2"/>
  <c r="BH129" i="2"/>
  <c r="BG129" i="2"/>
  <c r="BF129" i="2"/>
  <c r="BE129" i="2"/>
  <c r="T129" i="2"/>
  <c r="R129" i="2"/>
  <c r="P129" i="2"/>
  <c r="BK129" i="2"/>
  <c r="J129" i="2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BE126" i="2"/>
  <c r="T126" i="2"/>
  <c r="T125" i="2" s="1"/>
  <c r="R126" i="2"/>
  <c r="R125" i="2" s="1"/>
  <c r="P126" i="2"/>
  <c r="P125" i="2" s="1"/>
  <c r="BK126" i="2"/>
  <c r="BK125" i="2" s="1"/>
  <c r="J125" i="2" s="1"/>
  <c r="J60" i="2" s="1"/>
  <c r="J126" i="2"/>
  <c r="BI115" i="2"/>
  <c r="BH115" i="2"/>
  <c r="BG115" i="2"/>
  <c r="BF115" i="2"/>
  <c r="T115" i="2"/>
  <c r="R115" i="2"/>
  <c r="P115" i="2"/>
  <c r="BK115" i="2"/>
  <c r="J115" i="2"/>
  <c r="BE115" i="2" s="1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T96" i="2" s="1"/>
  <c r="R97" i="2"/>
  <c r="R96" i="2" s="1"/>
  <c r="P97" i="2"/>
  <c r="P96" i="2" s="1"/>
  <c r="BK97" i="2"/>
  <c r="BK96" i="2" s="1"/>
  <c r="J96" i="2" s="1"/>
  <c r="J59" i="2" s="1"/>
  <c r="J97" i="2"/>
  <c r="BI95" i="2"/>
  <c r="BH95" i="2"/>
  <c r="BG95" i="2"/>
  <c r="BF95" i="2"/>
  <c r="T95" i="2"/>
  <c r="R95" i="2"/>
  <c r="P95" i="2"/>
  <c r="BK95" i="2"/>
  <c r="J95" i="2"/>
  <c r="BE95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6" i="2"/>
  <c r="F34" i="2" s="1"/>
  <c r="BD52" i="1" s="1"/>
  <c r="BD51" i="1" s="1"/>
  <c r="W30" i="1" s="1"/>
  <c r="BH86" i="2"/>
  <c r="F33" i="2" s="1"/>
  <c r="BC52" i="1" s="1"/>
  <c r="BC51" i="1" s="1"/>
  <c r="BG86" i="2"/>
  <c r="F32" i="2" s="1"/>
  <c r="BB52" i="1" s="1"/>
  <c r="BB51" i="1" s="1"/>
  <c r="BF86" i="2"/>
  <c r="J31" i="2" s="1"/>
  <c r="AW52" i="1" s="1"/>
  <c r="T86" i="2"/>
  <c r="T85" i="2" s="1"/>
  <c r="T84" i="2" s="1"/>
  <c r="T83" i="2" s="1"/>
  <c r="R86" i="2"/>
  <c r="R85" i="2" s="1"/>
  <c r="P86" i="2"/>
  <c r="P85" i="2" s="1"/>
  <c r="P84" i="2" s="1"/>
  <c r="P83" i="2" s="1"/>
  <c r="AU52" i="1" s="1"/>
  <c r="AU51" i="1" s="1"/>
  <c r="BK86" i="2"/>
  <c r="BK85" i="2" s="1"/>
  <c r="J86" i="2"/>
  <c r="BE86" i="2" s="1"/>
  <c r="J79" i="2"/>
  <c r="F79" i="2"/>
  <c r="F77" i="2"/>
  <c r="E75" i="2"/>
  <c r="J51" i="2"/>
  <c r="F51" i="2"/>
  <c r="F49" i="2"/>
  <c r="E47" i="2"/>
  <c r="J18" i="2"/>
  <c r="E18" i="2"/>
  <c r="F52" i="2" s="1"/>
  <c r="J17" i="2"/>
  <c r="J12" i="2"/>
  <c r="J77" i="2" s="1"/>
  <c r="E7" i="2"/>
  <c r="E45" i="2" s="1"/>
  <c r="AS51" i="1"/>
  <c r="L47" i="1"/>
  <c r="AM46" i="1"/>
  <c r="L46" i="1"/>
  <c r="AM44" i="1"/>
  <c r="L44" i="1"/>
  <c r="L42" i="1"/>
  <c r="L41" i="1"/>
  <c r="J30" i="2" l="1"/>
  <c r="AV52" i="1" s="1"/>
  <c r="AT52" i="1" s="1"/>
  <c r="F30" i="2"/>
  <c r="AZ52" i="1" s="1"/>
  <c r="AZ51" i="1" s="1"/>
  <c r="W28" i="1"/>
  <c r="AX51" i="1"/>
  <c r="J135" i="2"/>
  <c r="J62" i="2" s="1"/>
  <c r="BK134" i="2"/>
  <c r="J134" i="2" s="1"/>
  <c r="J61" i="2" s="1"/>
  <c r="J85" i="2"/>
  <c r="J58" i="2" s="1"/>
  <c r="BK84" i="2"/>
  <c r="R84" i="2"/>
  <c r="R83" i="2" s="1"/>
  <c r="W29" i="1"/>
  <c r="AY51" i="1"/>
  <c r="J49" i="2"/>
  <c r="E73" i="2"/>
  <c r="F80" i="2"/>
  <c r="F31" i="2"/>
  <c r="BA52" i="1" s="1"/>
  <c r="BA51" i="1" s="1"/>
  <c r="J84" i="2" l="1"/>
  <c r="J57" i="2" s="1"/>
  <c r="BK83" i="2"/>
  <c r="J83" i="2" s="1"/>
  <c r="W26" i="1"/>
  <c r="AV51" i="1"/>
  <c r="AW51" i="1"/>
  <c r="AK27" i="1" s="1"/>
  <c r="W27" i="1"/>
  <c r="AK26" i="1" l="1"/>
  <c r="AT51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<sst xmlns="http://schemas.openxmlformats.org/spreadsheetml/2006/main" count="1354" uniqueCount="425">
  <si>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</si>
  <si>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</si>
  <si>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</si>
  <si>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</si>
  <si>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</si>
  <si>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</si>
  <si>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</si>
  <si>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{1d29ef29-d57e-4992-9ded-5a1718724317}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</si>
  <si>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</si>
  <si>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</si>
  <si>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</si>
  <si>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</si>
  <si>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</si>
  <si>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</si>
  <si>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</si>
  <si>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</si>
  <si>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Nizkonakladove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</si>
  <si>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</si>
  <si>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</si>
  <si>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Nízkonákladové  bydlení  -  Odstranění  garáží</t>
  </si>
  <si>
    <t>KSO:</t>
  </si>
  <si>
    <t/>
  </si>
  <si>
    <t>CC-CZ:</t>
  </si>
  <si>
    <t>Místo:</t>
  </si>
  <si>
    <t>Nebory</t>
  </si>
  <si>
    <t>Datum:</t>
  </si>
  <si>
    <t>24.3.2017</t>
  </si>
  <si>
    <t>Zadavatel:</t>
  </si>
  <si>
    <t>IČ:</t>
  </si>
  <si>
    <t>Město Třinec</t>
  </si>
  <si>
    <t>DIČ:</t>
  </si>
  <si>
    <t>Uchazeč:</t>
  </si>
  <si>
    <t>Vyplň údaj</t>
  </si>
  <si>
    <t>Projektant:</t>
  </si>
  <si>
    <t>Fiala architects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</si>
  <si>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</si>
  <si>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</si>
  <si>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</si>
  <si>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</si>
  <si>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</si>
  <si>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</si>
  <si>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</si>
  <si>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</si>
  <si>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</si>
  <si>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</si>
  <si>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</si>
  <si>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</si>
  <si>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</si>
  <si>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</si>
  <si>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</si>
  <si>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</si>
  <si>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</si>
  <si>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</si>
  <si>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</si>
  <si>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</si>
  <si>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</si>
  <si>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</si>
  <si>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</si>
  <si>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</si>
  <si>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</si>
  <si>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</si>
  <si>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</si>
  <si>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</si>
  <si>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</si>
  <si>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</si>
  <si>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</si>
  <si>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</si>
  <si>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</si>
  <si>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</si>
  <si>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</si>
  <si>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</si>
  <si>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</si>
  <si>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</si>
  <si>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</si>
  <si>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</si>
  <si>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</si>
  <si>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Odstranění garáží</t>
  </si>
  <si>
    <t>STA</t>
  </si>
  <si>
    <t>1</t>
  </si>
  <si>
    <t>{9fd6d549-3c43-48c3-b7c3-8e9877cb5e77}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</si>
  <si>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</si>
  <si>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</si>
  <si>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</si>
  <si>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</si>
  <si>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</si>
  <si>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</si>
  <si>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</si>
  <si>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</si>
  <si>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Odstranění garáží - Odstranění garáží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</si>
  <si>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</si>
  <si>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</si>
  <si>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</si>
  <si>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</si>
  <si>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</si>
  <si>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</si>
  <si>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</si>
  <si>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</si>
  <si>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</si>
  <si>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</si>
  <si>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</si>
  <si>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765 - Krytina skládaná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</si>
  <si>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</si>
  <si>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</si>
  <si>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</si>
  <si>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</si>
  <si>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</si>
  <si>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</si>
  <si>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</si>
  <si>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</si>
  <si>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</si>
  <si>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</si>
  <si>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</si>
  <si>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</si>
  <si>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</si>
  <si>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</si>
  <si>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</si>
  <si>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</si>
  <si>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</si>
  <si>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</si>
  <si>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</si>
  <si>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132212101</t>
  </si>
  <si>
    <t>Hloubení rýh š do 600 mm ručním nebo pneum nářadím v soudržných horninách tř. 3</t>
  </si>
  <si>
    <t>m3</t>
  </si>
  <si>
    <t>CS ÚRS 2017 01</t>
  </si>
  <si>
    <t>4</t>
  </si>
  <si>
    <t>-21076597</t>
  </si>
  <si>
    <t>VV</t>
  </si>
  <si>
    <t>"elektro" 46*0,4*0,9</t>
  </si>
  <si>
    <t>Součet</t>
  </si>
  <si>
    <t>162701105</t>
  </si>
  <si>
    <t>Vodorovné přemístění do 10000 m výkopku/sypaniny z horniny tř. 1 až 4</t>
  </si>
  <si>
    <t>165122148</t>
  </si>
  <si>
    <t>3</t>
  </si>
  <si>
    <t>167101101</t>
  </si>
  <si>
    <t>Nakládání výkopku z hornin tř. 1 až 4 do 100 m3</t>
  </si>
  <si>
    <t>1749786123</t>
  </si>
  <si>
    <t>174101101</t>
  </si>
  <si>
    <t>Zásyp jam, šachet rýh nebo kolem objektů sypaninou se zhutněním</t>
  </si>
  <si>
    <t>-758804751</t>
  </si>
  <si>
    <t>"SO 01 č.v.1"   (9,8*2+2,95*2)*1,05*0,5</t>
  </si>
  <si>
    <t>"SO 02 č.v.2"   (26,8*2+8,5*5)*1,05*0,5+0,6*0,6*1,05*3</t>
  </si>
  <si>
    <t>5</t>
  </si>
  <si>
    <t>174101102</t>
  </si>
  <si>
    <t>Zásyp v uzavřených prostorech sypaninou se zhutněním</t>
  </si>
  <si>
    <t>-1279966572</t>
  </si>
  <si>
    <t>9</t>
  </si>
  <si>
    <t>Ostatní konstrukce a práce, bourání</t>
  </si>
  <si>
    <t>6</t>
  </si>
  <si>
    <t>946112113</t>
  </si>
  <si>
    <t>Montáž pojízdných věží trubkových/dílcových š do 1,6 m dl do 3,2 m v do 3,5 m</t>
  </si>
  <si>
    <t>kus</t>
  </si>
  <si>
    <t>1083616816</t>
  </si>
  <si>
    <t>7</t>
  </si>
  <si>
    <t>946112213</t>
  </si>
  <si>
    <t>Příplatek k pojízdným věžím š do 1,6 m dl do 3,2 m v do 3,5 m za první a ZKD den použití</t>
  </si>
  <si>
    <t>1661177678</t>
  </si>
  <si>
    <t>8</t>
  </si>
  <si>
    <t>946112813</t>
  </si>
  <si>
    <t>Demontáž pojízdných věží trubkových/dílcových š do 1,6 m dl do 3,2 m v do 3,5 m</t>
  </si>
  <si>
    <t>827809777</t>
  </si>
  <si>
    <t>965042141</t>
  </si>
  <si>
    <t>Bourání podkladů pod dlažby nebo mazanin betonových nebo z litého asfaltu tl do 100 mm pl přes 4 m2</t>
  </si>
  <si>
    <t>-1389666072</t>
  </si>
  <si>
    <t>"SO 02 č.v.2  podlaha 107-108 "   (40,55+94,75)*0,1</t>
  </si>
  <si>
    <t>10</t>
  </si>
  <si>
    <t>965049111</t>
  </si>
  <si>
    <t>Příplatek k bourání betonových mazanin za bourání mazanin se svařovanou sítí tl do 100 mm</t>
  </si>
  <si>
    <t>-536145675</t>
  </si>
  <si>
    <t>11</t>
  </si>
  <si>
    <t>966071721</t>
  </si>
  <si>
    <t>Bourání sloupků a vzpěr plotových ocelových do 2,5 m odřezáním</t>
  </si>
  <si>
    <t>342256809</t>
  </si>
  <si>
    <t>12</t>
  </si>
  <si>
    <t>966071822</t>
  </si>
  <si>
    <t>Rozebrání oplocení z drátěného pletiva se čtvercovými oky výšky do 2,0 m</t>
  </si>
  <si>
    <t>m</t>
  </si>
  <si>
    <t>-220629891</t>
  </si>
  <si>
    <t>13</t>
  </si>
  <si>
    <t>981013312</t>
  </si>
  <si>
    <t>Demolice budov zděných na MVC podíl konstrukcí do 15 % těžkou mechanizací</t>
  </si>
  <si>
    <t>-363157710</t>
  </si>
  <si>
    <t>"SO 02 č.v.2"   26,8*9,5*(4+3,7)*0,5</t>
  </si>
  <si>
    <t>14</t>
  </si>
  <si>
    <t>981013314</t>
  </si>
  <si>
    <t>Demolice budov zděných na MVC podíl konstrukcí do 25 % těžkou mechanizací</t>
  </si>
  <si>
    <t>1183528412</t>
  </si>
  <si>
    <t>"SO 01 č.v.1"   9,8*3,95*2,595</t>
  </si>
  <si>
    <t>981511114</t>
  </si>
  <si>
    <t>Demolice konstrukcí objektů z betonu železového postupným rozebíráním</t>
  </si>
  <si>
    <t>1247796247</t>
  </si>
  <si>
    <t>"oplocení"  0,4*0,4*0,8*11</t>
  </si>
  <si>
    <t>16</t>
  </si>
  <si>
    <t>981513114</t>
  </si>
  <si>
    <t>Demolice konstrukcí objektů z betonu železového těžkou mechanizací</t>
  </si>
  <si>
    <t>1600007456</t>
  </si>
  <si>
    <t>"SO 01 č.v.1 základy "   (9,8*2+2,95*2)*1,05*0,5</t>
  </si>
  <si>
    <t>"SO 01 č.v.1  deska "   9,8*3,95*0,15</t>
  </si>
  <si>
    <t>Mezisoučet</t>
  </si>
  <si>
    <t>"SO 02 č.v.2 základy "   (26,8*2+8,5*5)*1,05*0,5+0,6*0,6*1,05*3</t>
  </si>
  <si>
    <t>"SO 02 č.v.2  deska "   26,8*9,5*0,15</t>
  </si>
  <si>
    <t>"SO 02 č.v.2  podlaha 101-106 "   (10,35+14,45+15,45+5,56+4,77+2,39)*0,1</t>
  </si>
  <si>
    <t>997</t>
  </si>
  <si>
    <t>Přesun sutě</t>
  </si>
  <si>
    <t>17</t>
  </si>
  <si>
    <t>997006512</t>
  </si>
  <si>
    <t>Vodorovné doprava suti s naložením a složením na skládku do 1 km</t>
  </si>
  <si>
    <t>t</t>
  </si>
  <si>
    <t>667020373</t>
  </si>
  <si>
    <t>18</t>
  </si>
  <si>
    <t>997006519</t>
  </si>
  <si>
    <t>Příplatek k vodorovnému přemístění suti na skládku ZKD 1 km přes 1 km</t>
  </si>
  <si>
    <t>1431690495</t>
  </si>
  <si>
    <t>602,887*10 'Přepočtené koeficientem množství</t>
  </si>
  <si>
    <t>19</t>
  </si>
  <si>
    <t>997013803</t>
  </si>
  <si>
    <t>Poplatek za uložení stavebního odpadu z keramických materiálů na skládce (skládkovné)</t>
  </si>
  <si>
    <t>-1227223644</t>
  </si>
  <si>
    <t>602,887-3,347-36</t>
  </si>
  <si>
    <t>20</t>
  </si>
  <si>
    <t>997013821</t>
  </si>
  <si>
    <t>Poplatek za uložení stavebního odpadu s azbestem na skládce (skládkovné)</t>
  </si>
  <si>
    <t>-658836678</t>
  </si>
  <si>
    <t>997013822</t>
  </si>
  <si>
    <t>Poplatek za uložení stavebního odpadu s oleji nebo ropnými látkami na skládce (skládkovné)</t>
  </si>
  <si>
    <t>-1711874049</t>
  </si>
  <si>
    <t>PSV</t>
  </si>
  <si>
    <t>Práce a dodávky PSV</t>
  </si>
  <si>
    <t>741</t>
  </si>
  <si>
    <t>Elektroinstalace - silnoproud</t>
  </si>
  <si>
    <t>22</t>
  </si>
  <si>
    <t>741122223</t>
  </si>
  <si>
    <t>Demontáž kabel Cu plný kulatý žíla 4x16 až 25 mm2 uložený volně (CYKY)</t>
  </si>
  <si>
    <t>-514939049</t>
  </si>
  <si>
    <t>765</t>
  </si>
  <si>
    <t>Krytina skládaná</t>
  </si>
  <si>
    <t>23</t>
  </si>
  <si>
    <t>765131811</t>
  </si>
  <si>
    <t>Demontáž vláknocementové skládané krytiny sklonu do 30° k dalšímu použití</t>
  </si>
  <si>
    <t>m2</t>
  </si>
  <si>
    <t>1677997525</t>
  </si>
  <si>
    <t>"SO 02 č.v.2  podlaha 101-106 "   10,35+14,45+15,45+5,56+4,77+2,39</t>
  </si>
  <si>
    <t>"SO 02 č.v.2  podlaha 107-108 "   40,55+94,75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</si>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</sst>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23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8"/>
      <c r="AQ5" s="30"/>
      <c r="BE5" s="321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8"/>
      <c r="AQ6" s="30"/>
      <c r="BE6" s="322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2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2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2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2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22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2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22"/>
      <c r="BS13" s="23" t="s">
        <v>8</v>
      </c>
    </row>
    <row r="14" spans="1:74">
      <c r="B14" s="27"/>
      <c r="C14" s="28"/>
      <c r="D14" s="28"/>
      <c r="E14" s="326" t="s">
        <v>32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22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2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22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22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2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2"/>
      <c r="BS19" s="23" t="s">
        <v>8</v>
      </c>
    </row>
    <row r="20" spans="2:71" ht="22.5" customHeight="1">
      <c r="B20" s="27"/>
      <c r="C20" s="28"/>
      <c r="D20" s="28"/>
      <c r="E20" s="328" t="s">
        <v>21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8"/>
      <c r="AP20" s="28"/>
      <c r="AQ20" s="30"/>
      <c r="BE20" s="322"/>
      <c r="BS20" s="23" t="s">
        <v>35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2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2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9">
        <f>ROUND(AG51,2)</f>
        <v>0</v>
      </c>
      <c r="AL23" s="330"/>
      <c r="AM23" s="330"/>
      <c r="AN23" s="330"/>
      <c r="AO23" s="330"/>
      <c r="AP23" s="41"/>
      <c r="AQ23" s="44"/>
      <c r="BE23" s="322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2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1" t="s">
        <v>38</v>
      </c>
      <c r="M25" s="331"/>
      <c r="N25" s="331"/>
      <c r="O25" s="331"/>
      <c r="P25" s="41"/>
      <c r="Q25" s="41"/>
      <c r="R25" s="41"/>
      <c r="S25" s="41"/>
      <c r="T25" s="41"/>
      <c r="U25" s="41"/>
      <c r="V25" s="41"/>
      <c r="W25" s="331" t="s">
        <v>39</v>
      </c>
      <c r="X25" s="331"/>
      <c r="Y25" s="331"/>
      <c r="Z25" s="331"/>
      <c r="AA25" s="331"/>
      <c r="AB25" s="331"/>
      <c r="AC25" s="331"/>
      <c r="AD25" s="331"/>
      <c r="AE25" s="331"/>
      <c r="AF25" s="41"/>
      <c r="AG25" s="41"/>
      <c r="AH25" s="41"/>
      <c r="AI25" s="41"/>
      <c r="AJ25" s="41"/>
      <c r="AK25" s="331" t="s">
        <v>40</v>
      </c>
      <c r="AL25" s="331"/>
      <c r="AM25" s="331"/>
      <c r="AN25" s="331"/>
      <c r="AO25" s="331"/>
      <c r="AP25" s="41"/>
      <c r="AQ25" s="44"/>
      <c r="BE25" s="322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32">
        <v>0.21</v>
      </c>
      <c r="M26" s="333"/>
      <c r="N26" s="333"/>
      <c r="O26" s="333"/>
      <c r="P26" s="47"/>
      <c r="Q26" s="47"/>
      <c r="R26" s="47"/>
      <c r="S26" s="47"/>
      <c r="T26" s="47"/>
      <c r="U26" s="47"/>
      <c r="V26" s="47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7"/>
      <c r="AG26" s="47"/>
      <c r="AH26" s="47"/>
      <c r="AI26" s="47"/>
      <c r="AJ26" s="47"/>
      <c r="AK26" s="334">
        <f>ROUND(AV51,2)</f>
        <v>0</v>
      </c>
      <c r="AL26" s="333"/>
      <c r="AM26" s="333"/>
      <c r="AN26" s="333"/>
      <c r="AO26" s="333"/>
      <c r="AP26" s="47"/>
      <c r="AQ26" s="49"/>
      <c r="BE26" s="322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32">
        <v>0.15</v>
      </c>
      <c r="M27" s="333"/>
      <c r="N27" s="333"/>
      <c r="O27" s="333"/>
      <c r="P27" s="47"/>
      <c r="Q27" s="47"/>
      <c r="R27" s="47"/>
      <c r="S27" s="47"/>
      <c r="T27" s="47"/>
      <c r="U27" s="47"/>
      <c r="V27" s="47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7"/>
      <c r="AG27" s="47"/>
      <c r="AH27" s="47"/>
      <c r="AI27" s="47"/>
      <c r="AJ27" s="47"/>
      <c r="AK27" s="334">
        <f>ROUND(AW51,2)</f>
        <v>0</v>
      </c>
      <c r="AL27" s="333"/>
      <c r="AM27" s="333"/>
      <c r="AN27" s="333"/>
      <c r="AO27" s="333"/>
      <c r="AP27" s="47"/>
      <c r="AQ27" s="49"/>
      <c r="BE27" s="322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32">
        <v>0.21</v>
      </c>
      <c r="M28" s="333"/>
      <c r="N28" s="333"/>
      <c r="O28" s="333"/>
      <c r="P28" s="47"/>
      <c r="Q28" s="47"/>
      <c r="R28" s="47"/>
      <c r="S28" s="47"/>
      <c r="T28" s="47"/>
      <c r="U28" s="47"/>
      <c r="V28" s="47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7"/>
      <c r="AG28" s="47"/>
      <c r="AH28" s="47"/>
      <c r="AI28" s="47"/>
      <c r="AJ28" s="47"/>
      <c r="AK28" s="334">
        <v>0</v>
      </c>
      <c r="AL28" s="333"/>
      <c r="AM28" s="333"/>
      <c r="AN28" s="333"/>
      <c r="AO28" s="333"/>
      <c r="AP28" s="47"/>
      <c r="AQ28" s="49"/>
      <c r="BE28" s="322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32">
        <v>0.15</v>
      </c>
      <c r="M29" s="333"/>
      <c r="N29" s="333"/>
      <c r="O29" s="333"/>
      <c r="P29" s="47"/>
      <c r="Q29" s="47"/>
      <c r="R29" s="47"/>
      <c r="S29" s="47"/>
      <c r="T29" s="47"/>
      <c r="U29" s="47"/>
      <c r="V29" s="47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7"/>
      <c r="AG29" s="47"/>
      <c r="AH29" s="47"/>
      <c r="AI29" s="47"/>
      <c r="AJ29" s="47"/>
      <c r="AK29" s="334">
        <v>0</v>
      </c>
      <c r="AL29" s="333"/>
      <c r="AM29" s="333"/>
      <c r="AN29" s="333"/>
      <c r="AO29" s="333"/>
      <c r="AP29" s="47"/>
      <c r="AQ29" s="49"/>
      <c r="BE29" s="322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32">
        <v>0</v>
      </c>
      <c r="M30" s="333"/>
      <c r="N30" s="333"/>
      <c r="O30" s="333"/>
      <c r="P30" s="47"/>
      <c r="Q30" s="47"/>
      <c r="R30" s="47"/>
      <c r="S30" s="47"/>
      <c r="T30" s="47"/>
      <c r="U30" s="47"/>
      <c r="V30" s="47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7"/>
      <c r="AG30" s="47"/>
      <c r="AH30" s="47"/>
      <c r="AI30" s="47"/>
      <c r="AJ30" s="47"/>
      <c r="AK30" s="334">
        <v>0</v>
      </c>
      <c r="AL30" s="333"/>
      <c r="AM30" s="333"/>
      <c r="AN30" s="333"/>
      <c r="AO30" s="333"/>
      <c r="AP30" s="47"/>
      <c r="AQ30" s="49"/>
      <c r="BE30" s="322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2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35" t="s">
        <v>49</v>
      </c>
      <c r="Y32" s="336"/>
      <c r="Z32" s="336"/>
      <c r="AA32" s="336"/>
      <c r="AB32" s="336"/>
      <c r="AC32" s="52"/>
      <c r="AD32" s="52"/>
      <c r="AE32" s="52"/>
      <c r="AF32" s="52"/>
      <c r="AG32" s="52"/>
      <c r="AH32" s="52"/>
      <c r="AI32" s="52"/>
      <c r="AJ32" s="52"/>
      <c r="AK32" s="337">
        <f>SUM(AK23:AK30)</f>
        <v>0</v>
      </c>
      <c r="AL32" s="336"/>
      <c r="AM32" s="336"/>
      <c r="AN32" s="336"/>
      <c r="AO32" s="338"/>
      <c r="AP32" s="50"/>
      <c r="AQ32" s="54"/>
      <c r="BE32" s="322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Nizkonakladove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9" t="str">
        <f>K6</f>
        <v>Nízkonákladové  bydlení  -  Odstranění  garáží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Nebory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1" t="str">
        <f>IF(AN8= "","",AN8)</f>
        <v>24.3.2017</v>
      </c>
      <c r="AN44" s="341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Třinec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42" t="str">
        <f>IF(E17="","",E17)</f>
        <v>Fiala architects</v>
      </c>
      <c r="AN46" s="342"/>
      <c r="AO46" s="342"/>
      <c r="AP46" s="342"/>
      <c r="AQ46" s="62"/>
      <c r="AR46" s="60"/>
      <c r="AS46" s="343" t="s">
        <v>51</v>
      </c>
      <c r="AT46" s="34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5"/>
      <c r="AT47" s="34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7"/>
      <c r="AT48" s="34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9" t="s">
        <v>52</v>
      </c>
      <c r="D49" s="350"/>
      <c r="E49" s="350"/>
      <c r="F49" s="350"/>
      <c r="G49" s="350"/>
      <c r="H49" s="78"/>
      <c r="I49" s="351" t="s">
        <v>53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54</v>
      </c>
      <c r="AH49" s="350"/>
      <c r="AI49" s="350"/>
      <c r="AJ49" s="350"/>
      <c r="AK49" s="350"/>
      <c r="AL49" s="350"/>
      <c r="AM49" s="350"/>
      <c r="AN49" s="351" t="s">
        <v>55</v>
      </c>
      <c r="AO49" s="350"/>
      <c r="AP49" s="350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6">
        <f>ROUND(AG52,2)</f>
        <v>0</v>
      </c>
      <c r="AH51" s="356"/>
      <c r="AI51" s="356"/>
      <c r="AJ51" s="356"/>
      <c r="AK51" s="356"/>
      <c r="AL51" s="356"/>
      <c r="AM51" s="356"/>
      <c r="AN51" s="357">
        <f>SUM(AG51,AT51)</f>
        <v>0</v>
      </c>
      <c r="AO51" s="357"/>
      <c r="AP51" s="357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53.25" customHeight="1">
      <c r="A52" s="95" t="s">
        <v>75</v>
      </c>
      <c r="B52" s="96"/>
      <c r="C52" s="97"/>
      <c r="D52" s="355" t="s">
        <v>76</v>
      </c>
      <c r="E52" s="355"/>
      <c r="F52" s="355"/>
      <c r="G52" s="355"/>
      <c r="H52" s="355"/>
      <c r="I52" s="98"/>
      <c r="J52" s="355" t="s">
        <v>76</v>
      </c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3">
        <f>'Odstranění garáží - Odstr...'!J27</f>
        <v>0</v>
      </c>
      <c r="AH52" s="354"/>
      <c r="AI52" s="354"/>
      <c r="AJ52" s="354"/>
      <c r="AK52" s="354"/>
      <c r="AL52" s="354"/>
      <c r="AM52" s="354"/>
      <c r="AN52" s="353">
        <f>SUM(AG52,AT52)</f>
        <v>0</v>
      </c>
      <c r="AO52" s="354"/>
      <c r="AP52" s="354"/>
      <c r="AQ52" s="99" t="s">
        <v>77</v>
      </c>
      <c r="AR52" s="100"/>
      <c r="AS52" s="101">
        <v>0</v>
      </c>
      <c r="AT52" s="102">
        <f>ROUND(SUM(AV52:AW52),2)</f>
        <v>0</v>
      </c>
      <c r="AU52" s="103">
        <f>'Odstranění garáží - Odstr...'!P83</f>
        <v>0</v>
      </c>
      <c r="AV52" s="102">
        <f>'Odstranění garáží - Odstr...'!J30</f>
        <v>0</v>
      </c>
      <c r="AW52" s="102">
        <f>'Odstranění garáží - Odstr...'!J31</f>
        <v>0</v>
      </c>
      <c r="AX52" s="102">
        <f>'Odstranění garáží - Odstr...'!J32</f>
        <v>0</v>
      </c>
      <c r="AY52" s="102">
        <f>'Odstranění garáží - Odstr...'!J33</f>
        <v>0</v>
      </c>
      <c r="AZ52" s="102">
        <f>'Odstranění garáží - Odstr...'!F30</f>
        <v>0</v>
      </c>
      <c r="BA52" s="102">
        <f>'Odstranění garáží - Odstr...'!F31</f>
        <v>0</v>
      </c>
      <c r="BB52" s="102">
        <f>'Odstranění garáží - Odstr...'!F32</f>
        <v>0</v>
      </c>
      <c r="BC52" s="102">
        <f>'Odstranění garáží - Odstr...'!F33</f>
        <v>0</v>
      </c>
      <c r="BD52" s="104">
        <f>'Odstranění garáží - Odstr...'!F34</f>
        <v>0</v>
      </c>
      <c r="BT52" s="105" t="s">
        <v>78</v>
      </c>
      <c r="BV52" s="105" t="s">
        <v>73</v>
      </c>
      <c r="BW52" s="105" t="s">
        <v>79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8w3Mq/s632j6DveapDiFaeww0oyCG0h++9i5jbFjvw1GuSy5ExVX3AgF1ivdeIB/2Px6Iw3Ri3Zk5xlfmu0VIg==" saltValue="lt6X9OkiGE3UXpUsbOD49A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Odstranění garáží - Odst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81</v>
      </c>
      <c r="G1" s="366" t="s">
        <v>82</v>
      </c>
      <c r="H1" s="366"/>
      <c r="I1" s="110"/>
      <c r="J1" s="109" t="s">
        <v>83</v>
      </c>
      <c r="K1" s="108" t="s">
        <v>84</v>
      </c>
      <c r="L1" s="109" t="s">
        <v>85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22.5" customHeight="1">
      <c r="B7" s="27"/>
      <c r="C7" s="28"/>
      <c r="D7" s="28"/>
      <c r="E7" s="359" t="str">
        <f>'Rekapitulace stavby'!K6</f>
        <v>Nízkonákladové  bydlení  -  Odstranění  garáží</v>
      </c>
      <c r="F7" s="360"/>
      <c r="G7" s="360"/>
      <c r="H7" s="360"/>
      <c r="I7" s="112"/>
      <c r="J7" s="28"/>
      <c r="K7" s="30"/>
    </row>
    <row r="8" spans="1:70" s="1" customFormat="1">
      <c r="B8" s="40"/>
      <c r="C8" s="41"/>
      <c r="D8" s="36" t="s">
        <v>87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1" t="s">
        <v>88</v>
      </c>
      <c r="F9" s="362"/>
      <c r="G9" s="362"/>
      <c r="H9" s="362"/>
      <c r="I9" s="113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24.3.2017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4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4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3"/>
      <c r="J23" s="41"/>
      <c r="K23" s="44"/>
    </row>
    <row r="24" spans="2:11" s="6" customFormat="1" ht="22.5" customHeight="1">
      <c r="B24" s="116"/>
      <c r="C24" s="117"/>
      <c r="D24" s="117"/>
      <c r="E24" s="328" t="s">
        <v>21</v>
      </c>
      <c r="F24" s="328"/>
      <c r="G24" s="328"/>
      <c r="H24" s="328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37</v>
      </c>
      <c r="E27" s="41"/>
      <c r="F27" s="41"/>
      <c r="G27" s="41"/>
      <c r="H27" s="41"/>
      <c r="I27" s="113"/>
      <c r="J27" s="123">
        <f>ROUND(J83,2)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4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5">
        <f>ROUND(SUM(BE83:BE141), 2)</f>
        <v>0</v>
      </c>
      <c r="G30" s="41"/>
      <c r="H30" s="41"/>
      <c r="I30" s="126">
        <v>0.21</v>
      </c>
      <c r="J30" s="125">
        <f>ROUND(ROUND((SUM(BE83:BE141)),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5">
        <f>ROUND(SUM(BF83:BF141), 2)</f>
        <v>0</v>
      </c>
      <c r="G31" s="41"/>
      <c r="H31" s="41"/>
      <c r="I31" s="126">
        <v>0.15</v>
      </c>
      <c r="J31" s="125">
        <f>ROUND(ROUND((SUM(BF83:BF141)),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5">
        <f>ROUND(SUM(BG83:BG141),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5">
        <f>ROUND(SUM(BH83:BH141),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5">
        <f>ROUND(SUM(BI83:BI141),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47</v>
      </c>
      <c r="E36" s="78"/>
      <c r="F36" s="78"/>
      <c r="G36" s="129" t="s">
        <v>48</v>
      </c>
      <c r="H36" s="130" t="s">
        <v>49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22.5" customHeight="1">
      <c r="B45" s="40"/>
      <c r="C45" s="41"/>
      <c r="D45" s="41"/>
      <c r="E45" s="359" t="str">
        <f>E7</f>
        <v>Nízkonákladové  bydlení  -  Odstranění  garáží</v>
      </c>
      <c r="F45" s="360"/>
      <c r="G45" s="360"/>
      <c r="H45" s="360"/>
      <c r="I45" s="113"/>
      <c r="J45" s="41"/>
      <c r="K45" s="44"/>
    </row>
    <row r="46" spans="2:11" s="1" customFormat="1" ht="14.45" customHeight="1">
      <c r="B46" s="40"/>
      <c r="C46" s="36" t="s">
        <v>87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23.25" customHeight="1">
      <c r="B47" s="40"/>
      <c r="C47" s="41"/>
      <c r="D47" s="41"/>
      <c r="E47" s="361" t="str">
        <f>E9</f>
        <v>Odstranění garáží - Odstranění garáží</v>
      </c>
      <c r="F47" s="362"/>
      <c r="G47" s="362"/>
      <c r="H47" s="362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Nebory</v>
      </c>
      <c r="G49" s="41"/>
      <c r="H49" s="41"/>
      <c r="I49" s="114" t="s">
        <v>25</v>
      </c>
      <c r="J49" s="115" t="str">
        <f>IF(J12="","",J12)</f>
        <v>24.3.2017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Město Třinec</v>
      </c>
      <c r="G51" s="41"/>
      <c r="H51" s="41"/>
      <c r="I51" s="114" t="s">
        <v>33</v>
      </c>
      <c r="J51" s="34" t="str">
        <f>E21</f>
        <v>Fiala architects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3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90</v>
      </c>
      <c r="D54" s="127"/>
      <c r="E54" s="127"/>
      <c r="F54" s="127"/>
      <c r="G54" s="127"/>
      <c r="H54" s="127"/>
      <c r="I54" s="140"/>
      <c r="J54" s="141" t="s">
        <v>91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92</v>
      </c>
      <c r="D56" s="41"/>
      <c r="E56" s="41"/>
      <c r="F56" s="41"/>
      <c r="G56" s="41"/>
      <c r="H56" s="41"/>
      <c r="I56" s="113"/>
      <c r="J56" s="123">
        <f>J83</f>
        <v>0</v>
      </c>
      <c r="K56" s="44"/>
      <c r="AU56" s="23" t="s">
        <v>93</v>
      </c>
    </row>
    <row r="57" spans="2:47" s="7" customFormat="1" ht="24.95" customHeight="1">
      <c r="B57" s="144"/>
      <c r="C57" s="145"/>
      <c r="D57" s="146" t="s">
        <v>94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8" customFormat="1" ht="19.899999999999999" customHeight="1">
      <c r="B58" s="151"/>
      <c r="C58" s="152"/>
      <c r="D58" s="153" t="s">
        <v>95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8" customFormat="1" ht="19.899999999999999" customHeight="1">
      <c r="B59" s="151"/>
      <c r="C59" s="152"/>
      <c r="D59" s="153" t="s">
        <v>96</v>
      </c>
      <c r="E59" s="154"/>
      <c r="F59" s="154"/>
      <c r="G59" s="154"/>
      <c r="H59" s="154"/>
      <c r="I59" s="155"/>
      <c r="J59" s="156">
        <f>J96</f>
        <v>0</v>
      </c>
      <c r="K59" s="157"/>
    </row>
    <row r="60" spans="2:47" s="8" customFormat="1" ht="19.899999999999999" customHeight="1">
      <c r="B60" s="151"/>
      <c r="C60" s="152"/>
      <c r="D60" s="153" t="s">
        <v>97</v>
      </c>
      <c r="E60" s="154"/>
      <c r="F60" s="154"/>
      <c r="G60" s="154"/>
      <c r="H60" s="154"/>
      <c r="I60" s="155"/>
      <c r="J60" s="156">
        <f>J125</f>
        <v>0</v>
      </c>
      <c r="K60" s="157"/>
    </row>
    <row r="61" spans="2:47" s="7" customFormat="1" ht="24.95" customHeight="1">
      <c r="B61" s="144"/>
      <c r="C61" s="145"/>
      <c r="D61" s="146" t="s">
        <v>98</v>
      </c>
      <c r="E61" s="147"/>
      <c r="F61" s="147"/>
      <c r="G61" s="147"/>
      <c r="H61" s="147"/>
      <c r="I61" s="148"/>
      <c r="J61" s="149">
        <f>J134</f>
        <v>0</v>
      </c>
      <c r="K61" s="150"/>
    </row>
    <row r="62" spans="2:47" s="8" customFormat="1" ht="19.899999999999999" customHeight="1">
      <c r="B62" s="151"/>
      <c r="C62" s="152"/>
      <c r="D62" s="153" t="s">
        <v>99</v>
      </c>
      <c r="E62" s="154"/>
      <c r="F62" s="154"/>
      <c r="G62" s="154"/>
      <c r="H62" s="154"/>
      <c r="I62" s="155"/>
      <c r="J62" s="156">
        <f>J135</f>
        <v>0</v>
      </c>
      <c r="K62" s="157"/>
    </row>
    <row r="63" spans="2:47" s="8" customFormat="1" ht="19.899999999999999" customHeight="1">
      <c r="B63" s="151"/>
      <c r="C63" s="152"/>
      <c r="D63" s="153" t="s">
        <v>100</v>
      </c>
      <c r="E63" s="154"/>
      <c r="F63" s="154"/>
      <c r="G63" s="154"/>
      <c r="H63" s="154"/>
      <c r="I63" s="155"/>
      <c r="J63" s="156">
        <f>J137</f>
        <v>0</v>
      </c>
      <c r="K63" s="157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3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34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37"/>
      <c r="J69" s="59"/>
      <c r="K69" s="59"/>
      <c r="L69" s="60"/>
    </row>
    <row r="70" spans="2:12" s="1" customFormat="1" ht="36.950000000000003" customHeight="1">
      <c r="B70" s="40"/>
      <c r="C70" s="61" t="s">
        <v>101</v>
      </c>
      <c r="D70" s="62"/>
      <c r="E70" s="62"/>
      <c r="F70" s="62"/>
      <c r="G70" s="62"/>
      <c r="H70" s="62"/>
      <c r="I70" s="158"/>
      <c r="J70" s="62"/>
      <c r="K70" s="62"/>
      <c r="L70" s="60"/>
    </row>
    <row r="71" spans="2:12" s="1" customFormat="1" ht="6.95" customHeight="1">
      <c r="B71" s="40"/>
      <c r="C71" s="62"/>
      <c r="D71" s="62"/>
      <c r="E71" s="62"/>
      <c r="F71" s="62"/>
      <c r="G71" s="62"/>
      <c r="H71" s="62"/>
      <c r="I71" s="158"/>
      <c r="J71" s="62"/>
      <c r="K71" s="62"/>
      <c r="L71" s="60"/>
    </row>
    <row r="72" spans="2:12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58"/>
      <c r="J72" s="62"/>
      <c r="K72" s="62"/>
      <c r="L72" s="60"/>
    </row>
    <row r="73" spans="2:12" s="1" customFormat="1" ht="22.5" customHeight="1">
      <c r="B73" s="40"/>
      <c r="C73" s="62"/>
      <c r="D73" s="62"/>
      <c r="E73" s="363" t="str">
        <f>E7</f>
        <v>Nízkonákladové  bydlení  -  Odstranění  garáží</v>
      </c>
      <c r="F73" s="364"/>
      <c r="G73" s="364"/>
      <c r="H73" s="364"/>
      <c r="I73" s="158"/>
      <c r="J73" s="62"/>
      <c r="K73" s="62"/>
      <c r="L73" s="60"/>
    </row>
    <row r="74" spans="2:12" s="1" customFormat="1" ht="14.45" customHeight="1">
      <c r="B74" s="40"/>
      <c r="C74" s="64" t="s">
        <v>87</v>
      </c>
      <c r="D74" s="62"/>
      <c r="E74" s="62"/>
      <c r="F74" s="62"/>
      <c r="G74" s="62"/>
      <c r="H74" s="62"/>
      <c r="I74" s="158"/>
      <c r="J74" s="62"/>
      <c r="K74" s="62"/>
      <c r="L74" s="60"/>
    </row>
    <row r="75" spans="2:12" s="1" customFormat="1" ht="23.25" customHeight="1">
      <c r="B75" s="40"/>
      <c r="C75" s="62"/>
      <c r="D75" s="62"/>
      <c r="E75" s="339" t="str">
        <f>E9</f>
        <v>Odstranění garáží - Odstranění garáží</v>
      </c>
      <c r="F75" s="365"/>
      <c r="G75" s="365"/>
      <c r="H75" s="365"/>
      <c r="I75" s="158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58"/>
      <c r="J76" s="62"/>
      <c r="K76" s="62"/>
      <c r="L76" s="60"/>
    </row>
    <row r="77" spans="2:12" s="1" customFormat="1" ht="18" customHeight="1">
      <c r="B77" s="40"/>
      <c r="C77" s="64" t="s">
        <v>23</v>
      </c>
      <c r="D77" s="62"/>
      <c r="E77" s="62"/>
      <c r="F77" s="159" t="str">
        <f>F12</f>
        <v>Nebory</v>
      </c>
      <c r="G77" s="62"/>
      <c r="H77" s="62"/>
      <c r="I77" s="160" t="s">
        <v>25</v>
      </c>
      <c r="J77" s="72" t="str">
        <f>IF(J12="","",J12)</f>
        <v>24.3.2017</v>
      </c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58"/>
      <c r="J78" s="62"/>
      <c r="K78" s="62"/>
      <c r="L78" s="60"/>
    </row>
    <row r="79" spans="2:12" s="1" customFormat="1">
      <c r="B79" s="40"/>
      <c r="C79" s="64" t="s">
        <v>27</v>
      </c>
      <c r="D79" s="62"/>
      <c r="E79" s="62"/>
      <c r="F79" s="159" t="str">
        <f>E15</f>
        <v>Město Třinec</v>
      </c>
      <c r="G79" s="62"/>
      <c r="H79" s="62"/>
      <c r="I79" s="160" t="s">
        <v>33</v>
      </c>
      <c r="J79" s="159" t="str">
        <f>E21</f>
        <v>Fiala architects</v>
      </c>
      <c r="K79" s="62"/>
      <c r="L79" s="60"/>
    </row>
    <row r="80" spans="2:12" s="1" customFormat="1" ht="14.45" customHeight="1">
      <c r="B80" s="40"/>
      <c r="C80" s="64" t="s">
        <v>31</v>
      </c>
      <c r="D80" s="62"/>
      <c r="E80" s="62"/>
      <c r="F80" s="159" t="str">
        <f>IF(E18="","",E18)</f>
        <v/>
      </c>
      <c r="G80" s="62"/>
      <c r="H80" s="62"/>
      <c r="I80" s="158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58"/>
      <c r="J81" s="62"/>
      <c r="K81" s="62"/>
      <c r="L81" s="60"/>
    </row>
    <row r="82" spans="2:65" s="9" customFormat="1" ht="29.25" customHeight="1">
      <c r="B82" s="161"/>
      <c r="C82" s="162" t="s">
        <v>102</v>
      </c>
      <c r="D82" s="163" t="s">
        <v>56</v>
      </c>
      <c r="E82" s="163" t="s">
        <v>52</v>
      </c>
      <c r="F82" s="163" t="s">
        <v>103</v>
      </c>
      <c r="G82" s="163" t="s">
        <v>104</v>
      </c>
      <c r="H82" s="163" t="s">
        <v>105</v>
      </c>
      <c r="I82" s="164" t="s">
        <v>106</v>
      </c>
      <c r="J82" s="163" t="s">
        <v>91</v>
      </c>
      <c r="K82" s="165" t="s">
        <v>107</v>
      </c>
      <c r="L82" s="166"/>
      <c r="M82" s="80" t="s">
        <v>108</v>
      </c>
      <c r="N82" s="81" t="s">
        <v>41</v>
      </c>
      <c r="O82" s="81" t="s">
        <v>109</v>
      </c>
      <c r="P82" s="81" t="s">
        <v>110</v>
      </c>
      <c r="Q82" s="81" t="s">
        <v>111</v>
      </c>
      <c r="R82" s="81" t="s">
        <v>112</v>
      </c>
      <c r="S82" s="81" t="s">
        <v>113</v>
      </c>
      <c r="T82" s="82" t="s">
        <v>114</v>
      </c>
    </row>
    <row r="83" spans="2:65" s="1" customFormat="1" ht="29.25" customHeight="1">
      <c r="B83" s="40"/>
      <c r="C83" s="86" t="s">
        <v>92</v>
      </c>
      <c r="D83" s="62"/>
      <c r="E83" s="62"/>
      <c r="F83" s="62"/>
      <c r="G83" s="62"/>
      <c r="H83" s="62"/>
      <c r="I83" s="158"/>
      <c r="J83" s="167">
        <f>BK83</f>
        <v>0</v>
      </c>
      <c r="K83" s="62"/>
      <c r="L83" s="60"/>
      <c r="M83" s="83"/>
      <c r="N83" s="84"/>
      <c r="O83" s="84"/>
      <c r="P83" s="168">
        <f>P84+P134</f>
        <v>0</v>
      </c>
      <c r="Q83" s="84"/>
      <c r="R83" s="168">
        <f>R84+R134</f>
        <v>1.4080000000000001E-4</v>
      </c>
      <c r="S83" s="84"/>
      <c r="T83" s="169">
        <f>T84+T134</f>
        <v>602.88663059999999</v>
      </c>
      <c r="AT83" s="23" t="s">
        <v>70</v>
      </c>
      <c r="AU83" s="23" t="s">
        <v>93</v>
      </c>
      <c r="BK83" s="170">
        <f>BK84+BK134</f>
        <v>0</v>
      </c>
    </row>
    <row r="84" spans="2:65" s="10" customFormat="1" ht="37.35" customHeight="1">
      <c r="B84" s="171"/>
      <c r="C84" s="172"/>
      <c r="D84" s="173" t="s">
        <v>70</v>
      </c>
      <c r="E84" s="174" t="s">
        <v>115</v>
      </c>
      <c r="F84" s="174" t="s">
        <v>116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P85+P96+P125</f>
        <v>0</v>
      </c>
      <c r="Q84" s="179"/>
      <c r="R84" s="180">
        <f>R85+R96+R125</f>
        <v>1.4080000000000001E-4</v>
      </c>
      <c r="S84" s="179"/>
      <c r="T84" s="181">
        <f>T85+T96+T125</f>
        <v>599.53918999999996</v>
      </c>
      <c r="AR84" s="182" t="s">
        <v>78</v>
      </c>
      <c r="AT84" s="183" t="s">
        <v>70</v>
      </c>
      <c r="AU84" s="183" t="s">
        <v>71</v>
      </c>
      <c r="AY84" s="182" t="s">
        <v>117</v>
      </c>
      <c r="BK84" s="184">
        <f>BK85+BK96+BK125</f>
        <v>0</v>
      </c>
    </row>
    <row r="85" spans="2:65" s="10" customFormat="1" ht="19.899999999999999" customHeight="1">
      <c r="B85" s="171"/>
      <c r="C85" s="172"/>
      <c r="D85" s="185" t="s">
        <v>70</v>
      </c>
      <c r="E85" s="186" t="s">
        <v>78</v>
      </c>
      <c r="F85" s="186" t="s">
        <v>118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SUM(P86:P95)</f>
        <v>0</v>
      </c>
      <c r="Q85" s="179"/>
      <c r="R85" s="180">
        <f>SUM(R86:R95)</f>
        <v>0</v>
      </c>
      <c r="S85" s="179"/>
      <c r="T85" s="181">
        <f>SUM(T86:T95)</f>
        <v>0</v>
      </c>
      <c r="AR85" s="182" t="s">
        <v>78</v>
      </c>
      <c r="AT85" s="183" t="s">
        <v>70</v>
      </c>
      <c r="AU85" s="183" t="s">
        <v>78</v>
      </c>
      <c r="AY85" s="182" t="s">
        <v>117</v>
      </c>
      <c r="BK85" s="184">
        <f>SUM(BK86:BK95)</f>
        <v>0</v>
      </c>
    </row>
    <row r="86" spans="2:65" s="1" customFormat="1" ht="22.5" customHeight="1">
      <c r="B86" s="40"/>
      <c r="C86" s="188" t="s">
        <v>78</v>
      </c>
      <c r="D86" s="188" t="s">
        <v>119</v>
      </c>
      <c r="E86" s="189" t="s">
        <v>120</v>
      </c>
      <c r="F86" s="190" t="s">
        <v>121</v>
      </c>
      <c r="G86" s="191" t="s">
        <v>122</v>
      </c>
      <c r="H86" s="192">
        <v>16.559999999999999</v>
      </c>
      <c r="I86" s="193"/>
      <c r="J86" s="194">
        <f>ROUND(I86*H86,2)</f>
        <v>0</v>
      </c>
      <c r="K86" s="190" t="s">
        <v>123</v>
      </c>
      <c r="L86" s="60"/>
      <c r="M86" s="195" t="s">
        <v>21</v>
      </c>
      <c r="N86" s="196" t="s">
        <v>42</v>
      </c>
      <c r="O86" s="4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23" t="s">
        <v>124</v>
      </c>
      <c r="AT86" s="23" t="s">
        <v>119</v>
      </c>
      <c r="AU86" s="23" t="s">
        <v>80</v>
      </c>
      <c r="AY86" s="23" t="s">
        <v>117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23" t="s">
        <v>78</v>
      </c>
      <c r="BK86" s="199">
        <f>ROUND(I86*H86,2)</f>
        <v>0</v>
      </c>
      <c r="BL86" s="23" t="s">
        <v>124</v>
      </c>
      <c r="BM86" s="23" t="s">
        <v>125</v>
      </c>
    </row>
    <row r="87" spans="2:65" s="11" customFormat="1" ht="13.5">
      <c r="B87" s="200"/>
      <c r="C87" s="201"/>
      <c r="D87" s="202" t="s">
        <v>126</v>
      </c>
      <c r="E87" s="203" t="s">
        <v>21</v>
      </c>
      <c r="F87" s="204" t="s">
        <v>127</v>
      </c>
      <c r="G87" s="201"/>
      <c r="H87" s="205">
        <v>16.559999999999999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126</v>
      </c>
      <c r="AU87" s="211" t="s">
        <v>80</v>
      </c>
      <c r="AV87" s="11" t="s">
        <v>80</v>
      </c>
      <c r="AW87" s="11" t="s">
        <v>35</v>
      </c>
      <c r="AX87" s="11" t="s">
        <v>71</v>
      </c>
      <c r="AY87" s="211" t="s">
        <v>117</v>
      </c>
    </row>
    <row r="88" spans="2:65" s="12" customFormat="1" ht="13.5">
      <c r="B88" s="212"/>
      <c r="C88" s="213"/>
      <c r="D88" s="214" t="s">
        <v>126</v>
      </c>
      <c r="E88" s="215" t="s">
        <v>21</v>
      </c>
      <c r="F88" s="216" t="s">
        <v>128</v>
      </c>
      <c r="G88" s="213"/>
      <c r="H88" s="217">
        <v>16.559999999999999</v>
      </c>
      <c r="I88" s="218"/>
      <c r="J88" s="213"/>
      <c r="K88" s="213"/>
      <c r="L88" s="219"/>
      <c r="M88" s="220"/>
      <c r="N88" s="221"/>
      <c r="O88" s="221"/>
      <c r="P88" s="221"/>
      <c r="Q88" s="221"/>
      <c r="R88" s="221"/>
      <c r="S88" s="221"/>
      <c r="T88" s="222"/>
      <c r="AT88" s="223" t="s">
        <v>126</v>
      </c>
      <c r="AU88" s="223" t="s">
        <v>80</v>
      </c>
      <c r="AV88" s="12" t="s">
        <v>124</v>
      </c>
      <c r="AW88" s="12" t="s">
        <v>35</v>
      </c>
      <c r="AX88" s="12" t="s">
        <v>78</v>
      </c>
      <c r="AY88" s="223" t="s">
        <v>117</v>
      </c>
    </row>
    <row r="89" spans="2:65" s="1" customFormat="1" ht="22.5" customHeight="1">
      <c r="B89" s="40"/>
      <c r="C89" s="188" t="s">
        <v>80</v>
      </c>
      <c r="D89" s="188" t="s">
        <v>119</v>
      </c>
      <c r="E89" s="189" t="s">
        <v>129</v>
      </c>
      <c r="F89" s="190" t="s">
        <v>130</v>
      </c>
      <c r="G89" s="191" t="s">
        <v>122</v>
      </c>
      <c r="H89" s="192">
        <v>64.974999999999994</v>
      </c>
      <c r="I89" s="193"/>
      <c r="J89" s="194">
        <f>ROUND(I89*H89,2)</f>
        <v>0</v>
      </c>
      <c r="K89" s="190" t="s">
        <v>123</v>
      </c>
      <c r="L89" s="60"/>
      <c r="M89" s="195" t="s">
        <v>21</v>
      </c>
      <c r="N89" s="196" t="s">
        <v>42</v>
      </c>
      <c r="O89" s="4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23" t="s">
        <v>124</v>
      </c>
      <c r="AT89" s="23" t="s">
        <v>119</v>
      </c>
      <c r="AU89" s="23" t="s">
        <v>80</v>
      </c>
      <c r="AY89" s="23" t="s">
        <v>117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23" t="s">
        <v>78</v>
      </c>
      <c r="BK89" s="199">
        <f>ROUND(I89*H89,2)</f>
        <v>0</v>
      </c>
      <c r="BL89" s="23" t="s">
        <v>124</v>
      </c>
      <c r="BM89" s="23" t="s">
        <v>131</v>
      </c>
    </row>
    <row r="90" spans="2:65" s="1" customFormat="1" ht="22.5" customHeight="1">
      <c r="B90" s="40"/>
      <c r="C90" s="188" t="s">
        <v>132</v>
      </c>
      <c r="D90" s="188" t="s">
        <v>119</v>
      </c>
      <c r="E90" s="189" t="s">
        <v>133</v>
      </c>
      <c r="F90" s="190" t="s">
        <v>134</v>
      </c>
      <c r="G90" s="191" t="s">
        <v>122</v>
      </c>
      <c r="H90" s="192">
        <v>64.974999999999994</v>
      </c>
      <c r="I90" s="193"/>
      <c r="J90" s="194">
        <f>ROUND(I90*H90,2)</f>
        <v>0</v>
      </c>
      <c r="K90" s="190" t="s">
        <v>123</v>
      </c>
      <c r="L90" s="60"/>
      <c r="M90" s="195" t="s">
        <v>21</v>
      </c>
      <c r="N90" s="196" t="s">
        <v>42</v>
      </c>
      <c r="O90" s="4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23" t="s">
        <v>124</v>
      </c>
      <c r="AT90" s="23" t="s">
        <v>119</v>
      </c>
      <c r="AU90" s="23" t="s">
        <v>80</v>
      </c>
      <c r="AY90" s="23" t="s">
        <v>117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23" t="s">
        <v>78</v>
      </c>
      <c r="BK90" s="199">
        <f>ROUND(I90*H90,2)</f>
        <v>0</v>
      </c>
      <c r="BL90" s="23" t="s">
        <v>124</v>
      </c>
      <c r="BM90" s="23" t="s">
        <v>135</v>
      </c>
    </row>
    <row r="91" spans="2:65" s="1" customFormat="1" ht="22.5" customHeight="1">
      <c r="B91" s="40"/>
      <c r="C91" s="188" t="s">
        <v>124</v>
      </c>
      <c r="D91" s="188" t="s">
        <v>119</v>
      </c>
      <c r="E91" s="189" t="s">
        <v>136</v>
      </c>
      <c r="F91" s="190" t="s">
        <v>137</v>
      </c>
      <c r="G91" s="191" t="s">
        <v>122</v>
      </c>
      <c r="H91" s="192">
        <v>64.974999999999994</v>
      </c>
      <c r="I91" s="193"/>
      <c r="J91" s="194">
        <f>ROUND(I91*H91,2)</f>
        <v>0</v>
      </c>
      <c r="K91" s="190" t="s">
        <v>123</v>
      </c>
      <c r="L91" s="60"/>
      <c r="M91" s="195" t="s">
        <v>21</v>
      </c>
      <c r="N91" s="196" t="s">
        <v>42</v>
      </c>
      <c r="O91" s="4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23" t="s">
        <v>124</v>
      </c>
      <c r="AT91" s="23" t="s">
        <v>119</v>
      </c>
      <c r="AU91" s="23" t="s">
        <v>80</v>
      </c>
      <c r="AY91" s="23" t="s">
        <v>117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23" t="s">
        <v>78</v>
      </c>
      <c r="BK91" s="199">
        <f>ROUND(I91*H91,2)</f>
        <v>0</v>
      </c>
      <c r="BL91" s="23" t="s">
        <v>124</v>
      </c>
      <c r="BM91" s="23" t="s">
        <v>138</v>
      </c>
    </row>
    <row r="92" spans="2:65" s="11" customFormat="1" ht="13.5">
      <c r="B92" s="200"/>
      <c r="C92" s="201"/>
      <c r="D92" s="202" t="s">
        <v>126</v>
      </c>
      <c r="E92" s="203" t="s">
        <v>21</v>
      </c>
      <c r="F92" s="204" t="s">
        <v>139</v>
      </c>
      <c r="G92" s="201"/>
      <c r="H92" s="205">
        <v>13.388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AT92" s="211" t="s">
        <v>126</v>
      </c>
      <c r="AU92" s="211" t="s">
        <v>80</v>
      </c>
      <c r="AV92" s="11" t="s">
        <v>80</v>
      </c>
      <c r="AW92" s="11" t="s">
        <v>35</v>
      </c>
      <c r="AX92" s="11" t="s">
        <v>71</v>
      </c>
      <c r="AY92" s="211" t="s">
        <v>117</v>
      </c>
    </row>
    <row r="93" spans="2:65" s="11" customFormat="1" ht="13.5">
      <c r="B93" s="200"/>
      <c r="C93" s="201"/>
      <c r="D93" s="202" t="s">
        <v>126</v>
      </c>
      <c r="E93" s="203" t="s">
        <v>21</v>
      </c>
      <c r="F93" s="204" t="s">
        <v>140</v>
      </c>
      <c r="G93" s="201"/>
      <c r="H93" s="205">
        <v>51.587000000000003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126</v>
      </c>
      <c r="AU93" s="211" t="s">
        <v>80</v>
      </c>
      <c r="AV93" s="11" t="s">
        <v>80</v>
      </c>
      <c r="AW93" s="11" t="s">
        <v>35</v>
      </c>
      <c r="AX93" s="11" t="s">
        <v>71</v>
      </c>
      <c r="AY93" s="211" t="s">
        <v>117</v>
      </c>
    </row>
    <row r="94" spans="2:65" s="12" customFormat="1" ht="13.5">
      <c r="B94" s="212"/>
      <c r="C94" s="213"/>
      <c r="D94" s="214" t="s">
        <v>126</v>
      </c>
      <c r="E94" s="215" t="s">
        <v>21</v>
      </c>
      <c r="F94" s="216" t="s">
        <v>128</v>
      </c>
      <c r="G94" s="213"/>
      <c r="H94" s="217">
        <v>64.974999999999994</v>
      </c>
      <c r="I94" s="218"/>
      <c r="J94" s="213"/>
      <c r="K94" s="213"/>
      <c r="L94" s="219"/>
      <c r="M94" s="220"/>
      <c r="N94" s="221"/>
      <c r="O94" s="221"/>
      <c r="P94" s="221"/>
      <c r="Q94" s="221"/>
      <c r="R94" s="221"/>
      <c r="S94" s="221"/>
      <c r="T94" s="222"/>
      <c r="AT94" s="223" t="s">
        <v>126</v>
      </c>
      <c r="AU94" s="223" t="s">
        <v>80</v>
      </c>
      <c r="AV94" s="12" t="s">
        <v>124</v>
      </c>
      <c r="AW94" s="12" t="s">
        <v>35</v>
      </c>
      <c r="AX94" s="12" t="s">
        <v>78</v>
      </c>
      <c r="AY94" s="223" t="s">
        <v>117</v>
      </c>
    </row>
    <row r="95" spans="2:65" s="1" customFormat="1" ht="22.5" customHeight="1">
      <c r="B95" s="40"/>
      <c r="C95" s="188" t="s">
        <v>141</v>
      </c>
      <c r="D95" s="188" t="s">
        <v>119</v>
      </c>
      <c r="E95" s="189" t="s">
        <v>142</v>
      </c>
      <c r="F95" s="190" t="s">
        <v>143</v>
      </c>
      <c r="G95" s="191" t="s">
        <v>122</v>
      </c>
      <c r="H95" s="192">
        <v>16.559999999999999</v>
      </c>
      <c r="I95" s="193"/>
      <c r="J95" s="194">
        <f>ROUND(I95*H95,2)</f>
        <v>0</v>
      </c>
      <c r="K95" s="190" t="s">
        <v>123</v>
      </c>
      <c r="L95" s="60"/>
      <c r="M95" s="195" t="s">
        <v>21</v>
      </c>
      <c r="N95" s="196" t="s">
        <v>42</v>
      </c>
      <c r="O95" s="4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23" t="s">
        <v>124</v>
      </c>
      <c r="AT95" s="23" t="s">
        <v>119</v>
      </c>
      <c r="AU95" s="23" t="s">
        <v>80</v>
      </c>
      <c r="AY95" s="23" t="s">
        <v>117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23" t="s">
        <v>78</v>
      </c>
      <c r="BK95" s="199">
        <f>ROUND(I95*H95,2)</f>
        <v>0</v>
      </c>
      <c r="BL95" s="23" t="s">
        <v>124</v>
      </c>
      <c r="BM95" s="23" t="s">
        <v>144</v>
      </c>
    </row>
    <row r="96" spans="2:65" s="10" customFormat="1" ht="29.85" customHeight="1">
      <c r="B96" s="171"/>
      <c r="C96" s="172"/>
      <c r="D96" s="185" t="s">
        <v>70</v>
      </c>
      <c r="E96" s="186" t="s">
        <v>145</v>
      </c>
      <c r="F96" s="186" t="s">
        <v>146</v>
      </c>
      <c r="G96" s="172"/>
      <c r="H96" s="172"/>
      <c r="I96" s="175"/>
      <c r="J96" s="187">
        <f>BK96</f>
        <v>0</v>
      </c>
      <c r="K96" s="172"/>
      <c r="L96" s="177"/>
      <c r="M96" s="178"/>
      <c r="N96" s="179"/>
      <c r="O96" s="179"/>
      <c r="P96" s="180">
        <f>SUM(P97:P124)</f>
        <v>0</v>
      </c>
      <c r="Q96" s="179"/>
      <c r="R96" s="180">
        <f>SUM(R97:R124)</f>
        <v>1.4080000000000001E-4</v>
      </c>
      <c r="S96" s="179"/>
      <c r="T96" s="181">
        <f>SUM(T97:T124)</f>
        <v>599.53918999999996</v>
      </c>
      <c r="AR96" s="182" t="s">
        <v>78</v>
      </c>
      <c r="AT96" s="183" t="s">
        <v>70</v>
      </c>
      <c r="AU96" s="183" t="s">
        <v>78</v>
      </c>
      <c r="AY96" s="182" t="s">
        <v>117</v>
      </c>
      <c r="BK96" s="184">
        <f>SUM(BK97:BK124)</f>
        <v>0</v>
      </c>
    </row>
    <row r="97" spans="2:65" s="1" customFormat="1" ht="22.5" customHeight="1">
      <c r="B97" s="40"/>
      <c r="C97" s="188" t="s">
        <v>147</v>
      </c>
      <c r="D97" s="188" t="s">
        <v>119</v>
      </c>
      <c r="E97" s="189" t="s">
        <v>148</v>
      </c>
      <c r="F97" s="190" t="s">
        <v>149</v>
      </c>
      <c r="G97" s="191" t="s">
        <v>150</v>
      </c>
      <c r="H97" s="192">
        <v>2</v>
      </c>
      <c r="I97" s="193"/>
      <c r="J97" s="194">
        <f>ROUND(I97*H97,2)</f>
        <v>0</v>
      </c>
      <c r="K97" s="190" t="s">
        <v>123</v>
      </c>
      <c r="L97" s="60"/>
      <c r="M97" s="195" t="s">
        <v>21</v>
      </c>
      <c r="N97" s="196" t="s">
        <v>42</v>
      </c>
      <c r="O97" s="4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23" t="s">
        <v>124</v>
      </c>
      <c r="AT97" s="23" t="s">
        <v>119</v>
      </c>
      <c r="AU97" s="23" t="s">
        <v>80</v>
      </c>
      <c r="AY97" s="23" t="s">
        <v>117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23" t="s">
        <v>78</v>
      </c>
      <c r="BK97" s="199">
        <f>ROUND(I97*H97,2)</f>
        <v>0</v>
      </c>
      <c r="BL97" s="23" t="s">
        <v>124</v>
      </c>
      <c r="BM97" s="23" t="s">
        <v>151</v>
      </c>
    </row>
    <row r="98" spans="2:65" s="1" customFormat="1" ht="22.5" customHeight="1">
      <c r="B98" s="40"/>
      <c r="C98" s="188" t="s">
        <v>152</v>
      </c>
      <c r="D98" s="188" t="s">
        <v>119</v>
      </c>
      <c r="E98" s="189" t="s">
        <v>153</v>
      </c>
      <c r="F98" s="190" t="s">
        <v>154</v>
      </c>
      <c r="G98" s="191" t="s">
        <v>150</v>
      </c>
      <c r="H98" s="192">
        <v>20</v>
      </c>
      <c r="I98" s="193"/>
      <c r="J98" s="194">
        <f>ROUND(I98*H98,2)</f>
        <v>0</v>
      </c>
      <c r="K98" s="190" t="s">
        <v>123</v>
      </c>
      <c r="L98" s="60"/>
      <c r="M98" s="195" t="s">
        <v>21</v>
      </c>
      <c r="N98" s="196" t="s">
        <v>42</v>
      </c>
      <c r="O98" s="41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23" t="s">
        <v>124</v>
      </c>
      <c r="AT98" s="23" t="s">
        <v>119</v>
      </c>
      <c r="AU98" s="23" t="s">
        <v>80</v>
      </c>
      <c r="AY98" s="23" t="s">
        <v>117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23" t="s">
        <v>78</v>
      </c>
      <c r="BK98" s="199">
        <f>ROUND(I98*H98,2)</f>
        <v>0</v>
      </c>
      <c r="BL98" s="23" t="s">
        <v>124</v>
      </c>
      <c r="BM98" s="23" t="s">
        <v>155</v>
      </c>
    </row>
    <row r="99" spans="2:65" s="1" customFormat="1" ht="22.5" customHeight="1">
      <c r="B99" s="40"/>
      <c r="C99" s="188" t="s">
        <v>156</v>
      </c>
      <c r="D99" s="188" t="s">
        <v>119</v>
      </c>
      <c r="E99" s="189" t="s">
        <v>157</v>
      </c>
      <c r="F99" s="190" t="s">
        <v>158</v>
      </c>
      <c r="G99" s="191" t="s">
        <v>150</v>
      </c>
      <c r="H99" s="192">
        <v>2</v>
      </c>
      <c r="I99" s="193"/>
      <c r="J99" s="194">
        <f>ROUND(I99*H99,2)</f>
        <v>0</v>
      </c>
      <c r="K99" s="190" t="s">
        <v>123</v>
      </c>
      <c r="L99" s="60"/>
      <c r="M99" s="195" t="s">
        <v>21</v>
      </c>
      <c r="N99" s="196" t="s">
        <v>42</v>
      </c>
      <c r="O99" s="4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23" t="s">
        <v>124</v>
      </c>
      <c r="AT99" s="23" t="s">
        <v>119</v>
      </c>
      <c r="AU99" s="23" t="s">
        <v>80</v>
      </c>
      <c r="AY99" s="23" t="s">
        <v>117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23" t="s">
        <v>78</v>
      </c>
      <c r="BK99" s="199">
        <f>ROUND(I99*H99,2)</f>
        <v>0</v>
      </c>
      <c r="BL99" s="23" t="s">
        <v>124</v>
      </c>
      <c r="BM99" s="23" t="s">
        <v>159</v>
      </c>
    </row>
    <row r="100" spans="2:65" s="1" customFormat="1" ht="31.5" customHeight="1">
      <c r="B100" s="40"/>
      <c r="C100" s="188" t="s">
        <v>145</v>
      </c>
      <c r="D100" s="188" t="s">
        <v>119</v>
      </c>
      <c r="E100" s="189" t="s">
        <v>160</v>
      </c>
      <c r="F100" s="190" t="s">
        <v>161</v>
      </c>
      <c r="G100" s="191" t="s">
        <v>122</v>
      </c>
      <c r="H100" s="192">
        <v>13.53</v>
      </c>
      <c r="I100" s="193"/>
      <c r="J100" s="194">
        <f>ROUND(I100*H100,2)</f>
        <v>0</v>
      </c>
      <c r="K100" s="190" t="s">
        <v>123</v>
      </c>
      <c r="L100" s="60"/>
      <c r="M100" s="195" t="s">
        <v>21</v>
      </c>
      <c r="N100" s="196" t="s">
        <v>42</v>
      </c>
      <c r="O100" s="41"/>
      <c r="P100" s="197">
        <f>O100*H100</f>
        <v>0</v>
      </c>
      <c r="Q100" s="197">
        <v>0</v>
      </c>
      <c r="R100" s="197">
        <f>Q100*H100</f>
        <v>0</v>
      </c>
      <c r="S100" s="197">
        <v>2.2000000000000002</v>
      </c>
      <c r="T100" s="198">
        <f>S100*H100</f>
        <v>29.766000000000002</v>
      </c>
      <c r="AR100" s="23" t="s">
        <v>124</v>
      </c>
      <c r="AT100" s="23" t="s">
        <v>119</v>
      </c>
      <c r="AU100" s="23" t="s">
        <v>80</v>
      </c>
      <c r="AY100" s="23" t="s">
        <v>117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23" t="s">
        <v>78</v>
      </c>
      <c r="BK100" s="199">
        <f>ROUND(I100*H100,2)</f>
        <v>0</v>
      </c>
      <c r="BL100" s="23" t="s">
        <v>124</v>
      </c>
      <c r="BM100" s="23" t="s">
        <v>162</v>
      </c>
    </row>
    <row r="101" spans="2:65" s="11" customFormat="1" ht="13.5">
      <c r="B101" s="200"/>
      <c r="C101" s="201"/>
      <c r="D101" s="202" t="s">
        <v>126</v>
      </c>
      <c r="E101" s="203" t="s">
        <v>21</v>
      </c>
      <c r="F101" s="204" t="s">
        <v>163</v>
      </c>
      <c r="G101" s="201"/>
      <c r="H101" s="205">
        <v>13.53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126</v>
      </c>
      <c r="AU101" s="211" t="s">
        <v>80</v>
      </c>
      <c r="AV101" s="11" t="s">
        <v>80</v>
      </c>
      <c r="AW101" s="11" t="s">
        <v>35</v>
      </c>
      <c r="AX101" s="11" t="s">
        <v>71</v>
      </c>
      <c r="AY101" s="211" t="s">
        <v>117</v>
      </c>
    </row>
    <row r="102" spans="2:65" s="12" customFormat="1" ht="13.5">
      <c r="B102" s="212"/>
      <c r="C102" s="213"/>
      <c r="D102" s="214" t="s">
        <v>126</v>
      </c>
      <c r="E102" s="215" t="s">
        <v>21</v>
      </c>
      <c r="F102" s="216" t="s">
        <v>128</v>
      </c>
      <c r="G102" s="213"/>
      <c r="H102" s="217">
        <v>13.53</v>
      </c>
      <c r="I102" s="218"/>
      <c r="J102" s="213"/>
      <c r="K102" s="213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126</v>
      </c>
      <c r="AU102" s="223" t="s">
        <v>80</v>
      </c>
      <c r="AV102" s="12" t="s">
        <v>124</v>
      </c>
      <c r="AW102" s="12" t="s">
        <v>35</v>
      </c>
      <c r="AX102" s="12" t="s">
        <v>78</v>
      </c>
      <c r="AY102" s="223" t="s">
        <v>117</v>
      </c>
    </row>
    <row r="103" spans="2:65" s="1" customFormat="1" ht="31.5" customHeight="1">
      <c r="B103" s="40"/>
      <c r="C103" s="188" t="s">
        <v>164</v>
      </c>
      <c r="D103" s="188" t="s">
        <v>119</v>
      </c>
      <c r="E103" s="189" t="s">
        <v>165</v>
      </c>
      <c r="F103" s="190" t="s">
        <v>166</v>
      </c>
      <c r="G103" s="191" t="s">
        <v>122</v>
      </c>
      <c r="H103" s="192">
        <v>13.53</v>
      </c>
      <c r="I103" s="193"/>
      <c r="J103" s="194">
        <f>ROUND(I103*H103,2)</f>
        <v>0</v>
      </c>
      <c r="K103" s="190" t="s">
        <v>123</v>
      </c>
      <c r="L103" s="60"/>
      <c r="M103" s="195" t="s">
        <v>21</v>
      </c>
      <c r="N103" s="196" t="s">
        <v>42</v>
      </c>
      <c r="O103" s="41"/>
      <c r="P103" s="197">
        <f>O103*H103</f>
        <v>0</v>
      </c>
      <c r="Q103" s="197">
        <v>0</v>
      </c>
      <c r="R103" s="197">
        <f>Q103*H103</f>
        <v>0</v>
      </c>
      <c r="S103" s="197">
        <v>4.3999999999999997E-2</v>
      </c>
      <c r="T103" s="198">
        <f>S103*H103</f>
        <v>0.59531999999999996</v>
      </c>
      <c r="AR103" s="23" t="s">
        <v>124</v>
      </c>
      <c r="AT103" s="23" t="s">
        <v>119</v>
      </c>
      <c r="AU103" s="23" t="s">
        <v>80</v>
      </c>
      <c r="AY103" s="23" t="s">
        <v>117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23" t="s">
        <v>78</v>
      </c>
      <c r="BK103" s="199">
        <f>ROUND(I103*H103,2)</f>
        <v>0</v>
      </c>
      <c r="BL103" s="23" t="s">
        <v>124</v>
      </c>
      <c r="BM103" s="23" t="s">
        <v>167</v>
      </c>
    </row>
    <row r="104" spans="2:65" s="1" customFormat="1" ht="22.5" customHeight="1">
      <c r="B104" s="40"/>
      <c r="C104" s="188" t="s">
        <v>168</v>
      </c>
      <c r="D104" s="188" t="s">
        <v>119</v>
      </c>
      <c r="E104" s="189" t="s">
        <v>169</v>
      </c>
      <c r="F104" s="190" t="s">
        <v>170</v>
      </c>
      <c r="G104" s="191" t="s">
        <v>150</v>
      </c>
      <c r="H104" s="192">
        <v>11</v>
      </c>
      <c r="I104" s="193"/>
      <c r="J104" s="194">
        <f>ROUND(I104*H104,2)</f>
        <v>0</v>
      </c>
      <c r="K104" s="190" t="s">
        <v>123</v>
      </c>
      <c r="L104" s="60"/>
      <c r="M104" s="195" t="s">
        <v>21</v>
      </c>
      <c r="N104" s="196" t="s">
        <v>42</v>
      </c>
      <c r="O104" s="41"/>
      <c r="P104" s="197">
        <f>O104*H104</f>
        <v>0</v>
      </c>
      <c r="Q104" s="197">
        <v>0</v>
      </c>
      <c r="R104" s="197">
        <f>Q104*H104</f>
        <v>0</v>
      </c>
      <c r="S104" s="197">
        <v>6.0000000000000001E-3</v>
      </c>
      <c r="T104" s="198">
        <f>S104*H104</f>
        <v>6.6000000000000003E-2</v>
      </c>
      <c r="AR104" s="23" t="s">
        <v>124</v>
      </c>
      <c r="AT104" s="23" t="s">
        <v>119</v>
      </c>
      <c r="AU104" s="23" t="s">
        <v>80</v>
      </c>
      <c r="AY104" s="23" t="s">
        <v>117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23" t="s">
        <v>78</v>
      </c>
      <c r="BK104" s="199">
        <f>ROUND(I104*H104,2)</f>
        <v>0</v>
      </c>
      <c r="BL104" s="23" t="s">
        <v>124</v>
      </c>
      <c r="BM104" s="23" t="s">
        <v>171</v>
      </c>
    </row>
    <row r="105" spans="2:65" s="1" customFormat="1" ht="22.5" customHeight="1">
      <c r="B105" s="40"/>
      <c r="C105" s="188" t="s">
        <v>172</v>
      </c>
      <c r="D105" s="188" t="s">
        <v>119</v>
      </c>
      <c r="E105" s="189" t="s">
        <v>173</v>
      </c>
      <c r="F105" s="190" t="s">
        <v>174</v>
      </c>
      <c r="G105" s="191" t="s">
        <v>175</v>
      </c>
      <c r="H105" s="192">
        <v>30</v>
      </c>
      <c r="I105" s="193"/>
      <c r="J105" s="194">
        <f>ROUND(I105*H105,2)</f>
        <v>0</v>
      </c>
      <c r="K105" s="190" t="s">
        <v>123</v>
      </c>
      <c r="L105" s="60"/>
      <c r="M105" s="195" t="s">
        <v>21</v>
      </c>
      <c r="N105" s="196" t="s">
        <v>42</v>
      </c>
      <c r="O105" s="41"/>
      <c r="P105" s="197">
        <f>O105*H105</f>
        <v>0</v>
      </c>
      <c r="Q105" s="197">
        <v>0</v>
      </c>
      <c r="R105" s="197">
        <f>Q105*H105</f>
        <v>0</v>
      </c>
      <c r="S105" s="197">
        <v>2.48E-3</v>
      </c>
      <c r="T105" s="198">
        <f>S105*H105</f>
        <v>7.4399999999999994E-2</v>
      </c>
      <c r="AR105" s="23" t="s">
        <v>124</v>
      </c>
      <c r="AT105" s="23" t="s">
        <v>119</v>
      </c>
      <c r="AU105" s="23" t="s">
        <v>80</v>
      </c>
      <c r="AY105" s="23" t="s">
        <v>117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23" t="s">
        <v>78</v>
      </c>
      <c r="BK105" s="199">
        <f>ROUND(I105*H105,2)</f>
        <v>0</v>
      </c>
      <c r="BL105" s="23" t="s">
        <v>124</v>
      </c>
      <c r="BM105" s="23" t="s">
        <v>176</v>
      </c>
    </row>
    <row r="106" spans="2:65" s="1" customFormat="1" ht="22.5" customHeight="1">
      <c r="B106" s="40"/>
      <c r="C106" s="188" t="s">
        <v>177</v>
      </c>
      <c r="D106" s="188" t="s">
        <v>119</v>
      </c>
      <c r="E106" s="189" t="s">
        <v>178</v>
      </c>
      <c r="F106" s="190" t="s">
        <v>179</v>
      </c>
      <c r="G106" s="191" t="s">
        <v>122</v>
      </c>
      <c r="H106" s="192">
        <v>980.21</v>
      </c>
      <c r="I106" s="193"/>
      <c r="J106" s="194">
        <f>ROUND(I106*H106,2)</f>
        <v>0</v>
      </c>
      <c r="K106" s="190" t="s">
        <v>123</v>
      </c>
      <c r="L106" s="60"/>
      <c r="M106" s="195" t="s">
        <v>21</v>
      </c>
      <c r="N106" s="196" t="s">
        <v>42</v>
      </c>
      <c r="O106" s="41"/>
      <c r="P106" s="197">
        <f>O106*H106</f>
        <v>0</v>
      </c>
      <c r="Q106" s="197">
        <v>0</v>
      </c>
      <c r="R106" s="197">
        <f>Q106*H106</f>
        <v>0</v>
      </c>
      <c r="S106" s="197">
        <v>0.25</v>
      </c>
      <c r="T106" s="198">
        <f>S106*H106</f>
        <v>245.05250000000001</v>
      </c>
      <c r="AR106" s="23" t="s">
        <v>124</v>
      </c>
      <c r="AT106" s="23" t="s">
        <v>119</v>
      </c>
      <c r="AU106" s="23" t="s">
        <v>80</v>
      </c>
      <c r="AY106" s="23" t="s">
        <v>117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23" t="s">
        <v>78</v>
      </c>
      <c r="BK106" s="199">
        <f>ROUND(I106*H106,2)</f>
        <v>0</v>
      </c>
      <c r="BL106" s="23" t="s">
        <v>124</v>
      </c>
      <c r="BM106" s="23" t="s">
        <v>180</v>
      </c>
    </row>
    <row r="107" spans="2:65" s="11" customFormat="1" ht="13.5">
      <c r="B107" s="200"/>
      <c r="C107" s="201"/>
      <c r="D107" s="202" t="s">
        <v>126</v>
      </c>
      <c r="E107" s="203" t="s">
        <v>21</v>
      </c>
      <c r="F107" s="204" t="s">
        <v>181</v>
      </c>
      <c r="G107" s="201"/>
      <c r="H107" s="205">
        <v>980.21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126</v>
      </c>
      <c r="AU107" s="211" t="s">
        <v>80</v>
      </c>
      <c r="AV107" s="11" t="s">
        <v>80</v>
      </c>
      <c r="AW107" s="11" t="s">
        <v>35</v>
      </c>
      <c r="AX107" s="11" t="s">
        <v>71</v>
      </c>
      <c r="AY107" s="211" t="s">
        <v>117</v>
      </c>
    </row>
    <row r="108" spans="2:65" s="12" customFormat="1" ht="13.5">
      <c r="B108" s="212"/>
      <c r="C108" s="213"/>
      <c r="D108" s="214" t="s">
        <v>126</v>
      </c>
      <c r="E108" s="215" t="s">
        <v>21</v>
      </c>
      <c r="F108" s="216" t="s">
        <v>128</v>
      </c>
      <c r="G108" s="213"/>
      <c r="H108" s="217">
        <v>980.21</v>
      </c>
      <c r="I108" s="218"/>
      <c r="J108" s="213"/>
      <c r="K108" s="213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126</v>
      </c>
      <c r="AU108" s="223" t="s">
        <v>80</v>
      </c>
      <c r="AV108" s="12" t="s">
        <v>124</v>
      </c>
      <c r="AW108" s="12" t="s">
        <v>35</v>
      </c>
      <c r="AX108" s="12" t="s">
        <v>78</v>
      </c>
      <c r="AY108" s="223" t="s">
        <v>117</v>
      </c>
    </row>
    <row r="109" spans="2:65" s="1" customFormat="1" ht="22.5" customHeight="1">
      <c r="B109" s="40"/>
      <c r="C109" s="188" t="s">
        <v>182</v>
      </c>
      <c r="D109" s="188" t="s">
        <v>119</v>
      </c>
      <c r="E109" s="189" t="s">
        <v>183</v>
      </c>
      <c r="F109" s="190" t="s">
        <v>184</v>
      </c>
      <c r="G109" s="191" t="s">
        <v>122</v>
      </c>
      <c r="H109" s="192">
        <v>100.452</v>
      </c>
      <c r="I109" s="193"/>
      <c r="J109" s="194">
        <f>ROUND(I109*H109,2)</f>
        <v>0</v>
      </c>
      <c r="K109" s="190" t="s">
        <v>123</v>
      </c>
      <c r="L109" s="60"/>
      <c r="M109" s="195" t="s">
        <v>21</v>
      </c>
      <c r="N109" s="196" t="s">
        <v>42</v>
      </c>
      <c r="O109" s="41"/>
      <c r="P109" s="197">
        <f>O109*H109</f>
        <v>0</v>
      </c>
      <c r="Q109" s="197">
        <v>0</v>
      </c>
      <c r="R109" s="197">
        <f>Q109*H109</f>
        <v>0</v>
      </c>
      <c r="S109" s="197">
        <v>0.45</v>
      </c>
      <c r="T109" s="198">
        <f>S109*H109</f>
        <v>45.203400000000002</v>
      </c>
      <c r="AR109" s="23" t="s">
        <v>124</v>
      </c>
      <c r="AT109" s="23" t="s">
        <v>119</v>
      </c>
      <c r="AU109" s="23" t="s">
        <v>80</v>
      </c>
      <c r="AY109" s="23" t="s">
        <v>117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23" t="s">
        <v>78</v>
      </c>
      <c r="BK109" s="199">
        <f>ROUND(I109*H109,2)</f>
        <v>0</v>
      </c>
      <c r="BL109" s="23" t="s">
        <v>124</v>
      </c>
      <c r="BM109" s="23" t="s">
        <v>185</v>
      </c>
    </row>
    <row r="110" spans="2:65" s="11" customFormat="1" ht="13.5">
      <c r="B110" s="200"/>
      <c r="C110" s="201"/>
      <c r="D110" s="202" t="s">
        <v>126</v>
      </c>
      <c r="E110" s="203" t="s">
        <v>21</v>
      </c>
      <c r="F110" s="204" t="s">
        <v>186</v>
      </c>
      <c r="G110" s="201"/>
      <c r="H110" s="205">
        <v>100.452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126</v>
      </c>
      <c r="AU110" s="211" t="s">
        <v>80</v>
      </c>
      <c r="AV110" s="11" t="s">
        <v>80</v>
      </c>
      <c r="AW110" s="11" t="s">
        <v>35</v>
      </c>
      <c r="AX110" s="11" t="s">
        <v>71</v>
      </c>
      <c r="AY110" s="211" t="s">
        <v>117</v>
      </c>
    </row>
    <row r="111" spans="2:65" s="12" customFormat="1" ht="13.5">
      <c r="B111" s="212"/>
      <c r="C111" s="213"/>
      <c r="D111" s="214" t="s">
        <v>126</v>
      </c>
      <c r="E111" s="215" t="s">
        <v>21</v>
      </c>
      <c r="F111" s="216" t="s">
        <v>128</v>
      </c>
      <c r="G111" s="213"/>
      <c r="H111" s="217">
        <v>100.452</v>
      </c>
      <c r="I111" s="218"/>
      <c r="J111" s="213"/>
      <c r="K111" s="213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126</v>
      </c>
      <c r="AU111" s="223" t="s">
        <v>80</v>
      </c>
      <c r="AV111" s="12" t="s">
        <v>124</v>
      </c>
      <c r="AW111" s="12" t="s">
        <v>35</v>
      </c>
      <c r="AX111" s="12" t="s">
        <v>78</v>
      </c>
      <c r="AY111" s="223" t="s">
        <v>117</v>
      </c>
    </row>
    <row r="112" spans="2:65" s="1" customFormat="1" ht="22.5" customHeight="1">
      <c r="B112" s="40"/>
      <c r="C112" s="188" t="s">
        <v>10</v>
      </c>
      <c r="D112" s="188" t="s">
        <v>119</v>
      </c>
      <c r="E112" s="189" t="s">
        <v>187</v>
      </c>
      <c r="F112" s="190" t="s">
        <v>188</v>
      </c>
      <c r="G112" s="191" t="s">
        <v>122</v>
      </c>
      <c r="H112" s="192">
        <v>1.4079999999999999</v>
      </c>
      <c r="I112" s="193"/>
      <c r="J112" s="194">
        <f>ROUND(I112*H112,2)</f>
        <v>0</v>
      </c>
      <c r="K112" s="190" t="s">
        <v>123</v>
      </c>
      <c r="L112" s="60"/>
      <c r="M112" s="195" t="s">
        <v>21</v>
      </c>
      <c r="N112" s="196" t="s">
        <v>42</v>
      </c>
      <c r="O112" s="41"/>
      <c r="P112" s="197">
        <f>O112*H112</f>
        <v>0</v>
      </c>
      <c r="Q112" s="197">
        <v>1E-4</v>
      </c>
      <c r="R112" s="197">
        <f>Q112*H112</f>
        <v>1.4080000000000001E-4</v>
      </c>
      <c r="S112" s="197">
        <v>2.41</v>
      </c>
      <c r="T112" s="198">
        <f>S112*H112</f>
        <v>3.3932799999999999</v>
      </c>
      <c r="AR112" s="23" t="s">
        <v>124</v>
      </c>
      <c r="AT112" s="23" t="s">
        <v>119</v>
      </c>
      <c r="AU112" s="23" t="s">
        <v>80</v>
      </c>
      <c r="AY112" s="23" t="s">
        <v>117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23" t="s">
        <v>78</v>
      </c>
      <c r="BK112" s="199">
        <f>ROUND(I112*H112,2)</f>
        <v>0</v>
      </c>
      <c r="BL112" s="23" t="s">
        <v>124</v>
      </c>
      <c r="BM112" s="23" t="s">
        <v>189</v>
      </c>
    </row>
    <row r="113" spans="2:65" s="11" customFormat="1" ht="13.5">
      <c r="B113" s="200"/>
      <c r="C113" s="201"/>
      <c r="D113" s="202" t="s">
        <v>126</v>
      </c>
      <c r="E113" s="203" t="s">
        <v>21</v>
      </c>
      <c r="F113" s="204" t="s">
        <v>190</v>
      </c>
      <c r="G113" s="201"/>
      <c r="H113" s="205">
        <v>1.4079999999999999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126</v>
      </c>
      <c r="AU113" s="211" t="s">
        <v>80</v>
      </c>
      <c r="AV113" s="11" t="s">
        <v>80</v>
      </c>
      <c r="AW113" s="11" t="s">
        <v>35</v>
      </c>
      <c r="AX113" s="11" t="s">
        <v>71</v>
      </c>
      <c r="AY113" s="211" t="s">
        <v>117</v>
      </c>
    </row>
    <row r="114" spans="2:65" s="12" customFormat="1" ht="13.5">
      <c r="B114" s="212"/>
      <c r="C114" s="213"/>
      <c r="D114" s="214" t="s">
        <v>126</v>
      </c>
      <c r="E114" s="215" t="s">
        <v>21</v>
      </c>
      <c r="F114" s="216" t="s">
        <v>128</v>
      </c>
      <c r="G114" s="213"/>
      <c r="H114" s="217">
        <v>1.4079999999999999</v>
      </c>
      <c r="I114" s="218"/>
      <c r="J114" s="213"/>
      <c r="K114" s="213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126</v>
      </c>
      <c r="AU114" s="223" t="s">
        <v>80</v>
      </c>
      <c r="AV114" s="12" t="s">
        <v>124</v>
      </c>
      <c r="AW114" s="12" t="s">
        <v>35</v>
      </c>
      <c r="AX114" s="12" t="s">
        <v>78</v>
      </c>
      <c r="AY114" s="223" t="s">
        <v>117</v>
      </c>
    </row>
    <row r="115" spans="2:65" s="1" customFormat="1" ht="22.5" customHeight="1">
      <c r="B115" s="40"/>
      <c r="C115" s="188" t="s">
        <v>191</v>
      </c>
      <c r="D115" s="188" t="s">
        <v>119</v>
      </c>
      <c r="E115" s="189" t="s">
        <v>192</v>
      </c>
      <c r="F115" s="190" t="s">
        <v>193</v>
      </c>
      <c r="G115" s="191" t="s">
        <v>122</v>
      </c>
      <c r="H115" s="192">
        <v>114.26900000000001</v>
      </c>
      <c r="I115" s="193"/>
      <c r="J115" s="194">
        <f>ROUND(I115*H115,2)</f>
        <v>0</v>
      </c>
      <c r="K115" s="190" t="s">
        <v>123</v>
      </c>
      <c r="L115" s="60"/>
      <c r="M115" s="195" t="s">
        <v>21</v>
      </c>
      <c r="N115" s="196" t="s">
        <v>42</v>
      </c>
      <c r="O115" s="41"/>
      <c r="P115" s="197">
        <f>O115*H115</f>
        <v>0</v>
      </c>
      <c r="Q115" s="197">
        <v>0</v>
      </c>
      <c r="R115" s="197">
        <f>Q115*H115</f>
        <v>0</v>
      </c>
      <c r="S115" s="197">
        <v>2.41</v>
      </c>
      <c r="T115" s="198">
        <f>S115*H115</f>
        <v>275.38829000000004</v>
      </c>
      <c r="AR115" s="23" t="s">
        <v>124</v>
      </c>
      <c r="AT115" s="23" t="s">
        <v>119</v>
      </c>
      <c r="AU115" s="23" t="s">
        <v>80</v>
      </c>
      <c r="AY115" s="23" t="s">
        <v>117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23" t="s">
        <v>78</v>
      </c>
      <c r="BK115" s="199">
        <f>ROUND(I115*H115,2)</f>
        <v>0</v>
      </c>
      <c r="BL115" s="23" t="s">
        <v>124</v>
      </c>
      <c r="BM115" s="23" t="s">
        <v>194</v>
      </c>
    </row>
    <row r="116" spans="2:65" s="11" customFormat="1" ht="13.5">
      <c r="B116" s="200"/>
      <c r="C116" s="201"/>
      <c r="D116" s="202" t="s">
        <v>126</v>
      </c>
      <c r="E116" s="203" t="s">
        <v>21</v>
      </c>
      <c r="F116" s="204" t="s">
        <v>195</v>
      </c>
      <c r="G116" s="201"/>
      <c r="H116" s="205">
        <v>13.388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126</v>
      </c>
      <c r="AU116" s="211" t="s">
        <v>80</v>
      </c>
      <c r="AV116" s="11" t="s">
        <v>80</v>
      </c>
      <c r="AW116" s="11" t="s">
        <v>35</v>
      </c>
      <c r="AX116" s="11" t="s">
        <v>71</v>
      </c>
      <c r="AY116" s="211" t="s">
        <v>117</v>
      </c>
    </row>
    <row r="117" spans="2:65" s="11" customFormat="1" ht="13.5">
      <c r="B117" s="200"/>
      <c r="C117" s="201"/>
      <c r="D117" s="202" t="s">
        <v>126</v>
      </c>
      <c r="E117" s="203" t="s">
        <v>21</v>
      </c>
      <c r="F117" s="204" t="s">
        <v>196</v>
      </c>
      <c r="G117" s="201"/>
      <c r="H117" s="205">
        <v>5.8070000000000004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126</v>
      </c>
      <c r="AU117" s="211" t="s">
        <v>80</v>
      </c>
      <c r="AV117" s="11" t="s">
        <v>80</v>
      </c>
      <c r="AW117" s="11" t="s">
        <v>35</v>
      </c>
      <c r="AX117" s="11" t="s">
        <v>71</v>
      </c>
      <c r="AY117" s="211" t="s">
        <v>117</v>
      </c>
    </row>
    <row r="118" spans="2:65" s="13" customFormat="1" ht="13.5">
      <c r="B118" s="224"/>
      <c r="C118" s="225"/>
      <c r="D118" s="202" t="s">
        <v>126</v>
      </c>
      <c r="E118" s="226" t="s">
        <v>21</v>
      </c>
      <c r="F118" s="227" t="s">
        <v>197</v>
      </c>
      <c r="G118" s="225"/>
      <c r="H118" s="228">
        <v>19.195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AT118" s="234" t="s">
        <v>126</v>
      </c>
      <c r="AU118" s="234" t="s">
        <v>80</v>
      </c>
      <c r="AV118" s="13" t="s">
        <v>132</v>
      </c>
      <c r="AW118" s="13" t="s">
        <v>35</v>
      </c>
      <c r="AX118" s="13" t="s">
        <v>71</v>
      </c>
      <c r="AY118" s="234" t="s">
        <v>117</v>
      </c>
    </row>
    <row r="119" spans="2:65" s="11" customFormat="1" ht="13.5">
      <c r="B119" s="200"/>
      <c r="C119" s="201"/>
      <c r="D119" s="202" t="s">
        <v>126</v>
      </c>
      <c r="E119" s="203" t="s">
        <v>21</v>
      </c>
      <c r="F119" s="204" t="s">
        <v>198</v>
      </c>
      <c r="G119" s="201"/>
      <c r="H119" s="205">
        <v>51.587000000000003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126</v>
      </c>
      <c r="AU119" s="211" t="s">
        <v>80</v>
      </c>
      <c r="AV119" s="11" t="s">
        <v>80</v>
      </c>
      <c r="AW119" s="11" t="s">
        <v>35</v>
      </c>
      <c r="AX119" s="11" t="s">
        <v>71</v>
      </c>
      <c r="AY119" s="211" t="s">
        <v>117</v>
      </c>
    </row>
    <row r="120" spans="2:65" s="11" customFormat="1" ht="13.5">
      <c r="B120" s="200"/>
      <c r="C120" s="201"/>
      <c r="D120" s="202" t="s">
        <v>126</v>
      </c>
      <c r="E120" s="203" t="s">
        <v>21</v>
      </c>
      <c r="F120" s="204" t="s">
        <v>199</v>
      </c>
      <c r="G120" s="201"/>
      <c r="H120" s="205">
        <v>38.19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126</v>
      </c>
      <c r="AU120" s="211" t="s">
        <v>80</v>
      </c>
      <c r="AV120" s="11" t="s">
        <v>80</v>
      </c>
      <c r="AW120" s="11" t="s">
        <v>35</v>
      </c>
      <c r="AX120" s="11" t="s">
        <v>71</v>
      </c>
      <c r="AY120" s="211" t="s">
        <v>117</v>
      </c>
    </row>
    <row r="121" spans="2:65" s="13" customFormat="1" ht="13.5">
      <c r="B121" s="224"/>
      <c r="C121" s="225"/>
      <c r="D121" s="202" t="s">
        <v>126</v>
      </c>
      <c r="E121" s="226" t="s">
        <v>21</v>
      </c>
      <c r="F121" s="227" t="s">
        <v>197</v>
      </c>
      <c r="G121" s="225"/>
      <c r="H121" s="228">
        <v>89.777000000000001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AT121" s="234" t="s">
        <v>126</v>
      </c>
      <c r="AU121" s="234" t="s">
        <v>80</v>
      </c>
      <c r="AV121" s="13" t="s">
        <v>132</v>
      </c>
      <c r="AW121" s="13" t="s">
        <v>35</v>
      </c>
      <c r="AX121" s="13" t="s">
        <v>71</v>
      </c>
      <c r="AY121" s="234" t="s">
        <v>117</v>
      </c>
    </row>
    <row r="122" spans="2:65" s="11" customFormat="1" ht="13.5">
      <c r="B122" s="200"/>
      <c r="C122" s="201"/>
      <c r="D122" s="202" t="s">
        <v>126</v>
      </c>
      <c r="E122" s="203" t="s">
        <v>21</v>
      </c>
      <c r="F122" s="204" t="s">
        <v>200</v>
      </c>
      <c r="G122" s="201"/>
      <c r="H122" s="205">
        <v>5.2969999999999997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126</v>
      </c>
      <c r="AU122" s="211" t="s">
        <v>80</v>
      </c>
      <c r="AV122" s="11" t="s">
        <v>80</v>
      </c>
      <c r="AW122" s="11" t="s">
        <v>35</v>
      </c>
      <c r="AX122" s="11" t="s">
        <v>71</v>
      </c>
      <c r="AY122" s="211" t="s">
        <v>117</v>
      </c>
    </row>
    <row r="123" spans="2:65" s="13" customFormat="1" ht="13.5">
      <c r="B123" s="224"/>
      <c r="C123" s="225"/>
      <c r="D123" s="202" t="s">
        <v>126</v>
      </c>
      <c r="E123" s="226" t="s">
        <v>21</v>
      </c>
      <c r="F123" s="227" t="s">
        <v>197</v>
      </c>
      <c r="G123" s="225"/>
      <c r="H123" s="228">
        <v>5.2969999999999997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AT123" s="234" t="s">
        <v>126</v>
      </c>
      <c r="AU123" s="234" t="s">
        <v>80</v>
      </c>
      <c r="AV123" s="13" t="s">
        <v>132</v>
      </c>
      <c r="AW123" s="13" t="s">
        <v>35</v>
      </c>
      <c r="AX123" s="13" t="s">
        <v>71</v>
      </c>
      <c r="AY123" s="234" t="s">
        <v>117</v>
      </c>
    </row>
    <row r="124" spans="2:65" s="12" customFormat="1" ht="13.5">
      <c r="B124" s="212"/>
      <c r="C124" s="213"/>
      <c r="D124" s="202" t="s">
        <v>126</v>
      </c>
      <c r="E124" s="235" t="s">
        <v>21</v>
      </c>
      <c r="F124" s="236" t="s">
        <v>128</v>
      </c>
      <c r="G124" s="213"/>
      <c r="H124" s="237">
        <v>114.26900000000001</v>
      </c>
      <c r="I124" s="218"/>
      <c r="J124" s="213"/>
      <c r="K124" s="213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126</v>
      </c>
      <c r="AU124" s="223" t="s">
        <v>80</v>
      </c>
      <c r="AV124" s="12" t="s">
        <v>124</v>
      </c>
      <c r="AW124" s="12" t="s">
        <v>35</v>
      </c>
      <c r="AX124" s="12" t="s">
        <v>78</v>
      </c>
      <c r="AY124" s="223" t="s">
        <v>117</v>
      </c>
    </row>
    <row r="125" spans="2:65" s="10" customFormat="1" ht="29.85" customHeight="1">
      <c r="B125" s="171"/>
      <c r="C125" s="172"/>
      <c r="D125" s="185" t="s">
        <v>70</v>
      </c>
      <c r="E125" s="186" t="s">
        <v>201</v>
      </c>
      <c r="F125" s="186" t="s">
        <v>202</v>
      </c>
      <c r="G125" s="172"/>
      <c r="H125" s="172"/>
      <c r="I125" s="175"/>
      <c r="J125" s="187">
        <f>BK125</f>
        <v>0</v>
      </c>
      <c r="K125" s="172"/>
      <c r="L125" s="177"/>
      <c r="M125" s="178"/>
      <c r="N125" s="179"/>
      <c r="O125" s="179"/>
      <c r="P125" s="180">
        <f>SUM(P126:P133)</f>
        <v>0</v>
      </c>
      <c r="Q125" s="179"/>
      <c r="R125" s="180">
        <f>SUM(R126:R133)</f>
        <v>0</v>
      </c>
      <c r="S125" s="179"/>
      <c r="T125" s="181">
        <f>SUM(T126:T133)</f>
        <v>0</v>
      </c>
      <c r="AR125" s="182" t="s">
        <v>78</v>
      </c>
      <c r="AT125" s="183" t="s">
        <v>70</v>
      </c>
      <c r="AU125" s="183" t="s">
        <v>78</v>
      </c>
      <c r="AY125" s="182" t="s">
        <v>117</v>
      </c>
      <c r="BK125" s="184">
        <f>SUM(BK126:BK133)</f>
        <v>0</v>
      </c>
    </row>
    <row r="126" spans="2:65" s="1" customFormat="1" ht="22.5" customHeight="1">
      <c r="B126" s="40"/>
      <c r="C126" s="188" t="s">
        <v>203</v>
      </c>
      <c r="D126" s="188" t="s">
        <v>119</v>
      </c>
      <c r="E126" s="189" t="s">
        <v>204</v>
      </c>
      <c r="F126" s="190" t="s">
        <v>205</v>
      </c>
      <c r="G126" s="191" t="s">
        <v>206</v>
      </c>
      <c r="H126" s="192">
        <v>602.88699999999994</v>
      </c>
      <c r="I126" s="193"/>
      <c r="J126" s="194">
        <f>ROUND(I126*H126,2)</f>
        <v>0</v>
      </c>
      <c r="K126" s="190" t="s">
        <v>123</v>
      </c>
      <c r="L126" s="60"/>
      <c r="M126" s="195" t="s">
        <v>21</v>
      </c>
      <c r="N126" s="196" t="s">
        <v>42</v>
      </c>
      <c r="O126" s="4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23" t="s">
        <v>124</v>
      </c>
      <c r="AT126" s="23" t="s">
        <v>119</v>
      </c>
      <c r="AU126" s="23" t="s">
        <v>80</v>
      </c>
      <c r="AY126" s="23" t="s">
        <v>117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23" t="s">
        <v>78</v>
      </c>
      <c r="BK126" s="199">
        <f>ROUND(I126*H126,2)</f>
        <v>0</v>
      </c>
      <c r="BL126" s="23" t="s">
        <v>124</v>
      </c>
      <c r="BM126" s="23" t="s">
        <v>207</v>
      </c>
    </row>
    <row r="127" spans="2:65" s="1" customFormat="1" ht="22.5" customHeight="1">
      <c r="B127" s="40"/>
      <c r="C127" s="188" t="s">
        <v>208</v>
      </c>
      <c r="D127" s="188" t="s">
        <v>119</v>
      </c>
      <c r="E127" s="189" t="s">
        <v>209</v>
      </c>
      <c r="F127" s="190" t="s">
        <v>210</v>
      </c>
      <c r="G127" s="191" t="s">
        <v>206</v>
      </c>
      <c r="H127" s="192">
        <v>6028.87</v>
      </c>
      <c r="I127" s="193"/>
      <c r="J127" s="194">
        <f>ROUND(I127*H127,2)</f>
        <v>0</v>
      </c>
      <c r="K127" s="190" t="s">
        <v>123</v>
      </c>
      <c r="L127" s="60"/>
      <c r="M127" s="195" t="s">
        <v>21</v>
      </c>
      <c r="N127" s="196" t="s">
        <v>42</v>
      </c>
      <c r="O127" s="4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23" t="s">
        <v>124</v>
      </c>
      <c r="AT127" s="23" t="s">
        <v>119</v>
      </c>
      <c r="AU127" s="23" t="s">
        <v>80</v>
      </c>
      <c r="AY127" s="23" t="s">
        <v>117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23" t="s">
        <v>78</v>
      </c>
      <c r="BK127" s="199">
        <f>ROUND(I127*H127,2)</f>
        <v>0</v>
      </c>
      <c r="BL127" s="23" t="s">
        <v>124</v>
      </c>
      <c r="BM127" s="23" t="s">
        <v>211</v>
      </c>
    </row>
    <row r="128" spans="2:65" s="11" customFormat="1" ht="13.5">
      <c r="B128" s="200"/>
      <c r="C128" s="201"/>
      <c r="D128" s="214" t="s">
        <v>126</v>
      </c>
      <c r="E128" s="201"/>
      <c r="F128" s="238" t="s">
        <v>212</v>
      </c>
      <c r="G128" s="201"/>
      <c r="H128" s="239">
        <v>6028.87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126</v>
      </c>
      <c r="AU128" s="211" t="s">
        <v>80</v>
      </c>
      <c r="AV128" s="11" t="s">
        <v>80</v>
      </c>
      <c r="AW128" s="11" t="s">
        <v>6</v>
      </c>
      <c r="AX128" s="11" t="s">
        <v>78</v>
      </c>
      <c r="AY128" s="211" t="s">
        <v>117</v>
      </c>
    </row>
    <row r="129" spans="2:65" s="1" customFormat="1" ht="22.5" customHeight="1">
      <c r="B129" s="40"/>
      <c r="C129" s="188" t="s">
        <v>213</v>
      </c>
      <c r="D129" s="188" t="s">
        <v>119</v>
      </c>
      <c r="E129" s="189" t="s">
        <v>214</v>
      </c>
      <c r="F129" s="190" t="s">
        <v>215</v>
      </c>
      <c r="G129" s="191" t="s">
        <v>206</v>
      </c>
      <c r="H129" s="192">
        <v>563.54</v>
      </c>
      <c r="I129" s="193"/>
      <c r="J129" s="194">
        <f>ROUND(I129*H129,2)</f>
        <v>0</v>
      </c>
      <c r="K129" s="190" t="s">
        <v>123</v>
      </c>
      <c r="L129" s="60"/>
      <c r="M129" s="195" t="s">
        <v>21</v>
      </c>
      <c r="N129" s="196" t="s">
        <v>42</v>
      </c>
      <c r="O129" s="4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23" t="s">
        <v>124</v>
      </c>
      <c r="AT129" s="23" t="s">
        <v>119</v>
      </c>
      <c r="AU129" s="23" t="s">
        <v>80</v>
      </c>
      <c r="AY129" s="23" t="s">
        <v>117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23" t="s">
        <v>78</v>
      </c>
      <c r="BK129" s="199">
        <f>ROUND(I129*H129,2)</f>
        <v>0</v>
      </c>
      <c r="BL129" s="23" t="s">
        <v>124</v>
      </c>
      <c r="BM129" s="23" t="s">
        <v>216</v>
      </c>
    </row>
    <row r="130" spans="2:65" s="11" customFormat="1" ht="13.5">
      <c r="B130" s="200"/>
      <c r="C130" s="201"/>
      <c r="D130" s="202" t="s">
        <v>126</v>
      </c>
      <c r="E130" s="203" t="s">
        <v>21</v>
      </c>
      <c r="F130" s="204" t="s">
        <v>217</v>
      </c>
      <c r="G130" s="201"/>
      <c r="H130" s="205">
        <v>563.54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126</v>
      </c>
      <c r="AU130" s="211" t="s">
        <v>80</v>
      </c>
      <c r="AV130" s="11" t="s">
        <v>80</v>
      </c>
      <c r="AW130" s="11" t="s">
        <v>35</v>
      </c>
      <c r="AX130" s="11" t="s">
        <v>71</v>
      </c>
      <c r="AY130" s="211" t="s">
        <v>117</v>
      </c>
    </row>
    <row r="131" spans="2:65" s="12" customFormat="1" ht="13.5">
      <c r="B131" s="212"/>
      <c r="C131" s="213"/>
      <c r="D131" s="214" t="s">
        <v>126</v>
      </c>
      <c r="E131" s="215" t="s">
        <v>21</v>
      </c>
      <c r="F131" s="216" t="s">
        <v>128</v>
      </c>
      <c r="G131" s="213"/>
      <c r="H131" s="217">
        <v>563.54</v>
      </c>
      <c r="I131" s="218"/>
      <c r="J131" s="213"/>
      <c r="K131" s="213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126</v>
      </c>
      <c r="AU131" s="223" t="s">
        <v>80</v>
      </c>
      <c r="AV131" s="12" t="s">
        <v>124</v>
      </c>
      <c r="AW131" s="12" t="s">
        <v>35</v>
      </c>
      <c r="AX131" s="12" t="s">
        <v>78</v>
      </c>
      <c r="AY131" s="223" t="s">
        <v>117</v>
      </c>
    </row>
    <row r="132" spans="2:65" s="1" customFormat="1" ht="22.5" customHeight="1">
      <c r="B132" s="40"/>
      <c r="C132" s="188" t="s">
        <v>218</v>
      </c>
      <c r="D132" s="188" t="s">
        <v>119</v>
      </c>
      <c r="E132" s="189" t="s">
        <v>219</v>
      </c>
      <c r="F132" s="190" t="s">
        <v>220</v>
      </c>
      <c r="G132" s="191" t="s">
        <v>206</v>
      </c>
      <c r="H132" s="192">
        <v>3.347</v>
      </c>
      <c r="I132" s="193"/>
      <c r="J132" s="194">
        <f>ROUND(I132*H132,2)</f>
        <v>0</v>
      </c>
      <c r="K132" s="190" t="s">
        <v>123</v>
      </c>
      <c r="L132" s="60"/>
      <c r="M132" s="195" t="s">
        <v>21</v>
      </c>
      <c r="N132" s="196" t="s">
        <v>42</v>
      </c>
      <c r="O132" s="4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23" t="s">
        <v>124</v>
      </c>
      <c r="AT132" s="23" t="s">
        <v>119</v>
      </c>
      <c r="AU132" s="23" t="s">
        <v>80</v>
      </c>
      <c r="AY132" s="23" t="s">
        <v>117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23" t="s">
        <v>78</v>
      </c>
      <c r="BK132" s="199">
        <f>ROUND(I132*H132,2)</f>
        <v>0</v>
      </c>
      <c r="BL132" s="23" t="s">
        <v>124</v>
      </c>
      <c r="BM132" s="23" t="s">
        <v>221</v>
      </c>
    </row>
    <row r="133" spans="2:65" s="1" customFormat="1" ht="31.5" customHeight="1">
      <c r="B133" s="40"/>
      <c r="C133" s="188" t="s">
        <v>9</v>
      </c>
      <c r="D133" s="188" t="s">
        <v>119</v>
      </c>
      <c r="E133" s="189" t="s">
        <v>222</v>
      </c>
      <c r="F133" s="190" t="s">
        <v>223</v>
      </c>
      <c r="G133" s="191" t="s">
        <v>206</v>
      </c>
      <c r="H133" s="192">
        <v>36</v>
      </c>
      <c r="I133" s="193"/>
      <c r="J133" s="194">
        <f>ROUND(I133*H133,2)</f>
        <v>0</v>
      </c>
      <c r="K133" s="190" t="s">
        <v>123</v>
      </c>
      <c r="L133" s="60"/>
      <c r="M133" s="195" t="s">
        <v>21</v>
      </c>
      <c r="N133" s="196" t="s">
        <v>42</v>
      </c>
      <c r="O133" s="4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AR133" s="23" t="s">
        <v>124</v>
      </c>
      <c r="AT133" s="23" t="s">
        <v>119</v>
      </c>
      <c r="AU133" s="23" t="s">
        <v>80</v>
      </c>
      <c r="AY133" s="23" t="s">
        <v>117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23" t="s">
        <v>78</v>
      </c>
      <c r="BK133" s="199">
        <f>ROUND(I133*H133,2)</f>
        <v>0</v>
      </c>
      <c r="BL133" s="23" t="s">
        <v>124</v>
      </c>
      <c r="BM133" s="23" t="s">
        <v>224</v>
      </c>
    </row>
    <row r="134" spans="2:65" s="10" customFormat="1" ht="37.35" customHeight="1">
      <c r="B134" s="171"/>
      <c r="C134" s="172"/>
      <c r="D134" s="173" t="s">
        <v>70</v>
      </c>
      <c r="E134" s="174" t="s">
        <v>225</v>
      </c>
      <c r="F134" s="174" t="s">
        <v>226</v>
      </c>
      <c r="G134" s="172"/>
      <c r="H134" s="172"/>
      <c r="I134" s="175"/>
      <c r="J134" s="176">
        <f>BK134</f>
        <v>0</v>
      </c>
      <c r="K134" s="172"/>
      <c r="L134" s="177"/>
      <c r="M134" s="178"/>
      <c r="N134" s="179"/>
      <c r="O134" s="179"/>
      <c r="P134" s="180">
        <f>P135+P137</f>
        <v>0</v>
      </c>
      <c r="Q134" s="179"/>
      <c r="R134" s="180">
        <f>R135+R137</f>
        <v>0</v>
      </c>
      <c r="S134" s="179"/>
      <c r="T134" s="181">
        <f>T135+T137</f>
        <v>3.3474406000000001</v>
      </c>
      <c r="AR134" s="182" t="s">
        <v>80</v>
      </c>
      <c r="AT134" s="183" t="s">
        <v>70</v>
      </c>
      <c r="AU134" s="183" t="s">
        <v>71</v>
      </c>
      <c r="AY134" s="182" t="s">
        <v>117</v>
      </c>
      <c r="BK134" s="184">
        <f>BK135+BK137</f>
        <v>0</v>
      </c>
    </row>
    <row r="135" spans="2:65" s="10" customFormat="1" ht="19.899999999999999" customHeight="1">
      <c r="B135" s="171"/>
      <c r="C135" s="172"/>
      <c r="D135" s="185" t="s">
        <v>70</v>
      </c>
      <c r="E135" s="186" t="s">
        <v>227</v>
      </c>
      <c r="F135" s="186" t="s">
        <v>228</v>
      </c>
      <c r="G135" s="172"/>
      <c r="H135" s="172"/>
      <c r="I135" s="175"/>
      <c r="J135" s="187">
        <f>BK135</f>
        <v>0</v>
      </c>
      <c r="K135" s="172"/>
      <c r="L135" s="177"/>
      <c r="M135" s="178"/>
      <c r="N135" s="179"/>
      <c r="O135" s="179"/>
      <c r="P135" s="180">
        <f>P136</f>
        <v>0</v>
      </c>
      <c r="Q135" s="179"/>
      <c r="R135" s="180">
        <f>R136</f>
        <v>0</v>
      </c>
      <c r="S135" s="179"/>
      <c r="T135" s="181">
        <f>T136</f>
        <v>0</v>
      </c>
      <c r="AR135" s="182" t="s">
        <v>80</v>
      </c>
      <c r="AT135" s="183" t="s">
        <v>70</v>
      </c>
      <c r="AU135" s="183" t="s">
        <v>78</v>
      </c>
      <c r="AY135" s="182" t="s">
        <v>117</v>
      </c>
      <c r="BK135" s="184">
        <f>BK136</f>
        <v>0</v>
      </c>
    </row>
    <row r="136" spans="2:65" s="1" customFormat="1" ht="22.5" customHeight="1">
      <c r="B136" s="40"/>
      <c r="C136" s="188" t="s">
        <v>229</v>
      </c>
      <c r="D136" s="188" t="s">
        <v>119</v>
      </c>
      <c r="E136" s="189" t="s">
        <v>230</v>
      </c>
      <c r="F136" s="190" t="s">
        <v>231</v>
      </c>
      <c r="G136" s="191" t="s">
        <v>175</v>
      </c>
      <c r="H136" s="192">
        <v>50</v>
      </c>
      <c r="I136" s="193"/>
      <c r="J136" s="194">
        <f>ROUND(I136*H136,2)</f>
        <v>0</v>
      </c>
      <c r="K136" s="190" t="s">
        <v>123</v>
      </c>
      <c r="L136" s="60"/>
      <c r="M136" s="195" t="s">
        <v>21</v>
      </c>
      <c r="N136" s="196" t="s">
        <v>42</v>
      </c>
      <c r="O136" s="4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23" t="s">
        <v>191</v>
      </c>
      <c r="AT136" s="23" t="s">
        <v>119</v>
      </c>
      <c r="AU136" s="23" t="s">
        <v>80</v>
      </c>
      <c r="AY136" s="23" t="s">
        <v>117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23" t="s">
        <v>78</v>
      </c>
      <c r="BK136" s="199">
        <f>ROUND(I136*H136,2)</f>
        <v>0</v>
      </c>
      <c r="BL136" s="23" t="s">
        <v>191</v>
      </c>
      <c r="BM136" s="23" t="s">
        <v>232</v>
      </c>
    </row>
    <row r="137" spans="2:65" s="10" customFormat="1" ht="29.85" customHeight="1">
      <c r="B137" s="171"/>
      <c r="C137" s="172"/>
      <c r="D137" s="185" t="s">
        <v>70</v>
      </c>
      <c r="E137" s="186" t="s">
        <v>233</v>
      </c>
      <c r="F137" s="186" t="s">
        <v>234</v>
      </c>
      <c r="G137" s="172"/>
      <c r="H137" s="172"/>
      <c r="I137" s="175"/>
      <c r="J137" s="187">
        <f>BK137</f>
        <v>0</v>
      </c>
      <c r="K137" s="172"/>
      <c r="L137" s="177"/>
      <c r="M137" s="178"/>
      <c r="N137" s="179"/>
      <c r="O137" s="179"/>
      <c r="P137" s="180">
        <f>SUM(P138:P141)</f>
        <v>0</v>
      </c>
      <c r="Q137" s="179"/>
      <c r="R137" s="180">
        <f>SUM(R138:R141)</f>
        <v>0</v>
      </c>
      <c r="S137" s="179"/>
      <c r="T137" s="181">
        <f>SUM(T138:T141)</f>
        <v>3.3474406000000001</v>
      </c>
      <c r="AR137" s="182" t="s">
        <v>80</v>
      </c>
      <c r="AT137" s="183" t="s">
        <v>70</v>
      </c>
      <c r="AU137" s="183" t="s">
        <v>78</v>
      </c>
      <c r="AY137" s="182" t="s">
        <v>117</v>
      </c>
      <c r="BK137" s="184">
        <f>SUM(BK138:BK141)</f>
        <v>0</v>
      </c>
    </row>
    <row r="138" spans="2:65" s="1" customFormat="1" ht="22.5" customHeight="1">
      <c r="B138" s="40"/>
      <c r="C138" s="188" t="s">
        <v>235</v>
      </c>
      <c r="D138" s="188" t="s">
        <v>119</v>
      </c>
      <c r="E138" s="189" t="s">
        <v>236</v>
      </c>
      <c r="F138" s="190" t="s">
        <v>237</v>
      </c>
      <c r="G138" s="191" t="s">
        <v>238</v>
      </c>
      <c r="H138" s="192">
        <v>188.27</v>
      </c>
      <c r="I138" s="193"/>
      <c r="J138" s="194">
        <f>ROUND(I138*H138,2)</f>
        <v>0</v>
      </c>
      <c r="K138" s="190" t="s">
        <v>123</v>
      </c>
      <c r="L138" s="60"/>
      <c r="M138" s="195" t="s">
        <v>21</v>
      </c>
      <c r="N138" s="196" t="s">
        <v>42</v>
      </c>
      <c r="O138" s="41"/>
      <c r="P138" s="197">
        <f>O138*H138</f>
        <v>0</v>
      </c>
      <c r="Q138" s="197">
        <v>0</v>
      </c>
      <c r="R138" s="197">
        <f>Q138*H138</f>
        <v>0</v>
      </c>
      <c r="S138" s="197">
        <v>1.7780000000000001E-2</v>
      </c>
      <c r="T138" s="198">
        <f>S138*H138</f>
        <v>3.3474406000000001</v>
      </c>
      <c r="AR138" s="23" t="s">
        <v>191</v>
      </c>
      <c r="AT138" s="23" t="s">
        <v>119</v>
      </c>
      <c r="AU138" s="23" t="s">
        <v>80</v>
      </c>
      <c r="AY138" s="23" t="s">
        <v>117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23" t="s">
        <v>78</v>
      </c>
      <c r="BK138" s="199">
        <f>ROUND(I138*H138,2)</f>
        <v>0</v>
      </c>
      <c r="BL138" s="23" t="s">
        <v>191</v>
      </c>
      <c r="BM138" s="23" t="s">
        <v>239</v>
      </c>
    </row>
    <row r="139" spans="2:65" s="11" customFormat="1" ht="13.5">
      <c r="B139" s="200"/>
      <c r="C139" s="201"/>
      <c r="D139" s="202" t="s">
        <v>126</v>
      </c>
      <c r="E139" s="203" t="s">
        <v>21</v>
      </c>
      <c r="F139" s="204" t="s">
        <v>240</v>
      </c>
      <c r="G139" s="201"/>
      <c r="H139" s="205">
        <v>52.97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126</v>
      </c>
      <c r="AU139" s="211" t="s">
        <v>80</v>
      </c>
      <c r="AV139" s="11" t="s">
        <v>80</v>
      </c>
      <c r="AW139" s="11" t="s">
        <v>35</v>
      </c>
      <c r="AX139" s="11" t="s">
        <v>71</v>
      </c>
      <c r="AY139" s="211" t="s">
        <v>117</v>
      </c>
    </row>
    <row r="140" spans="2:65" s="11" customFormat="1" ht="13.5">
      <c r="B140" s="200"/>
      <c r="C140" s="201"/>
      <c r="D140" s="202" t="s">
        <v>126</v>
      </c>
      <c r="E140" s="203" t="s">
        <v>21</v>
      </c>
      <c r="F140" s="204" t="s">
        <v>241</v>
      </c>
      <c r="G140" s="201"/>
      <c r="H140" s="205">
        <v>135.30000000000001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126</v>
      </c>
      <c r="AU140" s="211" t="s">
        <v>80</v>
      </c>
      <c r="AV140" s="11" t="s">
        <v>80</v>
      </c>
      <c r="AW140" s="11" t="s">
        <v>35</v>
      </c>
      <c r="AX140" s="11" t="s">
        <v>71</v>
      </c>
      <c r="AY140" s="211" t="s">
        <v>117</v>
      </c>
    </row>
    <row r="141" spans="2:65" s="12" customFormat="1" ht="13.5">
      <c r="B141" s="212"/>
      <c r="C141" s="213"/>
      <c r="D141" s="202" t="s">
        <v>126</v>
      </c>
      <c r="E141" s="235" t="s">
        <v>21</v>
      </c>
      <c r="F141" s="236" t="s">
        <v>128</v>
      </c>
      <c r="G141" s="213"/>
      <c r="H141" s="237">
        <v>188.27</v>
      </c>
      <c r="I141" s="218"/>
      <c r="J141" s="213"/>
      <c r="K141" s="213"/>
      <c r="L141" s="219"/>
      <c r="M141" s="240"/>
      <c r="N141" s="241"/>
      <c r="O141" s="241"/>
      <c r="P141" s="241"/>
      <c r="Q141" s="241"/>
      <c r="R141" s="241"/>
      <c r="S141" s="241"/>
      <c r="T141" s="242"/>
      <c r="AT141" s="223" t="s">
        <v>126</v>
      </c>
      <c r="AU141" s="223" t="s">
        <v>80</v>
      </c>
      <c r="AV141" s="12" t="s">
        <v>124</v>
      </c>
      <c r="AW141" s="12" t="s">
        <v>35</v>
      </c>
      <c r="AX141" s="12" t="s">
        <v>78</v>
      </c>
      <c r="AY141" s="223" t="s">
        <v>117</v>
      </c>
    </row>
    <row r="142" spans="2:65" s="1" customFormat="1" ht="6.95" customHeight="1">
      <c r="B142" s="55"/>
      <c r="C142" s="56"/>
      <c r="D142" s="56"/>
      <c r="E142" s="56"/>
      <c r="F142" s="56"/>
      <c r="G142" s="56"/>
      <c r="H142" s="56"/>
      <c r="I142" s="134"/>
      <c r="J142" s="56"/>
      <c r="K142" s="56"/>
      <c r="L142" s="60"/>
    </row>
  </sheetData>
  <sheetProtection algorithmName="SHA-512" hashValue="v0gBEH50ZuagAo24jDFvwIXomun6h0/WcFS+fW5REBe9t/K4YHD0QE38gCimHlt2Adlw2yKc7sQkMBwI5p5Lyw==" saltValue="BOpE0bgyAMkatdtB+eGPMA==" spinCount="100000" sheet="1" objects="1" scenarios="1" formatCells="0" formatColumns="0" formatRows="0" sort="0" autoFilter="0"/>
  <autoFilter ref="C82:K141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>
      <c r="B3" s="247"/>
      <c r="C3" s="370" t="s">
        <v>242</v>
      </c>
      <c r="D3" s="370"/>
      <c r="E3" s="370"/>
      <c r="F3" s="370"/>
      <c r="G3" s="370"/>
      <c r="H3" s="370"/>
      <c r="I3" s="370"/>
      <c r="J3" s="370"/>
      <c r="K3" s="248"/>
    </row>
    <row r="4" spans="2:11" ht="25.5" customHeight="1">
      <c r="B4" s="249"/>
      <c r="C4" s="374" t="s">
        <v>243</v>
      </c>
      <c r="D4" s="374"/>
      <c r="E4" s="374"/>
      <c r="F4" s="374"/>
      <c r="G4" s="374"/>
      <c r="H4" s="374"/>
      <c r="I4" s="374"/>
      <c r="J4" s="374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3" t="s">
        <v>244</v>
      </c>
      <c r="D6" s="373"/>
      <c r="E6" s="373"/>
      <c r="F6" s="373"/>
      <c r="G6" s="373"/>
      <c r="H6" s="373"/>
      <c r="I6" s="373"/>
      <c r="J6" s="373"/>
      <c r="K6" s="250"/>
    </row>
    <row r="7" spans="2:11" ht="15" customHeight="1">
      <c r="B7" s="253"/>
      <c r="C7" s="373" t="s">
        <v>245</v>
      </c>
      <c r="D7" s="373"/>
      <c r="E7" s="373"/>
      <c r="F7" s="373"/>
      <c r="G7" s="373"/>
      <c r="H7" s="373"/>
      <c r="I7" s="373"/>
      <c r="J7" s="373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3" t="s">
        <v>246</v>
      </c>
      <c r="D9" s="373"/>
      <c r="E9" s="373"/>
      <c r="F9" s="373"/>
      <c r="G9" s="373"/>
      <c r="H9" s="373"/>
      <c r="I9" s="373"/>
      <c r="J9" s="373"/>
      <c r="K9" s="250"/>
    </row>
    <row r="10" spans="2:11" ht="15" customHeight="1">
      <c r="B10" s="253"/>
      <c r="C10" s="252"/>
      <c r="D10" s="373" t="s">
        <v>247</v>
      </c>
      <c r="E10" s="373"/>
      <c r="F10" s="373"/>
      <c r="G10" s="373"/>
      <c r="H10" s="373"/>
      <c r="I10" s="373"/>
      <c r="J10" s="373"/>
      <c r="K10" s="250"/>
    </row>
    <row r="11" spans="2:11" ht="15" customHeight="1">
      <c r="B11" s="253"/>
      <c r="C11" s="254"/>
      <c r="D11" s="373" t="s">
        <v>248</v>
      </c>
      <c r="E11" s="373"/>
      <c r="F11" s="373"/>
      <c r="G11" s="373"/>
      <c r="H11" s="373"/>
      <c r="I11" s="373"/>
      <c r="J11" s="373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3" t="s">
        <v>249</v>
      </c>
      <c r="E13" s="373"/>
      <c r="F13" s="373"/>
      <c r="G13" s="373"/>
      <c r="H13" s="373"/>
      <c r="I13" s="373"/>
      <c r="J13" s="373"/>
      <c r="K13" s="250"/>
    </row>
    <row r="14" spans="2:11" ht="15" customHeight="1">
      <c r="B14" s="253"/>
      <c r="C14" s="254"/>
      <c r="D14" s="373" t="s">
        <v>250</v>
      </c>
      <c r="E14" s="373"/>
      <c r="F14" s="373"/>
      <c r="G14" s="373"/>
      <c r="H14" s="373"/>
      <c r="I14" s="373"/>
      <c r="J14" s="373"/>
      <c r="K14" s="250"/>
    </row>
    <row r="15" spans="2:11" ht="15" customHeight="1">
      <c r="B15" s="253"/>
      <c r="C15" s="254"/>
      <c r="D15" s="373" t="s">
        <v>251</v>
      </c>
      <c r="E15" s="373"/>
      <c r="F15" s="373"/>
      <c r="G15" s="373"/>
      <c r="H15" s="373"/>
      <c r="I15" s="373"/>
      <c r="J15" s="373"/>
      <c r="K15" s="250"/>
    </row>
    <row r="16" spans="2:11" ht="15" customHeight="1">
      <c r="B16" s="253"/>
      <c r="C16" s="254"/>
      <c r="D16" s="254"/>
      <c r="E16" s="255" t="s">
        <v>77</v>
      </c>
      <c r="F16" s="373" t="s">
        <v>252</v>
      </c>
      <c r="G16" s="373"/>
      <c r="H16" s="373"/>
      <c r="I16" s="373"/>
      <c r="J16" s="373"/>
      <c r="K16" s="250"/>
    </row>
    <row r="17" spans="2:11" ht="15" customHeight="1">
      <c r="B17" s="253"/>
      <c r="C17" s="254"/>
      <c r="D17" s="254"/>
      <c r="E17" s="255" t="s">
        <v>253</v>
      </c>
      <c r="F17" s="373" t="s">
        <v>254</v>
      </c>
      <c r="G17" s="373"/>
      <c r="H17" s="373"/>
      <c r="I17" s="373"/>
      <c r="J17" s="373"/>
      <c r="K17" s="250"/>
    </row>
    <row r="18" spans="2:11" ht="15" customHeight="1">
      <c r="B18" s="253"/>
      <c r="C18" s="254"/>
      <c r="D18" s="254"/>
      <c r="E18" s="255" t="s">
        <v>255</v>
      </c>
      <c r="F18" s="373" t="s">
        <v>256</v>
      </c>
      <c r="G18" s="373"/>
      <c r="H18" s="373"/>
      <c r="I18" s="373"/>
      <c r="J18" s="373"/>
      <c r="K18" s="250"/>
    </row>
    <row r="19" spans="2:11" ht="15" customHeight="1">
      <c r="B19" s="253"/>
      <c r="C19" s="254"/>
      <c r="D19" s="254"/>
      <c r="E19" s="255" t="s">
        <v>257</v>
      </c>
      <c r="F19" s="373" t="s">
        <v>258</v>
      </c>
      <c r="G19" s="373"/>
      <c r="H19" s="373"/>
      <c r="I19" s="373"/>
      <c r="J19" s="373"/>
      <c r="K19" s="250"/>
    </row>
    <row r="20" spans="2:11" ht="15" customHeight="1">
      <c r="B20" s="253"/>
      <c r="C20" s="254"/>
      <c r="D20" s="254"/>
      <c r="E20" s="255" t="s">
        <v>259</v>
      </c>
      <c r="F20" s="373" t="s">
        <v>260</v>
      </c>
      <c r="G20" s="373"/>
      <c r="H20" s="373"/>
      <c r="I20" s="373"/>
      <c r="J20" s="373"/>
      <c r="K20" s="250"/>
    </row>
    <row r="21" spans="2:11" ht="15" customHeight="1">
      <c r="B21" s="253"/>
      <c r="C21" s="254"/>
      <c r="D21" s="254"/>
      <c r="E21" s="255" t="s">
        <v>261</v>
      </c>
      <c r="F21" s="373" t="s">
        <v>262</v>
      </c>
      <c r="G21" s="373"/>
      <c r="H21" s="373"/>
      <c r="I21" s="373"/>
      <c r="J21" s="373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3" t="s">
        <v>263</v>
      </c>
      <c r="D23" s="373"/>
      <c r="E23" s="373"/>
      <c r="F23" s="373"/>
      <c r="G23" s="373"/>
      <c r="H23" s="373"/>
      <c r="I23" s="373"/>
      <c r="J23" s="373"/>
      <c r="K23" s="250"/>
    </row>
    <row r="24" spans="2:11" ht="15" customHeight="1">
      <c r="B24" s="253"/>
      <c r="C24" s="373" t="s">
        <v>264</v>
      </c>
      <c r="D24" s="373"/>
      <c r="E24" s="373"/>
      <c r="F24" s="373"/>
      <c r="G24" s="373"/>
      <c r="H24" s="373"/>
      <c r="I24" s="373"/>
      <c r="J24" s="373"/>
      <c r="K24" s="250"/>
    </row>
    <row r="25" spans="2:11" ht="15" customHeight="1">
      <c r="B25" s="253"/>
      <c r="C25" s="252"/>
      <c r="D25" s="373" t="s">
        <v>265</v>
      </c>
      <c r="E25" s="373"/>
      <c r="F25" s="373"/>
      <c r="G25" s="373"/>
      <c r="H25" s="373"/>
      <c r="I25" s="373"/>
      <c r="J25" s="373"/>
      <c r="K25" s="250"/>
    </row>
    <row r="26" spans="2:11" ht="15" customHeight="1">
      <c r="B26" s="253"/>
      <c r="C26" s="254"/>
      <c r="D26" s="373" t="s">
        <v>266</v>
      </c>
      <c r="E26" s="373"/>
      <c r="F26" s="373"/>
      <c r="G26" s="373"/>
      <c r="H26" s="373"/>
      <c r="I26" s="373"/>
      <c r="J26" s="373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3" t="s">
        <v>267</v>
      </c>
      <c r="E28" s="373"/>
      <c r="F28" s="373"/>
      <c r="G28" s="373"/>
      <c r="H28" s="373"/>
      <c r="I28" s="373"/>
      <c r="J28" s="373"/>
      <c r="K28" s="250"/>
    </row>
    <row r="29" spans="2:11" ht="15" customHeight="1">
      <c r="B29" s="253"/>
      <c r="C29" s="254"/>
      <c r="D29" s="373" t="s">
        <v>268</v>
      </c>
      <c r="E29" s="373"/>
      <c r="F29" s="373"/>
      <c r="G29" s="373"/>
      <c r="H29" s="373"/>
      <c r="I29" s="373"/>
      <c r="J29" s="373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3" t="s">
        <v>269</v>
      </c>
      <c r="E31" s="373"/>
      <c r="F31" s="373"/>
      <c r="G31" s="373"/>
      <c r="H31" s="373"/>
      <c r="I31" s="373"/>
      <c r="J31" s="373"/>
      <c r="K31" s="250"/>
    </row>
    <row r="32" spans="2:11" ht="15" customHeight="1">
      <c r="B32" s="253"/>
      <c r="C32" s="254"/>
      <c r="D32" s="373" t="s">
        <v>270</v>
      </c>
      <c r="E32" s="373"/>
      <c r="F32" s="373"/>
      <c r="G32" s="373"/>
      <c r="H32" s="373"/>
      <c r="I32" s="373"/>
      <c r="J32" s="373"/>
      <c r="K32" s="250"/>
    </row>
    <row r="33" spans="2:11" ht="15" customHeight="1">
      <c r="B33" s="253"/>
      <c r="C33" s="254"/>
      <c r="D33" s="373" t="s">
        <v>271</v>
      </c>
      <c r="E33" s="373"/>
      <c r="F33" s="373"/>
      <c r="G33" s="373"/>
      <c r="H33" s="373"/>
      <c r="I33" s="373"/>
      <c r="J33" s="373"/>
      <c r="K33" s="250"/>
    </row>
    <row r="34" spans="2:11" ht="15" customHeight="1">
      <c r="B34" s="253"/>
      <c r="C34" s="254"/>
      <c r="D34" s="252"/>
      <c r="E34" s="256" t="s">
        <v>102</v>
      </c>
      <c r="F34" s="252"/>
      <c r="G34" s="373" t="s">
        <v>272</v>
      </c>
      <c r="H34" s="373"/>
      <c r="I34" s="373"/>
      <c r="J34" s="373"/>
      <c r="K34" s="250"/>
    </row>
    <row r="35" spans="2:11" ht="30.75" customHeight="1">
      <c r="B35" s="253"/>
      <c r="C35" s="254"/>
      <c r="D35" s="252"/>
      <c r="E35" s="256" t="s">
        <v>273</v>
      </c>
      <c r="F35" s="252"/>
      <c r="G35" s="373" t="s">
        <v>274</v>
      </c>
      <c r="H35" s="373"/>
      <c r="I35" s="373"/>
      <c r="J35" s="373"/>
      <c r="K35" s="250"/>
    </row>
    <row r="36" spans="2:11" ht="15" customHeight="1">
      <c r="B36" s="253"/>
      <c r="C36" s="254"/>
      <c r="D36" s="252"/>
      <c r="E36" s="256" t="s">
        <v>52</v>
      </c>
      <c r="F36" s="252"/>
      <c r="G36" s="373" t="s">
        <v>275</v>
      </c>
      <c r="H36" s="373"/>
      <c r="I36" s="373"/>
      <c r="J36" s="373"/>
      <c r="K36" s="250"/>
    </row>
    <row r="37" spans="2:11" ht="15" customHeight="1">
      <c r="B37" s="253"/>
      <c r="C37" s="254"/>
      <c r="D37" s="252"/>
      <c r="E37" s="256" t="s">
        <v>103</v>
      </c>
      <c r="F37" s="252"/>
      <c r="G37" s="373" t="s">
        <v>276</v>
      </c>
      <c r="H37" s="373"/>
      <c r="I37" s="373"/>
      <c r="J37" s="373"/>
      <c r="K37" s="250"/>
    </row>
    <row r="38" spans="2:11" ht="15" customHeight="1">
      <c r="B38" s="253"/>
      <c r="C38" s="254"/>
      <c r="D38" s="252"/>
      <c r="E38" s="256" t="s">
        <v>104</v>
      </c>
      <c r="F38" s="252"/>
      <c r="G38" s="373" t="s">
        <v>277</v>
      </c>
      <c r="H38" s="373"/>
      <c r="I38" s="373"/>
      <c r="J38" s="373"/>
      <c r="K38" s="250"/>
    </row>
    <row r="39" spans="2:11" ht="15" customHeight="1">
      <c r="B39" s="253"/>
      <c r="C39" s="254"/>
      <c r="D39" s="252"/>
      <c r="E39" s="256" t="s">
        <v>105</v>
      </c>
      <c r="F39" s="252"/>
      <c r="G39" s="373" t="s">
        <v>278</v>
      </c>
      <c r="H39" s="373"/>
      <c r="I39" s="373"/>
      <c r="J39" s="373"/>
      <c r="K39" s="250"/>
    </row>
    <row r="40" spans="2:11" ht="15" customHeight="1">
      <c r="B40" s="253"/>
      <c r="C40" s="254"/>
      <c r="D40" s="252"/>
      <c r="E40" s="256" t="s">
        <v>279</v>
      </c>
      <c r="F40" s="252"/>
      <c r="G40" s="373" t="s">
        <v>280</v>
      </c>
      <c r="H40" s="373"/>
      <c r="I40" s="373"/>
      <c r="J40" s="373"/>
      <c r="K40" s="250"/>
    </row>
    <row r="41" spans="2:11" ht="15" customHeight="1">
      <c r="B41" s="253"/>
      <c r="C41" s="254"/>
      <c r="D41" s="252"/>
      <c r="E41" s="256"/>
      <c r="F41" s="252"/>
      <c r="G41" s="373" t="s">
        <v>281</v>
      </c>
      <c r="H41" s="373"/>
      <c r="I41" s="373"/>
      <c r="J41" s="373"/>
      <c r="K41" s="250"/>
    </row>
    <row r="42" spans="2:11" ht="15" customHeight="1">
      <c r="B42" s="253"/>
      <c r="C42" s="254"/>
      <c r="D42" s="252"/>
      <c r="E42" s="256" t="s">
        <v>282</v>
      </c>
      <c r="F42" s="252"/>
      <c r="G42" s="373" t="s">
        <v>283</v>
      </c>
      <c r="H42" s="373"/>
      <c r="I42" s="373"/>
      <c r="J42" s="373"/>
      <c r="K42" s="250"/>
    </row>
    <row r="43" spans="2:11" ht="15" customHeight="1">
      <c r="B43" s="253"/>
      <c r="C43" s="254"/>
      <c r="D43" s="252"/>
      <c r="E43" s="256" t="s">
        <v>107</v>
      </c>
      <c r="F43" s="252"/>
      <c r="G43" s="373" t="s">
        <v>284</v>
      </c>
      <c r="H43" s="373"/>
      <c r="I43" s="373"/>
      <c r="J43" s="373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3" t="s">
        <v>285</v>
      </c>
      <c r="E45" s="373"/>
      <c r="F45" s="373"/>
      <c r="G45" s="373"/>
      <c r="H45" s="373"/>
      <c r="I45" s="373"/>
      <c r="J45" s="373"/>
      <c r="K45" s="250"/>
    </row>
    <row r="46" spans="2:11" ht="15" customHeight="1">
      <c r="B46" s="253"/>
      <c r="C46" s="254"/>
      <c r="D46" s="254"/>
      <c r="E46" s="373" t="s">
        <v>286</v>
      </c>
      <c r="F46" s="373"/>
      <c r="G46" s="373"/>
      <c r="H46" s="373"/>
      <c r="I46" s="373"/>
      <c r="J46" s="373"/>
      <c r="K46" s="250"/>
    </row>
    <row r="47" spans="2:11" ht="15" customHeight="1">
      <c r="B47" s="253"/>
      <c r="C47" s="254"/>
      <c r="D47" s="254"/>
      <c r="E47" s="373" t="s">
        <v>287</v>
      </c>
      <c r="F47" s="373"/>
      <c r="G47" s="373"/>
      <c r="H47" s="373"/>
      <c r="I47" s="373"/>
      <c r="J47" s="373"/>
      <c r="K47" s="250"/>
    </row>
    <row r="48" spans="2:11" ht="15" customHeight="1">
      <c r="B48" s="253"/>
      <c r="C48" s="254"/>
      <c r="D48" s="254"/>
      <c r="E48" s="373" t="s">
        <v>288</v>
      </c>
      <c r="F48" s="373"/>
      <c r="G48" s="373"/>
      <c r="H48" s="373"/>
      <c r="I48" s="373"/>
      <c r="J48" s="373"/>
      <c r="K48" s="250"/>
    </row>
    <row r="49" spans="2:11" ht="15" customHeight="1">
      <c r="B49" s="253"/>
      <c r="C49" s="254"/>
      <c r="D49" s="373" t="s">
        <v>289</v>
      </c>
      <c r="E49" s="373"/>
      <c r="F49" s="373"/>
      <c r="G49" s="373"/>
      <c r="H49" s="373"/>
      <c r="I49" s="373"/>
      <c r="J49" s="373"/>
      <c r="K49" s="250"/>
    </row>
    <row r="50" spans="2:11" ht="25.5" customHeight="1">
      <c r="B50" s="249"/>
      <c r="C50" s="374" t="s">
        <v>290</v>
      </c>
      <c r="D50" s="374"/>
      <c r="E50" s="374"/>
      <c r="F50" s="374"/>
      <c r="G50" s="374"/>
      <c r="H50" s="374"/>
      <c r="I50" s="374"/>
      <c r="J50" s="374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3" t="s">
        <v>291</v>
      </c>
      <c r="D52" s="373"/>
      <c r="E52" s="373"/>
      <c r="F52" s="373"/>
      <c r="G52" s="373"/>
      <c r="H52" s="373"/>
      <c r="I52" s="373"/>
      <c r="J52" s="373"/>
      <c r="K52" s="250"/>
    </row>
    <row r="53" spans="2:11" ht="15" customHeight="1">
      <c r="B53" s="249"/>
      <c r="C53" s="373" t="s">
        <v>292</v>
      </c>
      <c r="D53" s="373"/>
      <c r="E53" s="373"/>
      <c r="F53" s="373"/>
      <c r="G53" s="373"/>
      <c r="H53" s="373"/>
      <c r="I53" s="373"/>
      <c r="J53" s="373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3" t="s">
        <v>293</v>
      </c>
      <c r="D55" s="373"/>
      <c r="E55" s="373"/>
      <c r="F55" s="373"/>
      <c r="G55" s="373"/>
      <c r="H55" s="373"/>
      <c r="I55" s="373"/>
      <c r="J55" s="373"/>
      <c r="K55" s="250"/>
    </row>
    <row r="56" spans="2:11" ht="15" customHeight="1">
      <c r="B56" s="249"/>
      <c r="C56" s="254"/>
      <c r="D56" s="373" t="s">
        <v>294</v>
      </c>
      <c r="E56" s="373"/>
      <c r="F56" s="373"/>
      <c r="G56" s="373"/>
      <c r="H56" s="373"/>
      <c r="I56" s="373"/>
      <c r="J56" s="373"/>
      <c r="K56" s="250"/>
    </row>
    <row r="57" spans="2:11" ht="15" customHeight="1">
      <c r="B57" s="249"/>
      <c r="C57" s="254"/>
      <c r="D57" s="373" t="s">
        <v>295</v>
      </c>
      <c r="E57" s="373"/>
      <c r="F57" s="373"/>
      <c r="G57" s="373"/>
      <c r="H57" s="373"/>
      <c r="I57" s="373"/>
      <c r="J57" s="373"/>
      <c r="K57" s="250"/>
    </row>
    <row r="58" spans="2:11" ht="15" customHeight="1">
      <c r="B58" s="249"/>
      <c r="C58" s="254"/>
      <c r="D58" s="373" t="s">
        <v>296</v>
      </c>
      <c r="E58" s="373"/>
      <c r="F58" s="373"/>
      <c r="G58" s="373"/>
      <c r="H58" s="373"/>
      <c r="I58" s="373"/>
      <c r="J58" s="373"/>
      <c r="K58" s="250"/>
    </row>
    <row r="59" spans="2:11" ht="15" customHeight="1">
      <c r="B59" s="249"/>
      <c r="C59" s="254"/>
      <c r="D59" s="373" t="s">
        <v>297</v>
      </c>
      <c r="E59" s="373"/>
      <c r="F59" s="373"/>
      <c r="G59" s="373"/>
      <c r="H59" s="373"/>
      <c r="I59" s="373"/>
      <c r="J59" s="373"/>
      <c r="K59" s="250"/>
    </row>
    <row r="60" spans="2:11" ht="15" customHeight="1">
      <c r="B60" s="249"/>
      <c r="C60" s="254"/>
      <c r="D60" s="372" t="s">
        <v>298</v>
      </c>
      <c r="E60" s="372"/>
      <c r="F60" s="372"/>
      <c r="G60" s="372"/>
      <c r="H60" s="372"/>
      <c r="I60" s="372"/>
      <c r="J60" s="372"/>
      <c r="K60" s="250"/>
    </row>
    <row r="61" spans="2:11" ht="15" customHeight="1">
      <c r="B61" s="249"/>
      <c r="C61" s="254"/>
      <c r="D61" s="373" t="s">
        <v>299</v>
      </c>
      <c r="E61" s="373"/>
      <c r="F61" s="373"/>
      <c r="G61" s="373"/>
      <c r="H61" s="373"/>
      <c r="I61" s="373"/>
      <c r="J61" s="373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3" t="s">
        <v>300</v>
      </c>
      <c r="E63" s="373"/>
      <c r="F63" s="373"/>
      <c r="G63" s="373"/>
      <c r="H63" s="373"/>
      <c r="I63" s="373"/>
      <c r="J63" s="373"/>
      <c r="K63" s="250"/>
    </row>
    <row r="64" spans="2:11" ht="15" customHeight="1">
      <c r="B64" s="249"/>
      <c r="C64" s="254"/>
      <c r="D64" s="372" t="s">
        <v>301</v>
      </c>
      <c r="E64" s="372"/>
      <c r="F64" s="372"/>
      <c r="G64" s="372"/>
      <c r="H64" s="372"/>
      <c r="I64" s="372"/>
      <c r="J64" s="372"/>
      <c r="K64" s="250"/>
    </row>
    <row r="65" spans="2:11" ht="15" customHeight="1">
      <c r="B65" s="249"/>
      <c r="C65" s="254"/>
      <c r="D65" s="373" t="s">
        <v>302</v>
      </c>
      <c r="E65" s="373"/>
      <c r="F65" s="373"/>
      <c r="G65" s="373"/>
      <c r="H65" s="373"/>
      <c r="I65" s="373"/>
      <c r="J65" s="373"/>
      <c r="K65" s="250"/>
    </row>
    <row r="66" spans="2:11" ht="15" customHeight="1">
      <c r="B66" s="249"/>
      <c r="C66" s="254"/>
      <c r="D66" s="373" t="s">
        <v>303</v>
      </c>
      <c r="E66" s="373"/>
      <c r="F66" s="373"/>
      <c r="G66" s="373"/>
      <c r="H66" s="373"/>
      <c r="I66" s="373"/>
      <c r="J66" s="373"/>
      <c r="K66" s="250"/>
    </row>
    <row r="67" spans="2:11" ht="15" customHeight="1">
      <c r="B67" s="249"/>
      <c r="C67" s="254"/>
      <c r="D67" s="373" t="s">
        <v>304</v>
      </c>
      <c r="E67" s="373"/>
      <c r="F67" s="373"/>
      <c r="G67" s="373"/>
      <c r="H67" s="373"/>
      <c r="I67" s="373"/>
      <c r="J67" s="373"/>
      <c r="K67" s="250"/>
    </row>
    <row r="68" spans="2:11" ht="15" customHeight="1">
      <c r="B68" s="249"/>
      <c r="C68" s="254"/>
      <c r="D68" s="373" t="s">
        <v>305</v>
      </c>
      <c r="E68" s="373"/>
      <c r="F68" s="373"/>
      <c r="G68" s="373"/>
      <c r="H68" s="373"/>
      <c r="I68" s="373"/>
      <c r="J68" s="373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1" t="s">
        <v>85</v>
      </c>
      <c r="D73" s="371"/>
      <c r="E73" s="371"/>
      <c r="F73" s="371"/>
      <c r="G73" s="371"/>
      <c r="H73" s="371"/>
      <c r="I73" s="371"/>
      <c r="J73" s="371"/>
      <c r="K73" s="267"/>
    </row>
    <row r="74" spans="2:11" ht="17.25" customHeight="1">
      <c r="B74" s="266"/>
      <c r="C74" s="268" t="s">
        <v>306</v>
      </c>
      <c r="D74" s="268"/>
      <c r="E74" s="268"/>
      <c r="F74" s="268" t="s">
        <v>307</v>
      </c>
      <c r="G74" s="269"/>
      <c r="H74" s="268" t="s">
        <v>103</v>
      </c>
      <c r="I74" s="268" t="s">
        <v>56</v>
      </c>
      <c r="J74" s="268" t="s">
        <v>308</v>
      </c>
      <c r="K74" s="267"/>
    </row>
    <row r="75" spans="2:11" ht="17.25" customHeight="1">
      <c r="B75" s="266"/>
      <c r="C75" s="270" t="s">
        <v>309</v>
      </c>
      <c r="D75" s="270"/>
      <c r="E75" s="270"/>
      <c r="F75" s="271" t="s">
        <v>310</v>
      </c>
      <c r="G75" s="272"/>
      <c r="H75" s="270"/>
      <c r="I75" s="270"/>
      <c r="J75" s="270" t="s">
        <v>311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52</v>
      </c>
      <c r="D77" s="273"/>
      <c r="E77" s="273"/>
      <c r="F77" s="275" t="s">
        <v>312</v>
      </c>
      <c r="G77" s="274"/>
      <c r="H77" s="256" t="s">
        <v>313</v>
      </c>
      <c r="I77" s="256" t="s">
        <v>314</v>
      </c>
      <c r="J77" s="256">
        <v>20</v>
      </c>
      <c r="K77" s="267"/>
    </row>
    <row r="78" spans="2:11" ht="15" customHeight="1">
      <c r="B78" s="266"/>
      <c r="C78" s="256" t="s">
        <v>315</v>
      </c>
      <c r="D78" s="256"/>
      <c r="E78" s="256"/>
      <c r="F78" s="275" t="s">
        <v>312</v>
      </c>
      <c r="G78" s="274"/>
      <c r="H78" s="256" t="s">
        <v>316</v>
      </c>
      <c r="I78" s="256" t="s">
        <v>314</v>
      </c>
      <c r="J78" s="256">
        <v>120</v>
      </c>
      <c r="K78" s="267"/>
    </row>
    <row r="79" spans="2:11" ht="15" customHeight="1">
      <c r="B79" s="276"/>
      <c r="C79" s="256" t="s">
        <v>317</v>
      </c>
      <c r="D79" s="256"/>
      <c r="E79" s="256"/>
      <c r="F79" s="275" t="s">
        <v>318</v>
      </c>
      <c r="G79" s="274"/>
      <c r="H79" s="256" t="s">
        <v>319</v>
      </c>
      <c r="I79" s="256" t="s">
        <v>314</v>
      </c>
      <c r="J79" s="256">
        <v>50</v>
      </c>
      <c r="K79" s="267"/>
    </row>
    <row r="80" spans="2:11" ht="15" customHeight="1">
      <c r="B80" s="276"/>
      <c r="C80" s="256" t="s">
        <v>320</v>
      </c>
      <c r="D80" s="256"/>
      <c r="E80" s="256"/>
      <c r="F80" s="275" t="s">
        <v>312</v>
      </c>
      <c r="G80" s="274"/>
      <c r="H80" s="256" t="s">
        <v>321</v>
      </c>
      <c r="I80" s="256" t="s">
        <v>322</v>
      </c>
      <c r="J80" s="256"/>
      <c r="K80" s="267"/>
    </row>
    <row r="81" spans="2:11" ht="15" customHeight="1">
      <c r="B81" s="276"/>
      <c r="C81" s="277" t="s">
        <v>323</v>
      </c>
      <c r="D81" s="277"/>
      <c r="E81" s="277"/>
      <c r="F81" s="278" t="s">
        <v>318</v>
      </c>
      <c r="G81" s="277"/>
      <c r="H81" s="277" t="s">
        <v>324</v>
      </c>
      <c r="I81" s="277" t="s">
        <v>314</v>
      </c>
      <c r="J81" s="277">
        <v>15</v>
      </c>
      <c r="K81" s="267"/>
    </row>
    <row r="82" spans="2:11" ht="15" customHeight="1">
      <c r="B82" s="276"/>
      <c r="C82" s="277" t="s">
        <v>325</v>
      </c>
      <c r="D82" s="277"/>
      <c r="E82" s="277"/>
      <c r="F82" s="278" t="s">
        <v>318</v>
      </c>
      <c r="G82" s="277"/>
      <c r="H82" s="277" t="s">
        <v>326</v>
      </c>
      <c r="I82" s="277" t="s">
        <v>314</v>
      </c>
      <c r="J82" s="277">
        <v>15</v>
      </c>
      <c r="K82" s="267"/>
    </row>
    <row r="83" spans="2:11" ht="15" customHeight="1">
      <c r="B83" s="276"/>
      <c r="C83" s="277" t="s">
        <v>327</v>
      </c>
      <c r="D83" s="277"/>
      <c r="E83" s="277"/>
      <c r="F83" s="278" t="s">
        <v>318</v>
      </c>
      <c r="G83" s="277"/>
      <c r="H83" s="277" t="s">
        <v>328</v>
      </c>
      <c r="I83" s="277" t="s">
        <v>314</v>
      </c>
      <c r="J83" s="277">
        <v>20</v>
      </c>
      <c r="K83" s="267"/>
    </row>
    <row r="84" spans="2:11" ht="15" customHeight="1">
      <c r="B84" s="276"/>
      <c r="C84" s="277" t="s">
        <v>329</v>
      </c>
      <c r="D84" s="277"/>
      <c r="E84" s="277"/>
      <c r="F84" s="278" t="s">
        <v>318</v>
      </c>
      <c r="G84" s="277"/>
      <c r="H84" s="277" t="s">
        <v>330</v>
      </c>
      <c r="I84" s="277" t="s">
        <v>314</v>
      </c>
      <c r="J84" s="277">
        <v>20</v>
      </c>
      <c r="K84" s="267"/>
    </row>
    <row r="85" spans="2:11" ht="15" customHeight="1">
      <c r="B85" s="276"/>
      <c r="C85" s="256" t="s">
        <v>331</v>
      </c>
      <c r="D85" s="256"/>
      <c r="E85" s="256"/>
      <c r="F85" s="275" t="s">
        <v>318</v>
      </c>
      <c r="G85" s="274"/>
      <c r="H85" s="256" t="s">
        <v>332</v>
      </c>
      <c r="I85" s="256" t="s">
        <v>314</v>
      </c>
      <c r="J85" s="256">
        <v>50</v>
      </c>
      <c r="K85" s="267"/>
    </row>
    <row r="86" spans="2:11" ht="15" customHeight="1">
      <c r="B86" s="276"/>
      <c r="C86" s="256" t="s">
        <v>333</v>
      </c>
      <c r="D86" s="256"/>
      <c r="E86" s="256"/>
      <c r="F86" s="275" t="s">
        <v>318</v>
      </c>
      <c r="G86" s="274"/>
      <c r="H86" s="256" t="s">
        <v>334</v>
      </c>
      <c r="I86" s="256" t="s">
        <v>314</v>
      </c>
      <c r="J86" s="256">
        <v>20</v>
      </c>
      <c r="K86" s="267"/>
    </row>
    <row r="87" spans="2:11" ht="15" customHeight="1">
      <c r="B87" s="276"/>
      <c r="C87" s="256" t="s">
        <v>335</v>
      </c>
      <c r="D87" s="256"/>
      <c r="E87" s="256"/>
      <c r="F87" s="275" t="s">
        <v>318</v>
      </c>
      <c r="G87" s="274"/>
      <c r="H87" s="256" t="s">
        <v>336</v>
      </c>
      <c r="I87" s="256" t="s">
        <v>314</v>
      </c>
      <c r="J87" s="256">
        <v>20</v>
      </c>
      <c r="K87" s="267"/>
    </row>
    <row r="88" spans="2:11" ht="15" customHeight="1">
      <c r="B88" s="276"/>
      <c r="C88" s="256" t="s">
        <v>337</v>
      </c>
      <c r="D88" s="256"/>
      <c r="E88" s="256"/>
      <c r="F88" s="275" t="s">
        <v>318</v>
      </c>
      <c r="G88" s="274"/>
      <c r="H88" s="256" t="s">
        <v>338</v>
      </c>
      <c r="I88" s="256" t="s">
        <v>314</v>
      </c>
      <c r="J88" s="256">
        <v>50</v>
      </c>
      <c r="K88" s="267"/>
    </row>
    <row r="89" spans="2:11" ht="15" customHeight="1">
      <c r="B89" s="276"/>
      <c r="C89" s="256" t="s">
        <v>339</v>
      </c>
      <c r="D89" s="256"/>
      <c r="E89" s="256"/>
      <c r="F89" s="275" t="s">
        <v>318</v>
      </c>
      <c r="G89" s="274"/>
      <c r="H89" s="256" t="s">
        <v>339</v>
      </c>
      <c r="I89" s="256" t="s">
        <v>314</v>
      </c>
      <c r="J89" s="256">
        <v>50</v>
      </c>
      <c r="K89" s="267"/>
    </row>
    <row r="90" spans="2:11" ht="15" customHeight="1">
      <c r="B90" s="276"/>
      <c r="C90" s="256" t="s">
        <v>108</v>
      </c>
      <c r="D90" s="256"/>
      <c r="E90" s="256"/>
      <c r="F90" s="275" t="s">
        <v>318</v>
      </c>
      <c r="G90" s="274"/>
      <c r="H90" s="256" t="s">
        <v>340</v>
      </c>
      <c r="I90" s="256" t="s">
        <v>314</v>
      </c>
      <c r="J90" s="256">
        <v>255</v>
      </c>
      <c r="K90" s="267"/>
    </row>
    <row r="91" spans="2:11" ht="15" customHeight="1">
      <c r="B91" s="276"/>
      <c r="C91" s="256" t="s">
        <v>341</v>
      </c>
      <c r="D91" s="256"/>
      <c r="E91" s="256"/>
      <c r="F91" s="275" t="s">
        <v>312</v>
      </c>
      <c r="G91" s="274"/>
      <c r="H91" s="256" t="s">
        <v>342</v>
      </c>
      <c r="I91" s="256" t="s">
        <v>343</v>
      </c>
      <c r="J91" s="256"/>
      <c r="K91" s="267"/>
    </row>
    <row r="92" spans="2:11" ht="15" customHeight="1">
      <c r="B92" s="276"/>
      <c r="C92" s="256" t="s">
        <v>344</v>
      </c>
      <c r="D92" s="256"/>
      <c r="E92" s="256"/>
      <c r="F92" s="275" t="s">
        <v>312</v>
      </c>
      <c r="G92" s="274"/>
      <c r="H92" s="256" t="s">
        <v>345</v>
      </c>
      <c r="I92" s="256" t="s">
        <v>346</v>
      </c>
      <c r="J92" s="256"/>
      <c r="K92" s="267"/>
    </row>
    <row r="93" spans="2:11" ht="15" customHeight="1">
      <c r="B93" s="276"/>
      <c r="C93" s="256" t="s">
        <v>347</v>
      </c>
      <c r="D93" s="256"/>
      <c r="E93" s="256"/>
      <c r="F93" s="275" t="s">
        <v>312</v>
      </c>
      <c r="G93" s="274"/>
      <c r="H93" s="256" t="s">
        <v>347</v>
      </c>
      <c r="I93" s="256" t="s">
        <v>346</v>
      </c>
      <c r="J93" s="256"/>
      <c r="K93" s="267"/>
    </row>
    <row r="94" spans="2:11" ht="15" customHeight="1">
      <c r="B94" s="276"/>
      <c r="C94" s="256" t="s">
        <v>37</v>
      </c>
      <c r="D94" s="256"/>
      <c r="E94" s="256"/>
      <c r="F94" s="275" t="s">
        <v>312</v>
      </c>
      <c r="G94" s="274"/>
      <c r="H94" s="256" t="s">
        <v>348</v>
      </c>
      <c r="I94" s="256" t="s">
        <v>346</v>
      </c>
      <c r="J94" s="256"/>
      <c r="K94" s="267"/>
    </row>
    <row r="95" spans="2:11" ht="15" customHeight="1">
      <c r="B95" s="276"/>
      <c r="C95" s="256" t="s">
        <v>47</v>
      </c>
      <c r="D95" s="256"/>
      <c r="E95" s="256"/>
      <c r="F95" s="275" t="s">
        <v>312</v>
      </c>
      <c r="G95" s="274"/>
      <c r="H95" s="256" t="s">
        <v>349</v>
      </c>
      <c r="I95" s="256" t="s">
        <v>346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1" t="s">
        <v>350</v>
      </c>
      <c r="D100" s="371"/>
      <c r="E100" s="371"/>
      <c r="F100" s="371"/>
      <c r="G100" s="371"/>
      <c r="H100" s="371"/>
      <c r="I100" s="371"/>
      <c r="J100" s="371"/>
      <c r="K100" s="267"/>
    </row>
    <row r="101" spans="2:11" ht="17.25" customHeight="1">
      <c r="B101" s="266"/>
      <c r="C101" s="268" t="s">
        <v>306</v>
      </c>
      <c r="D101" s="268"/>
      <c r="E101" s="268"/>
      <c r="F101" s="268" t="s">
        <v>307</v>
      </c>
      <c r="G101" s="269"/>
      <c r="H101" s="268" t="s">
        <v>103</v>
      </c>
      <c r="I101" s="268" t="s">
        <v>56</v>
      </c>
      <c r="J101" s="268" t="s">
        <v>308</v>
      </c>
      <c r="K101" s="267"/>
    </row>
    <row r="102" spans="2:11" ht="17.25" customHeight="1">
      <c r="B102" s="266"/>
      <c r="C102" s="270" t="s">
        <v>309</v>
      </c>
      <c r="D102" s="270"/>
      <c r="E102" s="270"/>
      <c r="F102" s="271" t="s">
        <v>310</v>
      </c>
      <c r="G102" s="272"/>
      <c r="H102" s="270"/>
      <c r="I102" s="270"/>
      <c r="J102" s="270" t="s">
        <v>311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52</v>
      </c>
      <c r="D104" s="273"/>
      <c r="E104" s="273"/>
      <c r="F104" s="275" t="s">
        <v>312</v>
      </c>
      <c r="G104" s="284"/>
      <c r="H104" s="256" t="s">
        <v>351</v>
      </c>
      <c r="I104" s="256" t="s">
        <v>314</v>
      </c>
      <c r="J104" s="256">
        <v>20</v>
      </c>
      <c r="K104" s="267"/>
    </row>
    <row r="105" spans="2:11" ht="15" customHeight="1">
      <c r="B105" s="266"/>
      <c r="C105" s="256" t="s">
        <v>315</v>
      </c>
      <c r="D105" s="256"/>
      <c r="E105" s="256"/>
      <c r="F105" s="275" t="s">
        <v>312</v>
      </c>
      <c r="G105" s="256"/>
      <c r="H105" s="256" t="s">
        <v>351</v>
      </c>
      <c r="I105" s="256" t="s">
        <v>314</v>
      </c>
      <c r="J105" s="256">
        <v>120</v>
      </c>
      <c r="K105" s="267"/>
    </row>
    <row r="106" spans="2:11" ht="15" customHeight="1">
      <c r="B106" s="276"/>
      <c r="C106" s="256" t="s">
        <v>317</v>
      </c>
      <c r="D106" s="256"/>
      <c r="E106" s="256"/>
      <c r="F106" s="275" t="s">
        <v>318</v>
      </c>
      <c r="G106" s="256"/>
      <c r="H106" s="256" t="s">
        <v>351</v>
      </c>
      <c r="I106" s="256" t="s">
        <v>314</v>
      </c>
      <c r="J106" s="256">
        <v>50</v>
      </c>
      <c r="K106" s="267"/>
    </row>
    <row r="107" spans="2:11" ht="15" customHeight="1">
      <c r="B107" s="276"/>
      <c r="C107" s="256" t="s">
        <v>320</v>
      </c>
      <c r="D107" s="256"/>
      <c r="E107" s="256"/>
      <c r="F107" s="275" t="s">
        <v>312</v>
      </c>
      <c r="G107" s="256"/>
      <c r="H107" s="256" t="s">
        <v>351</v>
      </c>
      <c r="I107" s="256" t="s">
        <v>322</v>
      </c>
      <c r="J107" s="256"/>
      <c r="K107" s="267"/>
    </row>
    <row r="108" spans="2:11" ht="15" customHeight="1">
      <c r="B108" s="276"/>
      <c r="C108" s="256" t="s">
        <v>331</v>
      </c>
      <c r="D108" s="256"/>
      <c r="E108" s="256"/>
      <c r="F108" s="275" t="s">
        <v>318</v>
      </c>
      <c r="G108" s="256"/>
      <c r="H108" s="256" t="s">
        <v>351</v>
      </c>
      <c r="I108" s="256" t="s">
        <v>314</v>
      </c>
      <c r="J108" s="256">
        <v>50</v>
      </c>
      <c r="K108" s="267"/>
    </row>
    <row r="109" spans="2:11" ht="15" customHeight="1">
      <c r="B109" s="276"/>
      <c r="C109" s="256" t="s">
        <v>339</v>
      </c>
      <c r="D109" s="256"/>
      <c r="E109" s="256"/>
      <c r="F109" s="275" t="s">
        <v>318</v>
      </c>
      <c r="G109" s="256"/>
      <c r="H109" s="256" t="s">
        <v>351</v>
      </c>
      <c r="I109" s="256" t="s">
        <v>314</v>
      </c>
      <c r="J109" s="256">
        <v>50</v>
      </c>
      <c r="K109" s="267"/>
    </row>
    <row r="110" spans="2:11" ht="15" customHeight="1">
      <c r="B110" s="276"/>
      <c r="C110" s="256" t="s">
        <v>337</v>
      </c>
      <c r="D110" s="256"/>
      <c r="E110" s="256"/>
      <c r="F110" s="275" t="s">
        <v>318</v>
      </c>
      <c r="G110" s="256"/>
      <c r="H110" s="256" t="s">
        <v>351</v>
      </c>
      <c r="I110" s="256" t="s">
        <v>314</v>
      </c>
      <c r="J110" s="256">
        <v>50</v>
      </c>
      <c r="K110" s="267"/>
    </row>
    <row r="111" spans="2:11" ht="15" customHeight="1">
      <c r="B111" s="276"/>
      <c r="C111" s="256" t="s">
        <v>52</v>
      </c>
      <c r="D111" s="256"/>
      <c r="E111" s="256"/>
      <c r="F111" s="275" t="s">
        <v>312</v>
      </c>
      <c r="G111" s="256"/>
      <c r="H111" s="256" t="s">
        <v>352</v>
      </c>
      <c r="I111" s="256" t="s">
        <v>314</v>
      </c>
      <c r="J111" s="256">
        <v>20</v>
      </c>
      <c r="K111" s="267"/>
    </row>
    <row r="112" spans="2:11" ht="15" customHeight="1">
      <c r="B112" s="276"/>
      <c r="C112" s="256" t="s">
        <v>353</v>
      </c>
      <c r="D112" s="256"/>
      <c r="E112" s="256"/>
      <c r="F112" s="275" t="s">
        <v>312</v>
      </c>
      <c r="G112" s="256"/>
      <c r="H112" s="256" t="s">
        <v>354</v>
      </c>
      <c r="I112" s="256" t="s">
        <v>314</v>
      </c>
      <c r="J112" s="256">
        <v>120</v>
      </c>
      <c r="K112" s="267"/>
    </row>
    <row r="113" spans="2:11" ht="15" customHeight="1">
      <c r="B113" s="276"/>
      <c r="C113" s="256" t="s">
        <v>37</v>
      </c>
      <c r="D113" s="256"/>
      <c r="E113" s="256"/>
      <c r="F113" s="275" t="s">
        <v>312</v>
      </c>
      <c r="G113" s="256"/>
      <c r="H113" s="256" t="s">
        <v>355</v>
      </c>
      <c r="I113" s="256" t="s">
        <v>346</v>
      </c>
      <c r="J113" s="256"/>
      <c r="K113" s="267"/>
    </row>
    <row r="114" spans="2:11" ht="15" customHeight="1">
      <c r="B114" s="276"/>
      <c r="C114" s="256" t="s">
        <v>47</v>
      </c>
      <c r="D114" s="256"/>
      <c r="E114" s="256"/>
      <c r="F114" s="275" t="s">
        <v>312</v>
      </c>
      <c r="G114" s="256"/>
      <c r="H114" s="256" t="s">
        <v>356</v>
      </c>
      <c r="I114" s="256" t="s">
        <v>346</v>
      </c>
      <c r="J114" s="256"/>
      <c r="K114" s="267"/>
    </row>
    <row r="115" spans="2:11" ht="15" customHeight="1">
      <c r="B115" s="276"/>
      <c r="C115" s="256" t="s">
        <v>56</v>
      </c>
      <c r="D115" s="256"/>
      <c r="E115" s="256"/>
      <c r="F115" s="275" t="s">
        <v>312</v>
      </c>
      <c r="G115" s="256"/>
      <c r="H115" s="256" t="s">
        <v>357</v>
      </c>
      <c r="I115" s="256" t="s">
        <v>358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70" t="s">
        <v>359</v>
      </c>
      <c r="D120" s="370"/>
      <c r="E120" s="370"/>
      <c r="F120" s="370"/>
      <c r="G120" s="370"/>
      <c r="H120" s="370"/>
      <c r="I120" s="370"/>
      <c r="J120" s="370"/>
      <c r="K120" s="292"/>
    </row>
    <row r="121" spans="2:11" ht="17.25" customHeight="1">
      <c r="B121" s="293"/>
      <c r="C121" s="268" t="s">
        <v>306</v>
      </c>
      <c r="D121" s="268"/>
      <c r="E121" s="268"/>
      <c r="F121" s="268" t="s">
        <v>307</v>
      </c>
      <c r="G121" s="269"/>
      <c r="H121" s="268" t="s">
        <v>103</v>
      </c>
      <c r="I121" s="268" t="s">
        <v>56</v>
      </c>
      <c r="J121" s="268" t="s">
        <v>308</v>
      </c>
      <c r="K121" s="294"/>
    </row>
    <row r="122" spans="2:11" ht="17.25" customHeight="1">
      <c r="B122" s="293"/>
      <c r="C122" s="270" t="s">
        <v>309</v>
      </c>
      <c r="D122" s="270"/>
      <c r="E122" s="270"/>
      <c r="F122" s="271" t="s">
        <v>310</v>
      </c>
      <c r="G122" s="272"/>
      <c r="H122" s="270"/>
      <c r="I122" s="270"/>
      <c r="J122" s="270" t="s">
        <v>311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315</v>
      </c>
      <c r="D124" s="273"/>
      <c r="E124" s="273"/>
      <c r="F124" s="275" t="s">
        <v>312</v>
      </c>
      <c r="G124" s="256"/>
      <c r="H124" s="256" t="s">
        <v>351</v>
      </c>
      <c r="I124" s="256" t="s">
        <v>314</v>
      </c>
      <c r="J124" s="256">
        <v>120</v>
      </c>
      <c r="K124" s="297"/>
    </row>
    <row r="125" spans="2:11" ht="15" customHeight="1">
      <c r="B125" s="295"/>
      <c r="C125" s="256" t="s">
        <v>360</v>
      </c>
      <c r="D125" s="256"/>
      <c r="E125" s="256"/>
      <c r="F125" s="275" t="s">
        <v>312</v>
      </c>
      <c r="G125" s="256"/>
      <c r="H125" s="256" t="s">
        <v>361</v>
      </c>
      <c r="I125" s="256" t="s">
        <v>314</v>
      </c>
      <c r="J125" s="256" t="s">
        <v>362</v>
      </c>
      <c r="K125" s="297"/>
    </row>
    <row r="126" spans="2:11" ht="15" customHeight="1">
      <c r="B126" s="295"/>
      <c r="C126" s="256" t="s">
        <v>261</v>
      </c>
      <c r="D126" s="256"/>
      <c r="E126" s="256"/>
      <c r="F126" s="275" t="s">
        <v>312</v>
      </c>
      <c r="G126" s="256"/>
      <c r="H126" s="256" t="s">
        <v>363</v>
      </c>
      <c r="I126" s="256" t="s">
        <v>314</v>
      </c>
      <c r="J126" s="256" t="s">
        <v>362</v>
      </c>
      <c r="K126" s="297"/>
    </row>
    <row r="127" spans="2:11" ht="15" customHeight="1">
      <c r="B127" s="295"/>
      <c r="C127" s="256" t="s">
        <v>323</v>
      </c>
      <c r="D127" s="256"/>
      <c r="E127" s="256"/>
      <c r="F127" s="275" t="s">
        <v>318</v>
      </c>
      <c r="G127" s="256"/>
      <c r="H127" s="256" t="s">
        <v>324</v>
      </c>
      <c r="I127" s="256" t="s">
        <v>314</v>
      </c>
      <c r="J127" s="256">
        <v>15</v>
      </c>
      <c r="K127" s="297"/>
    </row>
    <row r="128" spans="2:11" ht="15" customHeight="1">
      <c r="B128" s="295"/>
      <c r="C128" s="277" t="s">
        <v>325</v>
      </c>
      <c r="D128" s="277"/>
      <c r="E128" s="277"/>
      <c r="F128" s="278" t="s">
        <v>318</v>
      </c>
      <c r="G128" s="277"/>
      <c r="H128" s="277" t="s">
        <v>326</v>
      </c>
      <c r="I128" s="277" t="s">
        <v>314</v>
      </c>
      <c r="J128" s="277">
        <v>15</v>
      </c>
      <c r="K128" s="297"/>
    </row>
    <row r="129" spans="2:11" ht="15" customHeight="1">
      <c r="B129" s="295"/>
      <c r="C129" s="277" t="s">
        <v>327</v>
      </c>
      <c r="D129" s="277"/>
      <c r="E129" s="277"/>
      <c r="F129" s="278" t="s">
        <v>318</v>
      </c>
      <c r="G129" s="277"/>
      <c r="H129" s="277" t="s">
        <v>328</v>
      </c>
      <c r="I129" s="277" t="s">
        <v>314</v>
      </c>
      <c r="J129" s="277">
        <v>20</v>
      </c>
      <c r="K129" s="297"/>
    </row>
    <row r="130" spans="2:11" ht="15" customHeight="1">
      <c r="B130" s="295"/>
      <c r="C130" s="277" t="s">
        <v>329</v>
      </c>
      <c r="D130" s="277"/>
      <c r="E130" s="277"/>
      <c r="F130" s="278" t="s">
        <v>318</v>
      </c>
      <c r="G130" s="277"/>
      <c r="H130" s="277" t="s">
        <v>330</v>
      </c>
      <c r="I130" s="277" t="s">
        <v>314</v>
      </c>
      <c r="J130" s="277">
        <v>20</v>
      </c>
      <c r="K130" s="297"/>
    </row>
    <row r="131" spans="2:11" ht="15" customHeight="1">
      <c r="B131" s="295"/>
      <c r="C131" s="256" t="s">
        <v>317</v>
      </c>
      <c r="D131" s="256"/>
      <c r="E131" s="256"/>
      <c r="F131" s="275" t="s">
        <v>318</v>
      </c>
      <c r="G131" s="256"/>
      <c r="H131" s="256" t="s">
        <v>351</v>
      </c>
      <c r="I131" s="256" t="s">
        <v>314</v>
      </c>
      <c r="J131" s="256">
        <v>50</v>
      </c>
      <c r="K131" s="297"/>
    </row>
    <row r="132" spans="2:11" ht="15" customHeight="1">
      <c r="B132" s="295"/>
      <c r="C132" s="256" t="s">
        <v>331</v>
      </c>
      <c r="D132" s="256"/>
      <c r="E132" s="256"/>
      <c r="F132" s="275" t="s">
        <v>318</v>
      </c>
      <c r="G132" s="256"/>
      <c r="H132" s="256" t="s">
        <v>351</v>
      </c>
      <c r="I132" s="256" t="s">
        <v>314</v>
      </c>
      <c r="J132" s="256">
        <v>50</v>
      </c>
      <c r="K132" s="297"/>
    </row>
    <row r="133" spans="2:11" ht="15" customHeight="1">
      <c r="B133" s="295"/>
      <c r="C133" s="256" t="s">
        <v>337</v>
      </c>
      <c r="D133" s="256"/>
      <c r="E133" s="256"/>
      <c r="F133" s="275" t="s">
        <v>318</v>
      </c>
      <c r="G133" s="256"/>
      <c r="H133" s="256" t="s">
        <v>351</v>
      </c>
      <c r="I133" s="256" t="s">
        <v>314</v>
      </c>
      <c r="J133" s="256">
        <v>50</v>
      </c>
      <c r="K133" s="297"/>
    </row>
    <row r="134" spans="2:11" ht="15" customHeight="1">
      <c r="B134" s="295"/>
      <c r="C134" s="256" t="s">
        <v>339</v>
      </c>
      <c r="D134" s="256"/>
      <c r="E134" s="256"/>
      <c r="F134" s="275" t="s">
        <v>318</v>
      </c>
      <c r="G134" s="256"/>
      <c r="H134" s="256" t="s">
        <v>351</v>
      </c>
      <c r="I134" s="256" t="s">
        <v>314</v>
      </c>
      <c r="J134" s="256">
        <v>50</v>
      </c>
      <c r="K134" s="297"/>
    </row>
    <row r="135" spans="2:11" ht="15" customHeight="1">
      <c r="B135" s="295"/>
      <c r="C135" s="256" t="s">
        <v>108</v>
      </c>
      <c r="D135" s="256"/>
      <c r="E135" s="256"/>
      <c r="F135" s="275" t="s">
        <v>318</v>
      </c>
      <c r="G135" s="256"/>
      <c r="H135" s="256" t="s">
        <v>364</v>
      </c>
      <c r="I135" s="256" t="s">
        <v>314</v>
      </c>
      <c r="J135" s="256">
        <v>255</v>
      </c>
      <c r="K135" s="297"/>
    </row>
    <row r="136" spans="2:11" ht="15" customHeight="1">
      <c r="B136" s="295"/>
      <c r="C136" s="256" t="s">
        <v>341</v>
      </c>
      <c r="D136" s="256"/>
      <c r="E136" s="256"/>
      <c r="F136" s="275" t="s">
        <v>312</v>
      </c>
      <c r="G136" s="256"/>
      <c r="H136" s="256" t="s">
        <v>365</v>
      </c>
      <c r="I136" s="256" t="s">
        <v>343</v>
      </c>
      <c r="J136" s="256"/>
      <c r="K136" s="297"/>
    </row>
    <row r="137" spans="2:11" ht="15" customHeight="1">
      <c r="B137" s="295"/>
      <c r="C137" s="256" t="s">
        <v>344</v>
      </c>
      <c r="D137" s="256"/>
      <c r="E137" s="256"/>
      <c r="F137" s="275" t="s">
        <v>312</v>
      </c>
      <c r="G137" s="256"/>
      <c r="H137" s="256" t="s">
        <v>366</v>
      </c>
      <c r="I137" s="256" t="s">
        <v>346</v>
      </c>
      <c r="J137" s="256"/>
      <c r="K137" s="297"/>
    </row>
    <row r="138" spans="2:11" ht="15" customHeight="1">
      <c r="B138" s="295"/>
      <c r="C138" s="256" t="s">
        <v>347</v>
      </c>
      <c r="D138" s="256"/>
      <c r="E138" s="256"/>
      <c r="F138" s="275" t="s">
        <v>312</v>
      </c>
      <c r="G138" s="256"/>
      <c r="H138" s="256" t="s">
        <v>347</v>
      </c>
      <c r="I138" s="256" t="s">
        <v>346</v>
      </c>
      <c r="J138" s="256"/>
      <c r="K138" s="297"/>
    </row>
    <row r="139" spans="2:11" ht="15" customHeight="1">
      <c r="B139" s="295"/>
      <c r="C139" s="256" t="s">
        <v>37</v>
      </c>
      <c r="D139" s="256"/>
      <c r="E139" s="256"/>
      <c r="F139" s="275" t="s">
        <v>312</v>
      </c>
      <c r="G139" s="256"/>
      <c r="H139" s="256" t="s">
        <v>367</v>
      </c>
      <c r="I139" s="256" t="s">
        <v>346</v>
      </c>
      <c r="J139" s="256"/>
      <c r="K139" s="297"/>
    </row>
    <row r="140" spans="2:11" ht="15" customHeight="1">
      <c r="B140" s="295"/>
      <c r="C140" s="256" t="s">
        <v>368</v>
      </c>
      <c r="D140" s="256"/>
      <c r="E140" s="256"/>
      <c r="F140" s="275" t="s">
        <v>312</v>
      </c>
      <c r="G140" s="256"/>
      <c r="H140" s="256" t="s">
        <v>369</v>
      </c>
      <c r="I140" s="256" t="s">
        <v>346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1" t="s">
        <v>370</v>
      </c>
      <c r="D145" s="371"/>
      <c r="E145" s="371"/>
      <c r="F145" s="371"/>
      <c r="G145" s="371"/>
      <c r="H145" s="371"/>
      <c r="I145" s="371"/>
      <c r="J145" s="371"/>
      <c r="K145" s="267"/>
    </row>
    <row r="146" spans="2:11" ht="17.25" customHeight="1">
      <c r="B146" s="266"/>
      <c r="C146" s="268" t="s">
        <v>306</v>
      </c>
      <c r="D146" s="268"/>
      <c r="E146" s="268"/>
      <c r="F146" s="268" t="s">
        <v>307</v>
      </c>
      <c r="G146" s="269"/>
      <c r="H146" s="268" t="s">
        <v>103</v>
      </c>
      <c r="I146" s="268" t="s">
        <v>56</v>
      </c>
      <c r="J146" s="268" t="s">
        <v>308</v>
      </c>
      <c r="K146" s="267"/>
    </row>
    <row r="147" spans="2:11" ht="17.25" customHeight="1">
      <c r="B147" s="266"/>
      <c r="C147" s="270" t="s">
        <v>309</v>
      </c>
      <c r="D147" s="270"/>
      <c r="E147" s="270"/>
      <c r="F147" s="271" t="s">
        <v>310</v>
      </c>
      <c r="G147" s="272"/>
      <c r="H147" s="270"/>
      <c r="I147" s="270"/>
      <c r="J147" s="270" t="s">
        <v>311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315</v>
      </c>
      <c r="D149" s="256"/>
      <c r="E149" s="256"/>
      <c r="F149" s="302" t="s">
        <v>312</v>
      </c>
      <c r="G149" s="256"/>
      <c r="H149" s="301" t="s">
        <v>351</v>
      </c>
      <c r="I149" s="301" t="s">
        <v>314</v>
      </c>
      <c r="J149" s="301">
        <v>120</v>
      </c>
      <c r="K149" s="297"/>
    </row>
    <row r="150" spans="2:11" ht="15" customHeight="1">
      <c r="B150" s="276"/>
      <c r="C150" s="301" t="s">
        <v>360</v>
      </c>
      <c r="D150" s="256"/>
      <c r="E150" s="256"/>
      <c r="F150" s="302" t="s">
        <v>312</v>
      </c>
      <c r="G150" s="256"/>
      <c r="H150" s="301" t="s">
        <v>371</v>
      </c>
      <c r="I150" s="301" t="s">
        <v>314</v>
      </c>
      <c r="J150" s="301" t="s">
        <v>362</v>
      </c>
      <c r="K150" s="297"/>
    </row>
    <row r="151" spans="2:11" ht="15" customHeight="1">
      <c r="B151" s="276"/>
      <c r="C151" s="301" t="s">
        <v>261</v>
      </c>
      <c r="D151" s="256"/>
      <c r="E151" s="256"/>
      <c r="F151" s="302" t="s">
        <v>312</v>
      </c>
      <c r="G151" s="256"/>
      <c r="H151" s="301" t="s">
        <v>372</v>
      </c>
      <c r="I151" s="301" t="s">
        <v>314</v>
      </c>
      <c r="J151" s="301" t="s">
        <v>362</v>
      </c>
      <c r="K151" s="297"/>
    </row>
    <row r="152" spans="2:11" ht="15" customHeight="1">
      <c r="B152" s="276"/>
      <c r="C152" s="301" t="s">
        <v>317</v>
      </c>
      <c r="D152" s="256"/>
      <c r="E152" s="256"/>
      <c r="F152" s="302" t="s">
        <v>318</v>
      </c>
      <c r="G152" s="256"/>
      <c r="H152" s="301" t="s">
        <v>351</v>
      </c>
      <c r="I152" s="301" t="s">
        <v>314</v>
      </c>
      <c r="J152" s="301">
        <v>50</v>
      </c>
      <c r="K152" s="297"/>
    </row>
    <row r="153" spans="2:11" ht="15" customHeight="1">
      <c r="B153" s="276"/>
      <c r="C153" s="301" t="s">
        <v>320</v>
      </c>
      <c r="D153" s="256"/>
      <c r="E153" s="256"/>
      <c r="F153" s="302" t="s">
        <v>312</v>
      </c>
      <c r="G153" s="256"/>
      <c r="H153" s="301" t="s">
        <v>351</v>
      </c>
      <c r="I153" s="301" t="s">
        <v>322</v>
      </c>
      <c r="J153" s="301"/>
      <c r="K153" s="297"/>
    </row>
    <row r="154" spans="2:11" ht="15" customHeight="1">
      <c r="B154" s="276"/>
      <c r="C154" s="301" t="s">
        <v>331</v>
      </c>
      <c r="D154" s="256"/>
      <c r="E154" s="256"/>
      <c r="F154" s="302" t="s">
        <v>318</v>
      </c>
      <c r="G154" s="256"/>
      <c r="H154" s="301" t="s">
        <v>351</v>
      </c>
      <c r="I154" s="301" t="s">
        <v>314</v>
      </c>
      <c r="J154" s="301">
        <v>50</v>
      </c>
      <c r="K154" s="297"/>
    </row>
    <row r="155" spans="2:11" ht="15" customHeight="1">
      <c r="B155" s="276"/>
      <c r="C155" s="301" t="s">
        <v>339</v>
      </c>
      <c r="D155" s="256"/>
      <c r="E155" s="256"/>
      <c r="F155" s="302" t="s">
        <v>318</v>
      </c>
      <c r="G155" s="256"/>
      <c r="H155" s="301" t="s">
        <v>351</v>
      </c>
      <c r="I155" s="301" t="s">
        <v>314</v>
      </c>
      <c r="J155" s="301">
        <v>50</v>
      </c>
      <c r="K155" s="297"/>
    </row>
    <row r="156" spans="2:11" ht="15" customHeight="1">
      <c r="B156" s="276"/>
      <c r="C156" s="301" t="s">
        <v>337</v>
      </c>
      <c r="D156" s="256"/>
      <c r="E156" s="256"/>
      <c r="F156" s="302" t="s">
        <v>318</v>
      </c>
      <c r="G156" s="256"/>
      <c r="H156" s="301" t="s">
        <v>351</v>
      </c>
      <c r="I156" s="301" t="s">
        <v>314</v>
      </c>
      <c r="J156" s="301">
        <v>50</v>
      </c>
      <c r="K156" s="297"/>
    </row>
    <row r="157" spans="2:11" ht="15" customHeight="1">
      <c r="B157" s="276"/>
      <c r="C157" s="301" t="s">
        <v>90</v>
      </c>
      <c r="D157" s="256"/>
      <c r="E157" s="256"/>
      <c r="F157" s="302" t="s">
        <v>312</v>
      </c>
      <c r="G157" s="256"/>
      <c r="H157" s="301" t="s">
        <v>373</v>
      </c>
      <c r="I157" s="301" t="s">
        <v>314</v>
      </c>
      <c r="J157" s="301" t="s">
        <v>374</v>
      </c>
      <c r="K157" s="297"/>
    </row>
    <row r="158" spans="2:11" ht="15" customHeight="1">
      <c r="B158" s="276"/>
      <c r="C158" s="301" t="s">
        <v>375</v>
      </c>
      <c r="D158" s="256"/>
      <c r="E158" s="256"/>
      <c r="F158" s="302" t="s">
        <v>312</v>
      </c>
      <c r="G158" s="256"/>
      <c r="H158" s="301" t="s">
        <v>376</v>
      </c>
      <c r="I158" s="301" t="s">
        <v>346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70" t="s">
        <v>377</v>
      </c>
      <c r="D163" s="370"/>
      <c r="E163" s="370"/>
      <c r="F163" s="370"/>
      <c r="G163" s="370"/>
      <c r="H163" s="370"/>
      <c r="I163" s="370"/>
      <c r="J163" s="370"/>
      <c r="K163" s="248"/>
    </row>
    <row r="164" spans="2:11" ht="17.25" customHeight="1">
      <c r="B164" s="247"/>
      <c r="C164" s="268" t="s">
        <v>306</v>
      </c>
      <c r="D164" s="268"/>
      <c r="E164" s="268"/>
      <c r="F164" s="268" t="s">
        <v>307</v>
      </c>
      <c r="G164" s="305"/>
      <c r="H164" s="306" t="s">
        <v>103</v>
      </c>
      <c r="I164" s="306" t="s">
        <v>56</v>
      </c>
      <c r="J164" s="268" t="s">
        <v>308</v>
      </c>
      <c r="K164" s="248"/>
    </row>
    <row r="165" spans="2:11" ht="17.25" customHeight="1">
      <c r="B165" s="249"/>
      <c r="C165" s="270" t="s">
        <v>309</v>
      </c>
      <c r="D165" s="270"/>
      <c r="E165" s="270"/>
      <c r="F165" s="271" t="s">
        <v>310</v>
      </c>
      <c r="G165" s="307"/>
      <c r="H165" s="308"/>
      <c r="I165" s="308"/>
      <c r="J165" s="270" t="s">
        <v>311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315</v>
      </c>
      <c r="D167" s="256"/>
      <c r="E167" s="256"/>
      <c r="F167" s="275" t="s">
        <v>312</v>
      </c>
      <c r="G167" s="256"/>
      <c r="H167" s="256" t="s">
        <v>351</v>
      </c>
      <c r="I167" s="256" t="s">
        <v>314</v>
      </c>
      <c r="J167" s="256">
        <v>120</v>
      </c>
      <c r="K167" s="297"/>
    </row>
    <row r="168" spans="2:11" ht="15" customHeight="1">
      <c r="B168" s="276"/>
      <c r="C168" s="256" t="s">
        <v>360</v>
      </c>
      <c r="D168" s="256"/>
      <c r="E168" s="256"/>
      <c r="F168" s="275" t="s">
        <v>312</v>
      </c>
      <c r="G168" s="256"/>
      <c r="H168" s="256" t="s">
        <v>361</v>
      </c>
      <c r="I168" s="256" t="s">
        <v>314</v>
      </c>
      <c r="J168" s="256" t="s">
        <v>362</v>
      </c>
      <c r="K168" s="297"/>
    </row>
    <row r="169" spans="2:11" ht="15" customHeight="1">
      <c r="B169" s="276"/>
      <c r="C169" s="256" t="s">
        <v>261</v>
      </c>
      <c r="D169" s="256"/>
      <c r="E169" s="256"/>
      <c r="F169" s="275" t="s">
        <v>312</v>
      </c>
      <c r="G169" s="256"/>
      <c r="H169" s="256" t="s">
        <v>378</v>
      </c>
      <c r="I169" s="256" t="s">
        <v>314</v>
      </c>
      <c r="J169" s="256" t="s">
        <v>362</v>
      </c>
      <c r="K169" s="297"/>
    </row>
    <row r="170" spans="2:11" ht="15" customHeight="1">
      <c r="B170" s="276"/>
      <c r="C170" s="256" t="s">
        <v>317</v>
      </c>
      <c r="D170" s="256"/>
      <c r="E170" s="256"/>
      <c r="F170" s="275" t="s">
        <v>318</v>
      </c>
      <c r="G170" s="256"/>
      <c r="H170" s="256" t="s">
        <v>378</v>
      </c>
      <c r="I170" s="256" t="s">
        <v>314</v>
      </c>
      <c r="J170" s="256">
        <v>50</v>
      </c>
      <c r="K170" s="297"/>
    </row>
    <row r="171" spans="2:11" ht="15" customHeight="1">
      <c r="B171" s="276"/>
      <c r="C171" s="256" t="s">
        <v>320</v>
      </c>
      <c r="D171" s="256"/>
      <c r="E171" s="256"/>
      <c r="F171" s="275" t="s">
        <v>312</v>
      </c>
      <c r="G171" s="256"/>
      <c r="H171" s="256" t="s">
        <v>378</v>
      </c>
      <c r="I171" s="256" t="s">
        <v>322</v>
      </c>
      <c r="J171" s="256"/>
      <c r="K171" s="297"/>
    </row>
    <row r="172" spans="2:11" ht="15" customHeight="1">
      <c r="B172" s="276"/>
      <c r="C172" s="256" t="s">
        <v>331</v>
      </c>
      <c r="D172" s="256"/>
      <c r="E172" s="256"/>
      <c r="F172" s="275" t="s">
        <v>318</v>
      </c>
      <c r="G172" s="256"/>
      <c r="H172" s="256" t="s">
        <v>378</v>
      </c>
      <c r="I172" s="256" t="s">
        <v>314</v>
      </c>
      <c r="J172" s="256">
        <v>50</v>
      </c>
      <c r="K172" s="297"/>
    </row>
    <row r="173" spans="2:11" ht="15" customHeight="1">
      <c r="B173" s="276"/>
      <c r="C173" s="256" t="s">
        <v>339</v>
      </c>
      <c r="D173" s="256"/>
      <c r="E173" s="256"/>
      <c r="F173" s="275" t="s">
        <v>318</v>
      </c>
      <c r="G173" s="256"/>
      <c r="H173" s="256" t="s">
        <v>378</v>
      </c>
      <c r="I173" s="256" t="s">
        <v>314</v>
      </c>
      <c r="J173" s="256">
        <v>50</v>
      </c>
      <c r="K173" s="297"/>
    </row>
    <row r="174" spans="2:11" ht="15" customHeight="1">
      <c r="B174" s="276"/>
      <c r="C174" s="256" t="s">
        <v>337</v>
      </c>
      <c r="D174" s="256"/>
      <c r="E174" s="256"/>
      <c r="F174" s="275" t="s">
        <v>318</v>
      </c>
      <c r="G174" s="256"/>
      <c r="H174" s="256" t="s">
        <v>378</v>
      </c>
      <c r="I174" s="256" t="s">
        <v>314</v>
      </c>
      <c r="J174" s="256">
        <v>50</v>
      </c>
      <c r="K174" s="297"/>
    </row>
    <row r="175" spans="2:11" ht="15" customHeight="1">
      <c r="B175" s="276"/>
      <c r="C175" s="256" t="s">
        <v>102</v>
      </c>
      <c r="D175" s="256"/>
      <c r="E175" s="256"/>
      <c r="F175" s="275" t="s">
        <v>312</v>
      </c>
      <c r="G175" s="256"/>
      <c r="H175" s="256" t="s">
        <v>379</v>
      </c>
      <c r="I175" s="256" t="s">
        <v>380</v>
      </c>
      <c r="J175" s="256"/>
      <c r="K175" s="297"/>
    </row>
    <row r="176" spans="2:11" ht="15" customHeight="1">
      <c r="B176" s="276"/>
      <c r="C176" s="256" t="s">
        <v>56</v>
      </c>
      <c r="D176" s="256"/>
      <c r="E176" s="256"/>
      <c r="F176" s="275" t="s">
        <v>312</v>
      </c>
      <c r="G176" s="256"/>
      <c r="H176" s="256" t="s">
        <v>381</v>
      </c>
      <c r="I176" s="256" t="s">
        <v>382</v>
      </c>
      <c r="J176" s="256">
        <v>1</v>
      </c>
      <c r="K176" s="297"/>
    </row>
    <row r="177" spans="2:11" ht="15" customHeight="1">
      <c r="B177" s="276"/>
      <c r="C177" s="256" t="s">
        <v>52</v>
      </c>
      <c r="D177" s="256"/>
      <c r="E177" s="256"/>
      <c r="F177" s="275" t="s">
        <v>312</v>
      </c>
      <c r="G177" s="256"/>
      <c r="H177" s="256" t="s">
        <v>383</v>
      </c>
      <c r="I177" s="256" t="s">
        <v>314</v>
      </c>
      <c r="J177" s="256">
        <v>20</v>
      </c>
      <c r="K177" s="297"/>
    </row>
    <row r="178" spans="2:11" ht="15" customHeight="1">
      <c r="B178" s="276"/>
      <c r="C178" s="256" t="s">
        <v>103</v>
      </c>
      <c r="D178" s="256"/>
      <c r="E178" s="256"/>
      <c r="F178" s="275" t="s">
        <v>312</v>
      </c>
      <c r="G178" s="256"/>
      <c r="H178" s="256" t="s">
        <v>384</v>
      </c>
      <c r="I178" s="256" t="s">
        <v>314</v>
      </c>
      <c r="J178" s="256">
        <v>255</v>
      </c>
      <c r="K178" s="297"/>
    </row>
    <row r="179" spans="2:11" ht="15" customHeight="1">
      <c r="B179" s="276"/>
      <c r="C179" s="256" t="s">
        <v>104</v>
      </c>
      <c r="D179" s="256"/>
      <c r="E179" s="256"/>
      <c r="F179" s="275" t="s">
        <v>312</v>
      </c>
      <c r="G179" s="256"/>
      <c r="H179" s="256" t="s">
        <v>277</v>
      </c>
      <c r="I179" s="256" t="s">
        <v>314</v>
      </c>
      <c r="J179" s="256">
        <v>10</v>
      </c>
      <c r="K179" s="297"/>
    </row>
    <row r="180" spans="2:11" ht="15" customHeight="1">
      <c r="B180" s="276"/>
      <c r="C180" s="256" t="s">
        <v>105</v>
      </c>
      <c r="D180" s="256"/>
      <c r="E180" s="256"/>
      <c r="F180" s="275" t="s">
        <v>312</v>
      </c>
      <c r="G180" s="256"/>
      <c r="H180" s="256" t="s">
        <v>385</v>
      </c>
      <c r="I180" s="256" t="s">
        <v>346</v>
      </c>
      <c r="J180" s="256"/>
      <c r="K180" s="297"/>
    </row>
    <row r="181" spans="2:11" ht="15" customHeight="1">
      <c r="B181" s="276"/>
      <c r="C181" s="256" t="s">
        <v>386</v>
      </c>
      <c r="D181" s="256"/>
      <c r="E181" s="256"/>
      <c r="F181" s="275" t="s">
        <v>312</v>
      </c>
      <c r="G181" s="256"/>
      <c r="H181" s="256" t="s">
        <v>387</v>
      </c>
      <c r="I181" s="256" t="s">
        <v>346</v>
      </c>
      <c r="J181" s="256"/>
      <c r="K181" s="297"/>
    </row>
    <row r="182" spans="2:11" ht="15" customHeight="1">
      <c r="B182" s="276"/>
      <c r="C182" s="256" t="s">
        <v>375</v>
      </c>
      <c r="D182" s="256"/>
      <c r="E182" s="256"/>
      <c r="F182" s="275" t="s">
        <v>312</v>
      </c>
      <c r="G182" s="256"/>
      <c r="H182" s="256" t="s">
        <v>388</v>
      </c>
      <c r="I182" s="256" t="s">
        <v>346</v>
      </c>
      <c r="J182" s="256"/>
      <c r="K182" s="297"/>
    </row>
    <row r="183" spans="2:11" ht="15" customHeight="1">
      <c r="B183" s="276"/>
      <c r="C183" s="256" t="s">
        <v>107</v>
      </c>
      <c r="D183" s="256"/>
      <c r="E183" s="256"/>
      <c r="F183" s="275" t="s">
        <v>318</v>
      </c>
      <c r="G183" s="256"/>
      <c r="H183" s="256" t="s">
        <v>389</v>
      </c>
      <c r="I183" s="256" t="s">
        <v>314</v>
      </c>
      <c r="J183" s="256">
        <v>50</v>
      </c>
      <c r="K183" s="297"/>
    </row>
    <row r="184" spans="2:11" ht="15" customHeight="1">
      <c r="B184" s="276"/>
      <c r="C184" s="256" t="s">
        <v>390</v>
      </c>
      <c r="D184" s="256"/>
      <c r="E184" s="256"/>
      <c r="F184" s="275" t="s">
        <v>318</v>
      </c>
      <c r="G184" s="256"/>
      <c r="H184" s="256" t="s">
        <v>391</v>
      </c>
      <c r="I184" s="256" t="s">
        <v>392</v>
      </c>
      <c r="J184" s="256"/>
      <c r="K184" s="297"/>
    </row>
    <row r="185" spans="2:11" ht="15" customHeight="1">
      <c r="B185" s="276"/>
      <c r="C185" s="256" t="s">
        <v>393</v>
      </c>
      <c r="D185" s="256"/>
      <c r="E185" s="256"/>
      <c r="F185" s="275" t="s">
        <v>318</v>
      </c>
      <c r="G185" s="256"/>
      <c r="H185" s="256" t="s">
        <v>394</v>
      </c>
      <c r="I185" s="256" t="s">
        <v>392</v>
      </c>
      <c r="J185" s="256"/>
      <c r="K185" s="297"/>
    </row>
    <row r="186" spans="2:11" ht="15" customHeight="1">
      <c r="B186" s="276"/>
      <c r="C186" s="256" t="s">
        <v>395</v>
      </c>
      <c r="D186" s="256"/>
      <c r="E186" s="256"/>
      <c r="F186" s="275" t="s">
        <v>318</v>
      </c>
      <c r="G186" s="256"/>
      <c r="H186" s="256" t="s">
        <v>396</v>
      </c>
      <c r="I186" s="256" t="s">
        <v>392</v>
      </c>
      <c r="J186" s="256"/>
      <c r="K186" s="297"/>
    </row>
    <row r="187" spans="2:11" ht="15" customHeight="1">
      <c r="B187" s="276"/>
      <c r="C187" s="309" t="s">
        <v>397</v>
      </c>
      <c r="D187" s="256"/>
      <c r="E187" s="256"/>
      <c r="F187" s="275" t="s">
        <v>318</v>
      </c>
      <c r="G187" s="256"/>
      <c r="H187" s="256" t="s">
        <v>398</v>
      </c>
      <c r="I187" s="256" t="s">
        <v>399</v>
      </c>
      <c r="J187" s="310" t="s">
        <v>400</v>
      </c>
      <c r="K187" s="297"/>
    </row>
    <row r="188" spans="2:11" ht="15" customHeight="1">
      <c r="B188" s="276"/>
      <c r="C188" s="261" t="s">
        <v>41</v>
      </c>
      <c r="D188" s="256"/>
      <c r="E188" s="256"/>
      <c r="F188" s="275" t="s">
        <v>312</v>
      </c>
      <c r="G188" s="256"/>
      <c r="H188" s="252" t="s">
        <v>401</v>
      </c>
      <c r="I188" s="256" t="s">
        <v>402</v>
      </c>
      <c r="J188" s="256"/>
      <c r="K188" s="297"/>
    </row>
    <row r="189" spans="2:11" ht="15" customHeight="1">
      <c r="B189" s="276"/>
      <c r="C189" s="261" t="s">
        <v>403</v>
      </c>
      <c r="D189" s="256"/>
      <c r="E189" s="256"/>
      <c r="F189" s="275" t="s">
        <v>312</v>
      </c>
      <c r="G189" s="256"/>
      <c r="H189" s="256" t="s">
        <v>404</v>
      </c>
      <c r="I189" s="256" t="s">
        <v>346</v>
      </c>
      <c r="J189" s="256"/>
      <c r="K189" s="297"/>
    </row>
    <row r="190" spans="2:11" ht="15" customHeight="1">
      <c r="B190" s="276"/>
      <c r="C190" s="261" t="s">
        <v>405</v>
      </c>
      <c r="D190" s="256"/>
      <c r="E190" s="256"/>
      <c r="F190" s="275" t="s">
        <v>312</v>
      </c>
      <c r="G190" s="256"/>
      <c r="H190" s="256" t="s">
        <v>406</v>
      </c>
      <c r="I190" s="256" t="s">
        <v>346</v>
      </c>
      <c r="J190" s="256"/>
      <c r="K190" s="297"/>
    </row>
    <row r="191" spans="2:11" ht="15" customHeight="1">
      <c r="B191" s="276"/>
      <c r="C191" s="261" t="s">
        <v>407</v>
      </c>
      <c r="D191" s="256"/>
      <c r="E191" s="256"/>
      <c r="F191" s="275" t="s">
        <v>318</v>
      </c>
      <c r="G191" s="256"/>
      <c r="H191" s="256" t="s">
        <v>408</v>
      </c>
      <c r="I191" s="256" t="s">
        <v>346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70" t="s">
        <v>409</v>
      </c>
      <c r="D197" s="370"/>
      <c r="E197" s="370"/>
      <c r="F197" s="370"/>
      <c r="G197" s="370"/>
      <c r="H197" s="370"/>
      <c r="I197" s="370"/>
      <c r="J197" s="370"/>
      <c r="K197" s="248"/>
    </row>
    <row r="198" spans="2:11" ht="25.5" customHeight="1">
      <c r="B198" s="247"/>
      <c r="C198" s="312" t="s">
        <v>410</v>
      </c>
      <c r="D198" s="312"/>
      <c r="E198" s="312"/>
      <c r="F198" s="312" t="s">
        <v>411</v>
      </c>
      <c r="G198" s="313"/>
      <c r="H198" s="369" t="s">
        <v>412</v>
      </c>
      <c r="I198" s="369"/>
      <c r="J198" s="369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402</v>
      </c>
      <c r="D200" s="256"/>
      <c r="E200" s="256"/>
      <c r="F200" s="275" t="s">
        <v>42</v>
      </c>
      <c r="G200" s="256"/>
      <c r="H200" s="367" t="s">
        <v>413</v>
      </c>
      <c r="I200" s="367"/>
      <c r="J200" s="367"/>
      <c r="K200" s="297"/>
    </row>
    <row r="201" spans="2:11" ht="15" customHeight="1">
      <c r="B201" s="276"/>
      <c r="C201" s="282"/>
      <c r="D201" s="256"/>
      <c r="E201" s="256"/>
      <c r="F201" s="275" t="s">
        <v>43</v>
      </c>
      <c r="G201" s="256"/>
      <c r="H201" s="367" t="s">
        <v>414</v>
      </c>
      <c r="I201" s="367"/>
      <c r="J201" s="367"/>
      <c r="K201" s="297"/>
    </row>
    <row r="202" spans="2:11" ht="15" customHeight="1">
      <c r="B202" s="276"/>
      <c r="C202" s="282"/>
      <c r="D202" s="256"/>
      <c r="E202" s="256"/>
      <c r="F202" s="275" t="s">
        <v>46</v>
      </c>
      <c r="G202" s="256"/>
      <c r="H202" s="367" t="s">
        <v>415</v>
      </c>
      <c r="I202" s="367"/>
      <c r="J202" s="367"/>
      <c r="K202" s="297"/>
    </row>
    <row r="203" spans="2:11" ht="15" customHeight="1">
      <c r="B203" s="276"/>
      <c r="C203" s="256"/>
      <c r="D203" s="256"/>
      <c r="E203" s="256"/>
      <c r="F203" s="275" t="s">
        <v>44</v>
      </c>
      <c r="G203" s="256"/>
      <c r="H203" s="367" t="s">
        <v>416</v>
      </c>
      <c r="I203" s="367"/>
      <c r="J203" s="367"/>
      <c r="K203" s="297"/>
    </row>
    <row r="204" spans="2:11" ht="15" customHeight="1">
      <c r="B204" s="276"/>
      <c r="C204" s="256"/>
      <c r="D204" s="256"/>
      <c r="E204" s="256"/>
      <c r="F204" s="275" t="s">
        <v>45</v>
      </c>
      <c r="G204" s="256"/>
      <c r="H204" s="367" t="s">
        <v>417</v>
      </c>
      <c r="I204" s="367"/>
      <c r="J204" s="367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358</v>
      </c>
      <c r="D206" s="256"/>
      <c r="E206" s="256"/>
      <c r="F206" s="275" t="s">
        <v>77</v>
      </c>
      <c r="G206" s="256"/>
      <c r="H206" s="367" t="s">
        <v>418</v>
      </c>
      <c r="I206" s="367"/>
      <c r="J206" s="367"/>
      <c r="K206" s="297"/>
    </row>
    <row r="207" spans="2:11" ht="15" customHeight="1">
      <c r="B207" s="276"/>
      <c r="C207" s="282"/>
      <c r="D207" s="256"/>
      <c r="E207" s="256"/>
      <c r="F207" s="275" t="s">
        <v>255</v>
      </c>
      <c r="G207" s="256"/>
      <c r="H207" s="367" t="s">
        <v>256</v>
      </c>
      <c r="I207" s="367"/>
      <c r="J207" s="367"/>
      <c r="K207" s="297"/>
    </row>
    <row r="208" spans="2:11" ht="15" customHeight="1">
      <c r="B208" s="276"/>
      <c r="C208" s="256"/>
      <c r="D208" s="256"/>
      <c r="E208" s="256"/>
      <c r="F208" s="275" t="s">
        <v>253</v>
      </c>
      <c r="G208" s="256"/>
      <c r="H208" s="367" t="s">
        <v>419</v>
      </c>
      <c r="I208" s="367"/>
      <c r="J208" s="367"/>
      <c r="K208" s="297"/>
    </row>
    <row r="209" spans="2:11" ht="15" customHeight="1">
      <c r="B209" s="314"/>
      <c r="C209" s="282"/>
      <c r="D209" s="282"/>
      <c r="E209" s="282"/>
      <c r="F209" s="275" t="s">
        <v>257</v>
      </c>
      <c r="G209" s="261"/>
      <c r="H209" s="368" t="s">
        <v>258</v>
      </c>
      <c r="I209" s="368"/>
      <c r="J209" s="368"/>
      <c r="K209" s="315"/>
    </row>
    <row r="210" spans="2:11" ht="15" customHeight="1">
      <c r="B210" s="314"/>
      <c r="C210" s="282"/>
      <c r="D210" s="282"/>
      <c r="E210" s="282"/>
      <c r="F210" s="275" t="s">
        <v>259</v>
      </c>
      <c r="G210" s="261"/>
      <c r="H210" s="368" t="s">
        <v>420</v>
      </c>
      <c r="I210" s="368"/>
      <c r="J210" s="368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382</v>
      </c>
      <c r="D212" s="282"/>
      <c r="E212" s="282"/>
      <c r="F212" s="275">
        <v>1</v>
      </c>
      <c r="G212" s="261"/>
      <c r="H212" s="368" t="s">
        <v>421</v>
      </c>
      <c r="I212" s="368"/>
      <c r="J212" s="368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68" t="s">
        <v>422</v>
      </c>
      <c r="I213" s="368"/>
      <c r="J213" s="368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68" t="s">
        <v>423</v>
      </c>
      <c r="I214" s="368"/>
      <c r="J214" s="368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68" t="s">
        <v>424</v>
      </c>
      <c r="I215" s="368"/>
      <c r="J215" s="368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algorithmName="SHA-512" hashValue="BZ3E0T6imbzhTIFrA0FBNK+vdVo0QaRIifoBVF9EQ0XVduxsEroNcFWvkHgDGp7I4pmjgyrvgGVwzITAAQdTgQ==" saltValue="TYLYeyv0OlVeIViF4/QHP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Odstranění garáží - Odstr...</vt:lpstr>
      <vt:lpstr>Pokyny pro vyplnění</vt:lpstr>
      <vt:lpstr>'Odstranění garáží - Odstr...'!Názvy_tisku</vt:lpstr>
      <vt:lpstr>'Rekapitulace stavby'!Názvy_tisku</vt:lpstr>
      <vt:lpstr>'Odstranění garáží - Odstr...'!Oblast_tisku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DESKTOP-G7PPC16\Martin</dc:creator>
  <cp:lastModifiedBy>Martin</cp:lastModifiedBy>
  <dcterms:created xsi:type="dcterms:W3CDTF">2017-03-27T08:08:48Z</dcterms:created>
  <dcterms:modified xsi:type="dcterms:W3CDTF">2017-03-27T08:08:52Z</dcterms:modified>
</cp:coreProperties>
</file>