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8865" activeTab="1"/>
  </bookViews>
  <sheets>
    <sheet name="seznam pozemků " sheetId="1" r:id="rId1"/>
    <sheet name="rekapitulace nákladů" sheetId="2" r:id="rId2"/>
    <sheet name="harmonogram prací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Petr Kulich</author>
    <author>Jarmila Hlawiczkov?</author>
  </authors>
  <commentList>
    <comment ref="E134" authorId="0">
      <text>
        <r>
          <rPr>
            <b/>
            <sz val="9"/>
            <rFont val="Tahoma"/>
            <family val="2"/>
          </rPr>
          <t>TUTO VÝSLEDNOUT CENU PŘENÉST DO KRYCÍHO LISTU NABÍDKY JAKO CENU HODNOCENOU</t>
        </r>
      </text>
    </comment>
    <comment ref="E86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F86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G86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H86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I86" authorId="1">
      <text>
        <r>
          <rPr>
            <sz val="9"/>
            <rFont val="Tahoma"/>
            <family val="0"/>
          </rPr>
          <t xml:space="preserve">
doplnit cenu za 2 pletí</t>
        </r>
      </text>
    </comment>
  </commentList>
</comments>
</file>

<file path=xl/sharedStrings.xml><?xml version="1.0" encoding="utf-8"?>
<sst xmlns="http://schemas.openxmlformats.org/spreadsheetml/2006/main" count="692" uniqueCount="359">
  <si>
    <t>k.území</t>
  </si>
  <si>
    <t>Dolní Líštná</t>
  </si>
  <si>
    <t>p.p.č.</t>
  </si>
  <si>
    <t>1119/2</t>
  </si>
  <si>
    <t>poznámka</t>
  </si>
  <si>
    <t>Konská</t>
  </si>
  <si>
    <t>166/19</t>
  </si>
  <si>
    <t>141/3</t>
  </si>
  <si>
    <r>
      <t>výměra k údržbě m</t>
    </r>
    <r>
      <rPr>
        <b/>
        <vertAlign val="superscript"/>
        <sz val="10"/>
        <rFont val="Arial"/>
        <family val="2"/>
      </rPr>
      <t>2</t>
    </r>
  </si>
  <si>
    <t>1106/2</t>
  </si>
  <si>
    <t>1106/4</t>
  </si>
  <si>
    <t>1105/2</t>
  </si>
  <si>
    <t>1296/3</t>
  </si>
  <si>
    <t>Lyžbice</t>
  </si>
  <si>
    <t>naproti Buriana</t>
  </si>
  <si>
    <t>1009/1</t>
  </si>
  <si>
    <t>2261/2</t>
  </si>
  <si>
    <t>2257/2</t>
  </si>
  <si>
    <t>2317/1</t>
  </si>
  <si>
    <t>1274/1</t>
  </si>
  <si>
    <t>louka</t>
  </si>
  <si>
    <t>Nebory</t>
  </si>
  <si>
    <t>H.Líštná</t>
  </si>
  <si>
    <t>u zbrojnice</t>
  </si>
  <si>
    <t>-</t>
  </si>
  <si>
    <t>2259/1</t>
  </si>
  <si>
    <t>1267/1</t>
  </si>
  <si>
    <t>Oldřichovice u Třince</t>
  </si>
  <si>
    <t>329/1</t>
  </si>
  <si>
    <t>931/1</t>
  </si>
  <si>
    <t>934/4</t>
  </si>
  <si>
    <t>933/2</t>
  </si>
  <si>
    <t>934/6</t>
  </si>
  <si>
    <t>934/5</t>
  </si>
  <si>
    <t>u staré školy</t>
  </si>
  <si>
    <t>část pronajata</t>
  </si>
  <si>
    <t>1088/4</t>
  </si>
  <si>
    <t>u větrníku</t>
  </si>
  <si>
    <t>166/11</t>
  </si>
  <si>
    <t>1269/7</t>
  </si>
  <si>
    <t>val s výsadbami keřů</t>
  </si>
  <si>
    <t>1269/2</t>
  </si>
  <si>
    <t>B. Pozemky určené k údržbě sečí s úklidem a pletí výsadeb</t>
  </si>
  <si>
    <t>lokalita</t>
  </si>
  <si>
    <t>mapový list</t>
  </si>
  <si>
    <t>Č.Puncov</t>
  </si>
  <si>
    <t>512/1</t>
  </si>
  <si>
    <t>512/2</t>
  </si>
  <si>
    <t>512/3</t>
  </si>
  <si>
    <t>chodník z Puncova na Kojkovice</t>
  </si>
  <si>
    <t>258/1</t>
  </si>
  <si>
    <t>258/2</t>
  </si>
  <si>
    <t>zbytkové části mimo zp.plochy</t>
  </si>
  <si>
    <t>louka nad "malometrážkami"</t>
  </si>
  <si>
    <t>310/1</t>
  </si>
  <si>
    <t>311/1</t>
  </si>
  <si>
    <t>308/2</t>
  </si>
  <si>
    <t>svah nad domky</t>
  </si>
  <si>
    <t>1/3 tvoří porost dřevin</t>
  </si>
  <si>
    <t>329/2</t>
  </si>
  <si>
    <t>křížek nad Fridrichem</t>
  </si>
  <si>
    <t>kosí se 1/2</t>
  </si>
  <si>
    <t>naproti křížku</t>
  </si>
  <si>
    <t>435/1</t>
  </si>
  <si>
    <t>449/3</t>
  </si>
  <si>
    <t>val za hřbitovem</t>
  </si>
  <si>
    <t>okolí ČOV u Stavisek pod Novým světem</t>
  </si>
  <si>
    <t>okolí ČOV u Stavisek pod Němcovkou</t>
  </si>
  <si>
    <t>1141/3</t>
  </si>
  <si>
    <t>1293/3</t>
  </si>
  <si>
    <t>"Kozinec"</t>
  </si>
  <si>
    <t>na svahu</t>
  </si>
  <si>
    <t>308/3</t>
  </si>
  <si>
    <t>objekt vodojemu</t>
  </si>
  <si>
    <t>Kojkovice u Třince</t>
  </si>
  <si>
    <t>oplocený objekt s vrty</t>
  </si>
  <si>
    <t>338/2</t>
  </si>
  <si>
    <t>Guty</t>
  </si>
  <si>
    <t>plochy u obytné budovy čp. 227</t>
  </si>
  <si>
    <t>521/2</t>
  </si>
  <si>
    <t>515/3</t>
  </si>
  <si>
    <t>louka pod zbrojnicí</t>
  </si>
  <si>
    <t>126/11</t>
  </si>
  <si>
    <t>za nádražím vlevo</t>
  </si>
  <si>
    <t>126/15</t>
  </si>
  <si>
    <t>vpravo vedle hl.silnice</t>
  </si>
  <si>
    <t>1787/4</t>
  </si>
  <si>
    <t>na svahu je stromořadí třešní</t>
  </si>
  <si>
    <t>141/2</t>
  </si>
  <si>
    <t>166/25</t>
  </si>
  <si>
    <t>166/26</t>
  </si>
  <si>
    <t>166/34</t>
  </si>
  <si>
    <t>166/35</t>
  </si>
  <si>
    <t>166/15</t>
  </si>
  <si>
    <t>166/14</t>
  </si>
  <si>
    <t>okolí nadjezdu - Baliny</t>
  </si>
  <si>
    <t>148/1</t>
  </si>
  <si>
    <t>149/2</t>
  </si>
  <si>
    <t>výsadba keřů</t>
  </si>
  <si>
    <t>1810/6</t>
  </si>
  <si>
    <t>1936/1</t>
  </si>
  <si>
    <t>část tvoří cesta</t>
  </si>
  <si>
    <t>1424/6</t>
  </si>
  <si>
    <t xml:space="preserve">u hřbitova </t>
  </si>
  <si>
    <t>na "dušinci" vlevo a k trafu</t>
  </si>
  <si>
    <t>středem je potůček</t>
  </si>
  <si>
    <t>na "dušinci"</t>
  </si>
  <si>
    <t>lužní porost</t>
  </si>
  <si>
    <t>1270/4</t>
  </si>
  <si>
    <t>1282/5</t>
  </si>
  <si>
    <t>1286/5</t>
  </si>
  <si>
    <t>svah pod silnicí - bez chodníku</t>
  </si>
  <si>
    <t>u odbočky na Guty</t>
  </si>
  <si>
    <t>1070/1</t>
  </si>
  <si>
    <t>za Teslou vlevo</t>
  </si>
  <si>
    <t>u hřbitova</t>
  </si>
  <si>
    <t>okolí pomníku, svah</t>
  </si>
  <si>
    <t>u st.hranice</t>
  </si>
  <si>
    <t>SÚ kolem nové cesty</t>
  </si>
  <si>
    <t>blízko hřbitova</t>
  </si>
  <si>
    <t>Nový svět</t>
  </si>
  <si>
    <t>kolem chodníčku, příkop</t>
  </si>
  <si>
    <r>
      <t>výměra v m</t>
    </r>
    <r>
      <rPr>
        <b/>
        <vertAlign val="superscript"/>
        <sz val="10"/>
        <rFont val="Arial"/>
        <family val="2"/>
      </rPr>
      <t>2</t>
    </r>
  </si>
  <si>
    <t>A. Pozemky určené k údržbě kosením s mulčováním biohmoty a jejím ponecháním na místě, a pletí výsadeb</t>
  </si>
  <si>
    <t>374/2</t>
  </si>
  <si>
    <t>374/3</t>
  </si>
  <si>
    <t>technologický rozpis</t>
  </si>
  <si>
    <t>svah pod komunikací</t>
  </si>
  <si>
    <t>u památníku</t>
  </si>
  <si>
    <t>1821/1</t>
  </si>
  <si>
    <t>444/5</t>
  </si>
  <si>
    <t>1787/3</t>
  </si>
  <si>
    <t>102/2</t>
  </si>
  <si>
    <t>u školy</t>
  </si>
  <si>
    <t>kolem bytovky</t>
  </si>
  <si>
    <t>D.Líštná</t>
  </si>
  <si>
    <t>1034/2</t>
  </si>
  <si>
    <t>louka svažitá</t>
  </si>
  <si>
    <t>126/6</t>
  </si>
  <si>
    <t>126/5</t>
  </si>
  <si>
    <t>podél I/11</t>
  </si>
  <si>
    <t>Podlesí u LINDE</t>
  </si>
  <si>
    <t>Podlesí u koupaliště</t>
  </si>
  <si>
    <t>kosí se trávník pod stromy a na svahu</t>
  </si>
  <si>
    <t>kosí se 820 m2 louky na svahu</t>
  </si>
  <si>
    <t>kosí se okolí potoka a kolem chodníku</t>
  </si>
  <si>
    <t>kus tvoří násep pro parkování</t>
  </si>
  <si>
    <t>kosí se 2 vyznačené plochy</t>
  </si>
  <si>
    <t>jen zeleň</t>
  </si>
  <si>
    <t>vlevo od hl.silnice - v ploše výsadby keřů</t>
  </si>
  <si>
    <t>vlevo od hl.silnice - osamocená ploška</t>
  </si>
  <si>
    <t>parcela mezi políčky se stromy</t>
  </si>
  <si>
    <t>vpravo od hl.silnice ve šneku a před ním - výsadby keřů a stromů</t>
  </si>
  <si>
    <t>vpravo od hl. silnice za šnekem - podmáčené, část rákosí, část keře a stromy</t>
  </si>
  <si>
    <t xml:space="preserve">vpravo od hl.silnice - výsadby stromů                          </t>
  </si>
  <si>
    <t>ostrůvek mezi cestami, polovina porost</t>
  </si>
  <si>
    <t>porost stromů</t>
  </si>
  <si>
    <t>3x kosení s mulčováním</t>
  </si>
  <si>
    <t>3 x kosení s mulčováním</t>
  </si>
  <si>
    <t>3x pletí keřů</t>
  </si>
  <si>
    <t>Legenda k mapovým listům:</t>
  </si>
  <si>
    <t>3x kosení s úklidem</t>
  </si>
  <si>
    <t>4x kosení s úklidem</t>
  </si>
  <si>
    <t>25 A, B</t>
  </si>
  <si>
    <t>REKAPITULACE NÁKLADŮ</t>
  </si>
  <si>
    <t>za 1. operaci</t>
  </si>
  <si>
    <t>za 2. operaci</t>
  </si>
  <si>
    <t>za 3. operaci</t>
  </si>
  <si>
    <t>1183/7</t>
  </si>
  <si>
    <t>1180/4</t>
  </si>
  <si>
    <t>1179/6</t>
  </si>
  <si>
    <t>loučka</t>
  </si>
  <si>
    <t>vlevo za nádražím</t>
  </si>
  <si>
    <t>mezi SHELL a kruháčem, část za plotem</t>
  </si>
  <si>
    <r>
      <t>pruh za památníkem - kosíme 222 m</t>
    </r>
    <r>
      <rPr>
        <vertAlign val="superscript"/>
        <sz val="10"/>
        <rFont val="Arial"/>
        <family val="2"/>
      </rPr>
      <t>2</t>
    </r>
  </si>
  <si>
    <t>kolem stromků nutné ruční dokosení s úklidem</t>
  </si>
  <si>
    <t>4x kosení s úklidem - termíny B</t>
  </si>
  <si>
    <t>za 4. operaci</t>
  </si>
  <si>
    <t>1282/6</t>
  </si>
  <si>
    <t>445/4</t>
  </si>
  <si>
    <t>mulčování štěpkou</t>
  </si>
  <si>
    <t xml:space="preserve">C. Úprava mís kolem vysazených dřevin </t>
  </si>
  <si>
    <t>kolem chodníku</t>
  </si>
  <si>
    <t>mezi Puncovem a Kojkovicemi</t>
  </si>
  <si>
    <t>okolí bytovky</t>
  </si>
  <si>
    <t>technologický popis</t>
  </si>
  <si>
    <t>D. Dodávka štěpky pro mulčování</t>
  </si>
  <si>
    <t>ks dřevin =       m2 plochy</t>
  </si>
  <si>
    <t>celkem m2 keřových skupin</t>
  </si>
  <si>
    <t>celkem m2 k mulčování</t>
  </si>
  <si>
    <t>m3 štěpky</t>
  </si>
  <si>
    <t>Třinec</t>
  </si>
  <si>
    <t>Borek</t>
  </si>
  <si>
    <t>travnatá cesta</t>
  </si>
  <si>
    <t>Borek kolem garáží</t>
  </si>
  <si>
    <t>2/140</t>
  </si>
  <si>
    <t>jen vyznačené části</t>
  </si>
  <si>
    <t>2/65</t>
  </si>
  <si>
    <t>1053/3</t>
  </si>
  <si>
    <t>vedle nové I/11</t>
  </si>
  <si>
    <t xml:space="preserve">na "dušinci" </t>
  </si>
  <si>
    <t>Množství</t>
  </si>
  <si>
    <t>850/3</t>
  </si>
  <si>
    <t>376/1</t>
  </si>
  <si>
    <t>alej na hranici</t>
  </si>
  <si>
    <t>alej - stará cesta</t>
  </si>
  <si>
    <t>1319/6</t>
  </si>
  <si>
    <t>1319/8</t>
  </si>
  <si>
    <t xml:space="preserve">zast. Němcovka </t>
  </si>
  <si>
    <t>326/13</t>
  </si>
  <si>
    <t>326/6</t>
  </si>
  <si>
    <t>alej naproti zahrádkářů</t>
  </si>
  <si>
    <t>1621/33</t>
  </si>
  <si>
    <t>1694/13</t>
  </si>
  <si>
    <t>1694/26</t>
  </si>
  <si>
    <t>koryto potoka v zahrádkách                 (nádrž 13 m2)</t>
  </si>
  <si>
    <t>část je parkoviště u hřbitova</t>
  </si>
  <si>
    <t>2261/1</t>
  </si>
  <si>
    <t>u kulturního domu</t>
  </si>
  <si>
    <t>71/2</t>
  </si>
  <si>
    <t>71/4</t>
  </si>
  <si>
    <t>veřejná zeleň s lavičkami atd.           (bez 126 m2 staveb)</t>
  </si>
  <si>
    <t>295/2</t>
  </si>
  <si>
    <t>pouze trávníky a výsadby keřů kolem kořenové čistírny</t>
  </si>
  <si>
    <t>1237/1</t>
  </si>
  <si>
    <t>pruh podél Frýdecké před kruháčem</t>
  </si>
  <si>
    <t>1823/4</t>
  </si>
  <si>
    <t>516/1</t>
  </si>
  <si>
    <t>udržuje se pouze trávník mezi komunikací a plotem</t>
  </si>
  <si>
    <t>1587/3</t>
  </si>
  <si>
    <t>3x pletí keřů včetně náletů</t>
  </si>
  <si>
    <t>podél Frýdecké před kruháčem</t>
  </si>
  <si>
    <t>1587/4</t>
  </si>
  <si>
    <t>1584/4</t>
  </si>
  <si>
    <t>pruh trávníku a pruh výsadeb stromů s podsadbou velkých keřů</t>
  </si>
  <si>
    <t>1584/6</t>
  </si>
  <si>
    <t>KČOV</t>
  </si>
  <si>
    <t>zahrad. kolonie</t>
  </si>
  <si>
    <t>30, 33</t>
  </si>
  <si>
    <t>2x kosení svahů s úklidem</t>
  </si>
  <si>
    <t>282/2</t>
  </si>
  <si>
    <t>hřiště</t>
  </si>
  <si>
    <t>2x kosení s úklidem</t>
  </si>
  <si>
    <t>červená linie označující stromořadí určené k vykosení atd. na leteckých snímcích</t>
  </si>
  <si>
    <t>pod zbrojnicí</t>
  </si>
  <si>
    <t>zast. Němcovka</t>
  </si>
  <si>
    <t>alej naproti zahradkářů</t>
  </si>
  <si>
    <t>Předmětem dodávky štěpky je její nakládka a převoz na místo určení. Samotná štěpka bude poskytnuta objednatelem a je uložena na deponii na Folvarku.</t>
  </si>
  <si>
    <t>Cena za m3 (nakládka, převoz)</t>
  </si>
  <si>
    <t>Žlutě zvýrazněné pasáže vyplňte!</t>
  </si>
  <si>
    <t>(Příloha č. 3 smlouvy)</t>
  </si>
  <si>
    <t>Cena v Kč bez DPH</t>
  </si>
  <si>
    <t>Cena v Kč bez DPH za 1. operaci</t>
  </si>
  <si>
    <t>Cena v Kč celkem bez DPH</t>
  </si>
  <si>
    <t>alej pod Němcovkou</t>
  </si>
  <si>
    <t>1106/1</t>
  </si>
  <si>
    <t>parkoviště u Miarky</t>
  </si>
  <si>
    <t>pás trávníku a výsadeb keřů a stromů u cykloodpočivky</t>
  </si>
  <si>
    <t>4x pletí keřů</t>
  </si>
  <si>
    <t>1944/2</t>
  </si>
  <si>
    <t>kruháč u větrníku</t>
  </si>
  <si>
    <t>3379/1,12</t>
  </si>
  <si>
    <t>1269/8; 3552/45</t>
  </si>
  <si>
    <t>3x kosení s mulčováním - termíny A</t>
  </si>
  <si>
    <t xml:space="preserve">3x kosení s úklidem pokosené hmoty - termíny A </t>
  </si>
  <si>
    <t>3x pletí keřových výsadeb - termíny A</t>
  </si>
  <si>
    <t>květen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</si>
  <si>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</si>
  <si>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</si>
  <si>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</si>
  <si>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</si>
  <si>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</si>
  <si>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</si>
  <si>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</si>
  <si>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</si>
  <si>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</si>
  <si>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</si>
  <si>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</si>
  <si>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</si>
  <si>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</si>
  <si>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</si>
  <si>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</si>
  <si>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</si>
  <si>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</si>
  <si>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</si>
  <si>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</si>
  <si>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červen</t>
  </si>
  <si>
    <t>červenec</t>
  </si>
  <si>
    <t>srpen</t>
  </si>
  <si>
    <t>září</t>
  </si>
  <si>
    <t>kalendářní týden</t>
  </si>
  <si>
    <t>měsíc</t>
  </si>
  <si>
    <t>termíny A</t>
  </si>
  <si>
    <t>termíny B</t>
  </si>
  <si>
    <t>termíny C</t>
  </si>
  <si>
    <t>Harmonogram operací dle termínů uvedených ve smlouvě</t>
  </si>
  <si>
    <t>odpíchnutí okrajů, vypletí mísy o ploše 1 m2</t>
  </si>
  <si>
    <t>vyholení obrostu na kmíncích lip</t>
  </si>
  <si>
    <t>ořez keřů podél chodníku</t>
  </si>
  <si>
    <t>70 bm</t>
  </si>
  <si>
    <t xml:space="preserve"> pruh trávníku a pruh výsadeb stromů s podsadbou velkých keřů</t>
  </si>
  <si>
    <t xml:space="preserve"> trávník a pruh výsadeb stromů </t>
  </si>
  <si>
    <t xml:space="preserve">pruh trávníku a pruh výsadeb stromů </t>
  </si>
  <si>
    <t>mlučování štěpkou</t>
  </si>
  <si>
    <t>alej pod Kozincem</t>
  </si>
  <si>
    <t>3478/2</t>
  </si>
  <si>
    <t>zelený pás s výsadbou dřevin</t>
  </si>
  <si>
    <t xml:space="preserve">C. Úpravy u výsadeb dřevin </t>
  </si>
  <si>
    <t>ořez keřů od MK</t>
  </si>
  <si>
    <t>2x kosení s úklidem - termíny C</t>
  </si>
  <si>
    <t>2 kosení s úklidem</t>
  </si>
  <si>
    <t>1236/2</t>
  </si>
  <si>
    <t>louka podmáčená</t>
  </si>
  <si>
    <t>36 bm</t>
  </si>
  <si>
    <t>4 bm</t>
  </si>
  <si>
    <t>3x chem. odplevelení</t>
  </si>
  <si>
    <t>termíny D</t>
  </si>
  <si>
    <t>co 2-3 týdny od zahájení prací, aby byl stav bezplevelný</t>
  </si>
  <si>
    <t>ostrůvky a oko v kruhovém objezdu (výsadby travin a kačírkové plochy)</t>
  </si>
  <si>
    <t>10x pletí ploch</t>
  </si>
  <si>
    <t>psí útulek</t>
  </si>
  <si>
    <t>plochy trávníku před vstupeme a uvnitř oplocení</t>
  </si>
  <si>
    <t>1544/2,3,7</t>
  </si>
  <si>
    <t>termíny E</t>
  </si>
  <si>
    <t>1x vyčištění porostu</t>
  </si>
  <si>
    <t>1x vyčištění porostu od suchých větví při 1. seči</t>
  </si>
  <si>
    <t>6x kosení s úklidem</t>
  </si>
  <si>
    <t>za 5. operaci</t>
  </si>
  <si>
    <t>za 6. operaci</t>
  </si>
  <si>
    <t>38.</t>
  </si>
  <si>
    <t>6x kosení s úklidem - termíny E</t>
  </si>
  <si>
    <t>kolem chodníku mezi Puncovem a Kojkovicemi</t>
  </si>
  <si>
    <t>10x pletí pletí travin</t>
  </si>
  <si>
    <t>5 ks</t>
  </si>
  <si>
    <t>Součet cen bez DPH v jednotlivých sloupcích</t>
  </si>
  <si>
    <t>DPH 21%</t>
  </si>
  <si>
    <t>Cena celkem v Kč včetně DPH 21%</t>
  </si>
  <si>
    <t>A. Pozemky určené k údržbě kosením s mulčováním biohmoty a ponecháním na místě, a pletí výsadeb</t>
  </si>
  <si>
    <t>10x pletí výsadeb travin a kačírkových ploch - termíny D</t>
  </si>
  <si>
    <t>4x kosení s úklidem pokosené hmoty, 4x pletí - termíny B</t>
  </si>
  <si>
    <t>pruh nad Teslou</t>
  </si>
  <si>
    <t>3387/13</t>
  </si>
  <si>
    <t>zelený pás mezi chodníkem a plotem</t>
  </si>
  <si>
    <t>za bytovkama</t>
  </si>
  <si>
    <t>1161/2,5,8; 1149/16</t>
  </si>
  <si>
    <t>ostrůvek pod lipou a kolem garáží</t>
  </si>
  <si>
    <t>lesík uvnitř a jeho okraj</t>
  </si>
  <si>
    <t>1175/4,13</t>
  </si>
  <si>
    <t>VKP u MŠ Čtyřlístek</t>
  </si>
  <si>
    <t>kolem budovy vodojemu</t>
  </si>
  <si>
    <t>2930/11</t>
  </si>
  <si>
    <t xml:space="preserve"> pod Kozincem</t>
  </si>
  <si>
    <t xml:space="preserve">4x kosení s úklidem </t>
  </si>
  <si>
    <t xml:space="preserve">Jedná se o vegetační pásy podél místních komunikací, tvořené výsadbami stromů s podrostem trávníku, místy též keřů. </t>
  </si>
  <si>
    <t>Pokračování  vegetačních pásů podél místních komunikací. Vyjímku tvoří hřiště, kde se jedná o pruh trávníku, který není využíván a udržován v rámci hřiště.</t>
  </si>
  <si>
    <t>Poznámka: do modře podbarvených buněk vložte cenu vždy za 2 pletí, tak bude ve výsledku cena za všech 10 požadovaných pletí</t>
  </si>
  <si>
    <r>
      <t xml:space="preserve">Seznam pozemků určených k údržbě 2017                           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Příloha č. 2 ZD list č. 1 - seznam pozemků  (Příloha č. 1 smlouvy)</t>
    </r>
  </si>
  <si>
    <t>Příloha č. 2 ZD list č. 2 - rekapitulace nákladů</t>
  </si>
  <si>
    <t>Příloha č. 2 ZD list č. 3 - harmonogram prací (Příloha č. 4 smlouvy)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</si>
</sst>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43" fontId="0" fillId="0" borderId="0" xfId="0" applyNumberForma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3" fontId="0" fillId="34" borderId="10" xfId="0" applyNumberFormat="1" applyFont="1" applyFill="1" applyBorder="1" applyAlignment="1">
      <alignment horizontal="center" vertical="center"/>
    </xf>
    <xf numFmtId="43" fontId="0" fillId="35" borderId="23" xfId="0" applyNumberFormat="1" applyFill="1" applyBorder="1" applyAlignment="1">
      <alignment vertical="center"/>
    </xf>
    <xf numFmtId="43" fontId="0" fillId="35" borderId="2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9" fillId="36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8" fillId="37" borderId="0" xfId="0" applyFont="1" applyFill="1" applyAlignment="1">
      <alignment horizontal="center" vertical="center"/>
    </xf>
    <xf numFmtId="0" fontId="58" fillId="38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34" borderId="1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43" fontId="0" fillId="34" borderId="2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43" fontId="0" fillId="34" borderId="1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34" borderId="11" xfId="0" applyNumberFormat="1" applyFill="1" applyBorder="1" applyAlignment="1">
      <alignment horizontal="center" vertical="center"/>
    </xf>
    <xf numFmtId="43" fontId="0" fillId="0" borderId="11" xfId="0" applyNumberFormat="1" applyFill="1" applyBorder="1" applyAlignment="1">
      <alignment horizontal="center" vertical="center"/>
    </xf>
    <xf numFmtId="43" fontId="0" fillId="34" borderId="12" xfId="0" applyNumberFormat="1" applyFill="1" applyBorder="1" applyAlignment="1">
      <alignment horizontal="center" vertical="center"/>
    </xf>
    <xf numFmtId="43" fontId="0" fillId="34" borderId="20" xfId="0" applyNumberFormat="1" applyFill="1" applyBorder="1" applyAlignment="1">
      <alignment horizontal="center" vertical="center"/>
    </xf>
    <xf numFmtId="43" fontId="0" fillId="34" borderId="24" xfId="0" applyNumberFormat="1" applyFill="1" applyBorder="1" applyAlignment="1">
      <alignment horizontal="center" vertical="center"/>
    </xf>
    <xf numFmtId="43" fontId="0" fillId="34" borderId="17" xfId="0" applyNumberForma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0" fillId="42" borderId="10" xfId="0" applyFill="1" applyBorder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34" borderId="1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43" fontId="0" fillId="12" borderId="10" xfId="0" applyNumberFormat="1" applyFont="1" applyFill="1" applyBorder="1" applyAlignment="1">
      <alignment horizontal="center" vertical="center"/>
    </xf>
    <xf numFmtId="43" fontId="0" fillId="12" borderId="10" xfId="0" applyNumberForma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4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vertical="center"/>
    </xf>
    <xf numFmtId="43" fontId="0" fillId="34" borderId="2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13" borderId="24" xfId="0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4" fontId="4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43" fontId="0" fillId="34" borderId="24" xfId="0" applyNumberFormat="1" applyFont="1" applyFill="1" applyBorder="1" applyAlignment="1">
      <alignment horizontal="center" vertical="center"/>
    </xf>
    <xf numFmtId="43" fontId="0" fillId="0" borderId="24" xfId="0" applyNumberFormat="1" applyFont="1" applyBorder="1" applyAlignment="1">
      <alignment horizontal="center" vertical="center"/>
    </xf>
    <xf numFmtId="43" fontId="0" fillId="0" borderId="24" xfId="0" applyNumberFormat="1" applyBorder="1" applyAlignment="1">
      <alignment vertical="center"/>
    </xf>
    <xf numFmtId="43" fontId="0" fillId="0" borderId="17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3" fontId="0" fillId="34" borderId="12" xfId="0" applyNumberFormat="1" applyFon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43" fontId="0" fillId="0" borderId="20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43" fontId="0" fillId="0" borderId="24" xfId="0" applyNumberFormat="1" applyFont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1" xfId="0" applyNumberFormat="1" applyFont="1" applyBorder="1" applyAlignment="1">
      <alignment vertical="center"/>
    </xf>
    <xf numFmtId="43" fontId="0" fillId="34" borderId="11" xfId="0" applyNumberFormat="1" applyFont="1" applyFill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3" fontId="4" fillId="0" borderId="17" xfId="0" applyNumberFormat="1" applyFont="1" applyBorder="1" applyAlignment="1">
      <alignment vertical="center" wrapText="1"/>
    </xf>
    <xf numFmtId="43" fontId="4" fillId="0" borderId="20" xfId="0" applyNumberFormat="1" applyFont="1" applyBorder="1" applyAlignment="1">
      <alignment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3" fontId="0" fillId="34" borderId="17" xfId="0" applyNumberFormat="1" applyFont="1" applyFill="1" applyBorder="1" applyAlignment="1">
      <alignment horizontal="center" vertical="center"/>
    </xf>
    <xf numFmtId="43" fontId="0" fillId="34" borderId="1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43" borderId="44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43" borderId="4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0" borderId="49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43" borderId="4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45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3" fontId="4" fillId="0" borderId="24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44" fontId="4" fillId="35" borderId="27" xfId="0" applyNumberFormat="1" applyFont="1" applyFill="1" applyBorder="1" applyAlignment="1">
      <alignment horizontal="right" vertical="center"/>
    </xf>
    <xf numFmtId="44" fontId="4" fillId="35" borderId="28" xfId="0" applyNumberFormat="1" applyFont="1" applyFill="1" applyBorder="1" applyAlignment="1">
      <alignment horizontal="right" vertical="center"/>
    </xf>
    <xf numFmtId="44" fontId="4" fillId="35" borderId="29" xfId="0" applyNumberFormat="1" applyFont="1" applyFill="1" applyBorder="1" applyAlignment="1">
      <alignment horizontal="right" vertical="center"/>
    </xf>
    <xf numFmtId="43" fontId="4" fillId="0" borderId="52" xfId="0" applyNumberFormat="1" applyFont="1" applyBorder="1" applyAlignment="1">
      <alignment horizontal="center" vertical="center"/>
    </xf>
    <xf numFmtId="43" fontId="4" fillId="0" borderId="53" xfId="0" applyNumberFormat="1" applyFont="1" applyBorder="1" applyAlignment="1">
      <alignment horizontal="center" vertical="center"/>
    </xf>
    <xf numFmtId="43" fontId="4" fillId="0" borderId="5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4" fontId="4" fillId="43" borderId="27" xfId="0" applyNumberFormat="1" applyFont="1" applyFill="1" applyBorder="1" applyAlignment="1">
      <alignment horizontal="right" vertical="center"/>
    </xf>
    <xf numFmtId="44" fontId="4" fillId="43" borderId="28" xfId="0" applyNumberFormat="1" applyFont="1" applyFill="1" applyBorder="1" applyAlignment="1">
      <alignment horizontal="right" vertical="center"/>
    </xf>
    <xf numFmtId="44" fontId="4" fillId="43" borderId="29" xfId="0" applyNumberFormat="1" applyFont="1" applyFill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48" xfId="0" applyFill="1" applyBorder="1" applyAlignment="1">
      <alignment horizontal="center" vertical="center" wrapText="1"/>
    </xf>
    <xf numFmtId="43" fontId="4" fillId="0" borderId="27" xfId="0" applyNumberFormat="1" applyFont="1" applyBorder="1" applyAlignment="1">
      <alignment horizontal="left" vertical="center"/>
    </xf>
    <xf numFmtId="43" fontId="4" fillId="0" borderId="28" xfId="0" applyNumberFormat="1" applyFont="1" applyBorder="1" applyAlignment="1">
      <alignment horizontal="left" vertical="center"/>
    </xf>
    <xf numFmtId="43" fontId="4" fillId="0" borderId="29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zoomScale="115" zoomScaleNormal="115" zoomScalePageLayoutView="0" workbookViewId="0" topLeftCell="A1">
      <selection activeCell="A1" sqref="A1:H1"/>
    </sheetView>
  </sheetViews>
  <sheetFormatPr defaultColWidth="9.140625" defaultRowHeight="12.75"/>
  <cols>
    <col min="1" max="1" width="16.57421875" style="32" customWidth="1"/>
    <col min="2" max="2" width="16.57421875" style="4" customWidth="1"/>
    <col min="3" max="3" width="14.00390625" style="4" customWidth="1"/>
    <col min="4" max="4" width="8.421875" style="4" customWidth="1"/>
    <col min="5" max="5" width="32.8515625" style="12" customWidth="1"/>
    <col min="6" max="6" width="17.421875" style="15" customWidth="1"/>
    <col min="7" max="7" width="22.8515625" style="4" customWidth="1"/>
    <col min="8" max="8" width="13.57421875" style="4" customWidth="1"/>
    <col min="9" max="16384" width="9.140625" style="12" customWidth="1"/>
  </cols>
  <sheetData>
    <row r="1" spans="1:8" ht="21.75" customHeight="1">
      <c r="A1" s="315" t="s">
        <v>356</v>
      </c>
      <c r="B1" s="315"/>
      <c r="C1" s="315"/>
      <c r="D1" s="315"/>
      <c r="E1" s="315"/>
      <c r="F1" s="315"/>
      <c r="G1" s="315"/>
      <c r="H1" s="315"/>
    </row>
    <row r="2" spans="1:8" ht="5.25" customHeight="1">
      <c r="A2" s="265"/>
      <c r="B2" s="266"/>
      <c r="C2" s="266"/>
      <c r="D2" s="266"/>
      <c r="E2" s="3"/>
      <c r="F2" s="9"/>
      <c r="G2" s="3"/>
      <c r="H2" s="3"/>
    </row>
    <row r="3" spans="1:8" s="14" customFormat="1" ht="18.75" customHeight="1">
      <c r="A3" s="317" t="s">
        <v>123</v>
      </c>
      <c r="B3" s="317"/>
      <c r="C3" s="317"/>
      <c r="D3" s="317"/>
      <c r="E3" s="317"/>
      <c r="F3" s="317"/>
      <c r="G3" s="317"/>
      <c r="H3" s="13"/>
    </row>
    <row r="4" ht="6" customHeight="1" thickBot="1"/>
    <row r="5" spans="1:8" s="11" customFormat="1" ht="27.75" customHeight="1" thickBot="1">
      <c r="A5" s="158" t="s">
        <v>0</v>
      </c>
      <c r="B5" s="159" t="s">
        <v>43</v>
      </c>
      <c r="C5" s="159" t="s">
        <v>2</v>
      </c>
      <c r="D5" s="160" t="s">
        <v>122</v>
      </c>
      <c r="E5" s="159" t="s">
        <v>4</v>
      </c>
      <c r="F5" s="160" t="s">
        <v>8</v>
      </c>
      <c r="G5" s="212" t="s">
        <v>126</v>
      </c>
      <c r="H5" s="176" t="s">
        <v>44</v>
      </c>
    </row>
    <row r="6" spans="1:8" ht="24" customHeight="1">
      <c r="A6" s="303" t="s">
        <v>1</v>
      </c>
      <c r="B6" s="177" t="s">
        <v>53</v>
      </c>
      <c r="C6" s="178" t="s">
        <v>51</v>
      </c>
      <c r="D6" s="109">
        <v>1558</v>
      </c>
      <c r="E6" s="170"/>
      <c r="F6" s="107">
        <v>1558</v>
      </c>
      <c r="G6" s="213" t="s">
        <v>157</v>
      </c>
      <c r="H6" s="167">
        <v>1</v>
      </c>
    </row>
    <row r="7" spans="1:8" ht="12.75">
      <c r="A7" s="258"/>
      <c r="B7" s="237" t="s">
        <v>57</v>
      </c>
      <c r="C7" s="1" t="s">
        <v>56</v>
      </c>
      <c r="D7" s="1">
        <v>92</v>
      </c>
      <c r="E7" s="2"/>
      <c r="F7" s="261">
        <f>(D7+D8+D9)/3*2</f>
        <v>2066</v>
      </c>
      <c r="G7" s="233" t="s">
        <v>158</v>
      </c>
      <c r="H7" s="223">
        <v>2</v>
      </c>
    </row>
    <row r="8" spans="1:8" ht="12.75">
      <c r="A8" s="258"/>
      <c r="B8" s="237"/>
      <c r="C8" s="1" t="s">
        <v>54</v>
      </c>
      <c r="D8" s="1">
        <v>834</v>
      </c>
      <c r="E8" s="2" t="s">
        <v>58</v>
      </c>
      <c r="F8" s="261"/>
      <c r="G8" s="234"/>
      <c r="H8" s="232"/>
    </row>
    <row r="9" spans="1:8" ht="12.75">
      <c r="A9" s="258"/>
      <c r="B9" s="237"/>
      <c r="C9" s="1" t="s">
        <v>55</v>
      </c>
      <c r="D9" s="1">
        <v>2173</v>
      </c>
      <c r="E9" s="2"/>
      <c r="F9" s="261"/>
      <c r="G9" s="235"/>
      <c r="H9" s="224"/>
    </row>
    <row r="10" spans="1:8" ht="12.75">
      <c r="A10" s="258"/>
      <c r="B10" s="291" t="s">
        <v>60</v>
      </c>
      <c r="C10" s="1" t="s">
        <v>28</v>
      </c>
      <c r="D10" s="1">
        <v>146</v>
      </c>
      <c r="E10" s="309" t="s">
        <v>61</v>
      </c>
      <c r="F10" s="311">
        <f>(D10+D11)/2</f>
        <v>78.5</v>
      </c>
      <c r="G10" s="233" t="s">
        <v>157</v>
      </c>
      <c r="H10" s="223">
        <v>3</v>
      </c>
    </row>
    <row r="11" spans="1:8" ht="12.75">
      <c r="A11" s="258"/>
      <c r="B11" s="291"/>
      <c r="C11" s="1" t="s">
        <v>59</v>
      </c>
      <c r="D11" s="1">
        <v>11</v>
      </c>
      <c r="E11" s="310"/>
      <c r="F11" s="312"/>
      <c r="G11" s="235"/>
      <c r="H11" s="224"/>
    </row>
    <row r="12" spans="1:8" ht="12.75">
      <c r="A12" s="258"/>
      <c r="B12" s="17" t="s">
        <v>62</v>
      </c>
      <c r="C12" s="1" t="s">
        <v>12</v>
      </c>
      <c r="D12" s="1">
        <v>232</v>
      </c>
      <c r="E12" s="2"/>
      <c r="F12" s="10">
        <v>232</v>
      </c>
      <c r="G12" s="214" t="s">
        <v>157</v>
      </c>
      <c r="H12" s="19">
        <v>3</v>
      </c>
    </row>
    <row r="13" spans="1:8" ht="12.75">
      <c r="A13" s="258"/>
      <c r="B13" s="237" t="s">
        <v>65</v>
      </c>
      <c r="C13" s="1" t="s">
        <v>63</v>
      </c>
      <c r="D13" s="1">
        <v>3173</v>
      </c>
      <c r="E13" s="252" t="s">
        <v>143</v>
      </c>
      <c r="F13" s="261">
        <v>3500</v>
      </c>
      <c r="G13" s="233" t="s">
        <v>157</v>
      </c>
      <c r="H13" s="223">
        <v>4</v>
      </c>
    </row>
    <row r="14" spans="1:8" ht="12.75">
      <c r="A14" s="258"/>
      <c r="B14" s="237"/>
      <c r="C14" s="1" t="s">
        <v>64</v>
      </c>
      <c r="D14" s="1">
        <v>11928</v>
      </c>
      <c r="E14" s="252"/>
      <c r="F14" s="261"/>
      <c r="G14" s="235"/>
      <c r="H14" s="224"/>
    </row>
    <row r="15" spans="1:8" ht="12.75">
      <c r="A15" s="258"/>
      <c r="B15" s="291" t="s">
        <v>66</v>
      </c>
      <c r="C15" s="1" t="s">
        <v>29</v>
      </c>
      <c r="D15" s="1">
        <v>337</v>
      </c>
      <c r="E15" s="2"/>
      <c r="F15" s="262">
        <f>D15+D16+D17+D18+D19+820</f>
        <v>1722</v>
      </c>
      <c r="G15" s="233" t="s">
        <v>157</v>
      </c>
      <c r="H15" s="223">
        <v>5</v>
      </c>
    </row>
    <row r="16" spans="1:8" ht="12.75">
      <c r="A16" s="258"/>
      <c r="B16" s="291"/>
      <c r="C16" s="1" t="s">
        <v>31</v>
      </c>
      <c r="D16" s="1">
        <v>21</v>
      </c>
      <c r="E16" s="2"/>
      <c r="F16" s="263"/>
      <c r="G16" s="234"/>
      <c r="H16" s="232"/>
    </row>
    <row r="17" spans="1:8" ht="12.75">
      <c r="A17" s="258"/>
      <c r="B17" s="291"/>
      <c r="C17" s="1" t="s">
        <v>30</v>
      </c>
      <c r="D17" s="1">
        <v>454</v>
      </c>
      <c r="E17" s="2"/>
      <c r="F17" s="263"/>
      <c r="G17" s="234"/>
      <c r="H17" s="232"/>
    </row>
    <row r="18" spans="1:8" ht="12.75">
      <c r="A18" s="258"/>
      <c r="B18" s="291"/>
      <c r="C18" s="1" t="s">
        <v>33</v>
      </c>
      <c r="D18" s="1">
        <v>60</v>
      </c>
      <c r="E18" s="2"/>
      <c r="F18" s="263"/>
      <c r="G18" s="234"/>
      <c r="H18" s="232"/>
    </row>
    <row r="19" spans="1:8" ht="12.75">
      <c r="A19" s="258"/>
      <c r="B19" s="291"/>
      <c r="C19" s="1" t="s">
        <v>32</v>
      </c>
      <c r="D19" s="1">
        <v>30</v>
      </c>
      <c r="E19" s="2"/>
      <c r="F19" s="263"/>
      <c r="G19" s="234"/>
      <c r="H19" s="232"/>
    </row>
    <row r="20" spans="1:8" ht="12.75">
      <c r="A20" s="258"/>
      <c r="B20" s="291"/>
      <c r="C20" s="1">
        <v>935</v>
      </c>
      <c r="D20" s="1">
        <v>1318</v>
      </c>
      <c r="E20" s="2" t="s">
        <v>144</v>
      </c>
      <c r="F20" s="324"/>
      <c r="G20" s="235"/>
      <c r="H20" s="224"/>
    </row>
    <row r="21" spans="1:8" ht="25.5">
      <c r="A21" s="258"/>
      <c r="B21" s="291" t="s">
        <v>67</v>
      </c>
      <c r="C21" s="1" t="s">
        <v>11</v>
      </c>
      <c r="D21" s="1">
        <v>147</v>
      </c>
      <c r="E21" s="7" t="s">
        <v>175</v>
      </c>
      <c r="F21" s="230">
        <f>D21+D22+D23</f>
        <v>786</v>
      </c>
      <c r="G21" s="233" t="s">
        <v>157</v>
      </c>
      <c r="H21" s="223">
        <v>6</v>
      </c>
    </row>
    <row r="22" spans="1:8" ht="12.75">
      <c r="A22" s="258"/>
      <c r="B22" s="291"/>
      <c r="C22" s="1" t="s">
        <v>9</v>
      </c>
      <c r="D22" s="1">
        <v>188</v>
      </c>
      <c r="E22" s="2"/>
      <c r="F22" s="231"/>
      <c r="G22" s="234"/>
      <c r="H22" s="232"/>
    </row>
    <row r="23" spans="1:8" ht="12.75">
      <c r="A23" s="258"/>
      <c r="B23" s="291"/>
      <c r="C23" s="1" t="s">
        <v>10</v>
      </c>
      <c r="D23" s="1">
        <v>451</v>
      </c>
      <c r="E23" s="2"/>
      <c r="F23" s="300"/>
      <c r="G23" s="235"/>
      <c r="H23" s="224"/>
    </row>
    <row r="24" spans="1:8" ht="12.75">
      <c r="A24" s="258"/>
      <c r="B24" s="291"/>
      <c r="C24" s="17" t="s">
        <v>3</v>
      </c>
      <c r="D24" s="1">
        <v>1783</v>
      </c>
      <c r="E24" s="2"/>
      <c r="F24" s="230">
        <f>D24+D25+D26</f>
        <v>6834</v>
      </c>
      <c r="G24" s="233" t="s">
        <v>157</v>
      </c>
      <c r="H24" s="223">
        <v>6</v>
      </c>
    </row>
    <row r="25" spans="1:8" ht="12.75">
      <c r="A25" s="258"/>
      <c r="B25" s="291"/>
      <c r="C25" s="17">
        <v>1120</v>
      </c>
      <c r="D25" s="1">
        <v>2388</v>
      </c>
      <c r="E25" s="2"/>
      <c r="F25" s="231"/>
      <c r="G25" s="234"/>
      <c r="H25" s="232"/>
    </row>
    <row r="26" spans="1:8" ht="12.75">
      <c r="A26" s="258"/>
      <c r="B26" s="291"/>
      <c r="C26" s="17">
        <v>1121</v>
      </c>
      <c r="D26" s="1">
        <v>2663</v>
      </c>
      <c r="E26" s="2"/>
      <c r="F26" s="300"/>
      <c r="G26" s="235"/>
      <c r="H26" s="224"/>
    </row>
    <row r="27" spans="1:8" ht="12.75">
      <c r="A27" s="258"/>
      <c r="B27" s="239" t="s">
        <v>70</v>
      </c>
      <c r="C27" s="1" t="s">
        <v>124</v>
      </c>
      <c r="D27" s="1">
        <v>586</v>
      </c>
      <c r="E27" s="309" t="s">
        <v>127</v>
      </c>
      <c r="F27" s="230">
        <v>800</v>
      </c>
      <c r="G27" s="233" t="s">
        <v>157</v>
      </c>
      <c r="H27" s="250">
        <v>7</v>
      </c>
    </row>
    <row r="28" spans="1:8" ht="12.75">
      <c r="A28" s="258"/>
      <c r="B28" s="240"/>
      <c r="C28" s="1" t="s">
        <v>125</v>
      </c>
      <c r="D28" s="1">
        <v>414</v>
      </c>
      <c r="E28" s="310"/>
      <c r="F28" s="300"/>
      <c r="G28" s="235"/>
      <c r="H28" s="250"/>
    </row>
    <row r="29" spans="1:8" ht="12.75">
      <c r="A29" s="258"/>
      <c r="B29" s="257"/>
      <c r="C29" s="1" t="s">
        <v>69</v>
      </c>
      <c r="D29" s="1">
        <v>2921</v>
      </c>
      <c r="E29" s="2" t="s">
        <v>71</v>
      </c>
      <c r="F29" s="10">
        <v>2921</v>
      </c>
      <c r="G29" s="214" t="s">
        <v>157</v>
      </c>
      <c r="H29" s="19">
        <v>7</v>
      </c>
    </row>
    <row r="30" spans="1:8" ht="12.75">
      <c r="A30" s="225" t="s">
        <v>27</v>
      </c>
      <c r="B30" s="1" t="s">
        <v>37</v>
      </c>
      <c r="C30" s="1" t="s">
        <v>311</v>
      </c>
      <c r="D30" s="1">
        <v>3500</v>
      </c>
      <c r="E30" s="2" t="s">
        <v>312</v>
      </c>
      <c r="F30" s="10">
        <v>3450</v>
      </c>
      <c r="G30" s="214" t="s">
        <v>157</v>
      </c>
      <c r="H30" s="113">
        <v>30</v>
      </c>
    </row>
    <row r="31" spans="1:8" ht="12.75">
      <c r="A31" s="226"/>
      <c r="B31" s="239" t="s">
        <v>112</v>
      </c>
      <c r="C31" s="307" t="s">
        <v>113</v>
      </c>
      <c r="D31" s="239">
        <v>1287</v>
      </c>
      <c r="E31" s="309" t="s">
        <v>156</v>
      </c>
      <c r="F31" s="228" t="s">
        <v>325</v>
      </c>
      <c r="G31" s="229"/>
      <c r="H31" s="223">
        <v>10</v>
      </c>
    </row>
    <row r="32" spans="1:8" ht="12.75" customHeight="1">
      <c r="A32" s="226"/>
      <c r="B32" s="257"/>
      <c r="C32" s="308"/>
      <c r="D32" s="257"/>
      <c r="E32" s="310"/>
      <c r="F32" s="10">
        <v>1287</v>
      </c>
      <c r="G32" s="214" t="s">
        <v>157</v>
      </c>
      <c r="H32" s="224"/>
    </row>
    <row r="33" spans="1:8" ht="12.75">
      <c r="A33" s="226"/>
      <c r="B33" s="239" t="s">
        <v>114</v>
      </c>
      <c r="C33" s="1" t="s">
        <v>168</v>
      </c>
      <c r="D33" s="17">
        <v>237</v>
      </c>
      <c r="E33" s="8" t="s">
        <v>171</v>
      </c>
      <c r="F33" s="230">
        <v>912</v>
      </c>
      <c r="G33" s="233" t="s">
        <v>157</v>
      </c>
      <c r="H33" s="223">
        <v>11</v>
      </c>
    </row>
    <row r="34" spans="1:8" ht="12.75">
      <c r="A34" s="226"/>
      <c r="B34" s="240"/>
      <c r="C34" s="1" t="s">
        <v>169</v>
      </c>
      <c r="D34" s="17">
        <v>520</v>
      </c>
      <c r="E34" s="8" t="s">
        <v>171</v>
      </c>
      <c r="F34" s="231"/>
      <c r="G34" s="234"/>
      <c r="H34" s="232"/>
    </row>
    <row r="35" spans="1:8" ht="12.75">
      <c r="A35" s="226"/>
      <c r="B35" s="240"/>
      <c r="C35" s="1" t="s">
        <v>170</v>
      </c>
      <c r="D35" s="17">
        <v>155</v>
      </c>
      <c r="E35" s="8" t="s">
        <v>171</v>
      </c>
      <c r="F35" s="231"/>
      <c r="G35" s="235"/>
      <c r="H35" s="232"/>
    </row>
    <row r="36" spans="1:8" ht="12.75">
      <c r="A36" s="226"/>
      <c r="B36" s="237" t="s">
        <v>115</v>
      </c>
      <c r="C36" s="17" t="s">
        <v>25</v>
      </c>
      <c r="D36" s="17">
        <v>1018</v>
      </c>
      <c r="E36" s="307" t="s">
        <v>137</v>
      </c>
      <c r="F36" s="230">
        <f>D36+D38+D37+D39+D40+D41</f>
        <v>6163</v>
      </c>
      <c r="G36" s="233" t="s">
        <v>157</v>
      </c>
      <c r="H36" s="223">
        <v>12</v>
      </c>
    </row>
    <row r="37" spans="1:8" s="63" customFormat="1" ht="12.75">
      <c r="A37" s="226"/>
      <c r="B37" s="237"/>
      <c r="C37" s="17" t="s">
        <v>217</v>
      </c>
      <c r="D37" s="17">
        <v>75</v>
      </c>
      <c r="E37" s="314"/>
      <c r="F37" s="231"/>
      <c r="G37" s="234"/>
      <c r="H37" s="232"/>
    </row>
    <row r="38" spans="1:8" ht="12.75">
      <c r="A38" s="226"/>
      <c r="B38" s="237"/>
      <c r="C38" s="17" t="s">
        <v>16</v>
      </c>
      <c r="D38" s="17">
        <v>631</v>
      </c>
      <c r="E38" s="314"/>
      <c r="F38" s="231"/>
      <c r="G38" s="234"/>
      <c r="H38" s="232"/>
    </row>
    <row r="39" spans="1:8" ht="12.75">
      <c r="A39" s="226"/>
      <c r="B39" s="237"/>
      <c r="C39" s="17" t="s">
        <v>18</v>
      </c>
      <c r="D39" s="17">
        <v>3564</v>
      </c>
      <c r="E39" s="314"/>
      <c r="F39" s="231"/>
      <c r="G39" s="234"/>
      <c r="H39" s="232"/>
    </row>
    <row r="40" spans="1:8" ht="12.75">
      <c r="A40" s="226"/>
      <c r="B40" s="237"/>
      <c r="C40" s="17">
        <v>2319</v>
      </c>
      <c r="D40" s="17">
        <v>759</v>
      </c>
      <c r="E40" s="314"/>
      <c r="F40" s="231"/>
      <c r="G40" s="234"/>
      <c r="H40" s="232"/>
    </row>
    <row r="41" spans="1:8" ht="13.5" thickBot="1">
      <c r="A41" s="227"/>
      <c r="B41" s="238"/>
      <c r="C41" s="23" t="s">
        <v>17</v>
      </c>
      <c r="D41" s="23">
        <v>116</v>
      </c>
      <c r="E41" s="323"/>
      <c r="F41" s="236"/>
      <c r="G41" s="313"/>
      <c r="H41" s="316"/>
    </row>
    <row r="42" spans="1:8" s="16" customFormat="1" ht="13.5" thickBot="1">
      <c r="A42" s="25"/>
      <c r="B42" s="24"/>
      <c r="C42" s="24"/>
      <c r="D42" s="24"/>
      <c r="E42" s="5"/>
      <c r="F42" s="39"/>
      <c r="G42" s="5"/>
      <c r="H42" s="5"/>
    </row>
    <row r="43" spans="1:8" s="11" customFormat="1" ht="27.75" customHeight="1" thickBot="1">
      <c r="A43" s="158" t="s">
        <v>0</v>
      </c>
      <c r="B43" s="159" t="s">
        <v>43</v>
      </c>
      <c r="C43" s="159" t="s">
        <v>2</v>
      </c>
      <c r="D43" s="160" t="s">
        <v>122</v>
      </c>
      <c r="E43" s="159" t="s">
        <v>4</v>
      </c>
      <c r="F43" s="160" t="s">
        <v>8</v>
      </c>
      <c r="G43" s="212" t="s">
        <v>126</v>
      </c>
      <c r="H43" s="176" t="s">
        <v>44</v>
      </c>
    </row>
    <row r="44" spans="1:8" ht="12.75">
      <c r="A44" s="270" t="s">
        <v>5</v>
      </c>
      <c r="B44" s="240" t="s">
        <v>172</v>
      </c>
      <c r="C44" s="59" t="s">
        <v>139</v>
      </c>
      <c r="D44" s="59">
        <v>1343</v>
      </c>
      <c r="E44" s="314" t="s">
        <v>148</v>
      </c>
      <c r="F44" s="314">
        <v>233</v>
      </c>
      <c r="G44" s="296" t="s">
        <v>157</v>
      </c>
      <c r="H44" s="232">
        <v>13</v>
      </c>
    </row>
    <row r="45" spans="1:8" ht="12.75">
      <c r="A45" s="258"/>
      <c r="B45" s="257"/>
      <c r="C45" s="1" t="s">
        <v>138</v>
      </c>
      <c r="D45" s="1">
        <v>773</v>
      </c>
      <c r="E45" s="308"/>
      <c r="F45" s="308"/>
      <c r="G45" s="297"/>
      <c r="H45" s="224"/>
    </row>
    <row r="46" spans="1:8" ht="12.75">
      <c r="A46" s="258"/>
      <c r="B46" s="291" t="s">
        <v>85</v>
      </c>
      <c r="C46" s="1" t="s">
        <v>84</v>
      </c>
      <c r="D46" s="1">
        <v>176</v>
      </c>
      <c r="E46" s="304" t="s">
        <v>87</v>
      </c>
      <c r="F46" s="230">
        <f>D46+D47</f>
        <v>1285</v>
      </c>
      <c r="G46" s="295" t="s">
        <v>157</v>
      </c>
      <c r="H46" s="223">
        <v>13</v>
      </c>
    </row>
    <row r="47" spans="1:8" ht="12.75">
      <c r="A47" s="258"/>
      <c r="B47" s="291"/>
      <c r="C47" s="1" t="s">
        <v>86</v>
      </c>
      <c r="D47" s="1">
        <v>1109</v>
      </c>
      <c r="E47" s="304"/>
      <c r="F47" s="300"/>
      <c r="G47" s="297"/>
      <c r="H47" s="224"/>
    </row>
    <row r="48" spans="1:8" ht="12.75">
      <c r="A48" s="258"/>
      <c r="B48" s="321" t="s">
        <v>95</v>
      </c>
      <c r="C48" s="1" t="s">
        <v>82</v>
      </c>
      <c r="D48" s="1">
        <v>1728</v>
      </c>
      <c r="E48" s="260" t="s">
        <v>149</v>
      </c>
      <c r="F48" s="261">
        <f>D48+D49+D50</f>
        <v>6724</v>
      </c>
      <c r="G48" s="295" t="s">
        <v>157</v>
      </c>
      <c r="H48" s="250">
        <v>14</v>
      </c>
    </row>
    <row r="49" spans="1:8" ht="12.75" customHeight="1">
      <c r="A49" s="258"/>
      <c r="B49" s="322"/>
      <c r="C49" s="1" t="s">
        <v>99</v>
      </c>
      <c r="D49" s="1">
        <v>190</v>
      </c>
      <c r="E49" s="260"/>
      <c r="F49" s="261"/>
      <c r="G49" s="296"/>
      <c r="H49" s="250"/>
    </row>
    <row r="50" spans="1:8" ht="12.75" customHeight="1">
      <c r="A50" s="258"/>
      <c r="B50" s="322"/>
      <c r="C50" s="1" t="s">
        <v>88</v>
      </c>
      <c r="D50" s="1">
        <v>4806</v>
      </c>
      <c r="E50" s="260"/>
      <c r="F50" s="261"/>
      <c r="G50" s="297"/>
      <c r="H50" s="250"/>
    </row>
    <row r="51" spans="1:8" ht="12.75" customHeight="1">
      <c r="A51" s="258"/>
      <c r="B51" s="322"/>
      <c r="C51" s="1" t="s">
        <v>131</v>
      </c>
      <c r="D51" s="1">
        <v>133</v>
      </c>
      <c r="E51" s="8" t="s">
        <v>150</v>
      </c>
      <c r="F51" s="10">
        <v>133</v>
      </c>
      <c r="G51" s="215" t="s">
        <v>157</v>
      </c>
      <c r="H51" s="19">
        <v>16</v>
      </c>
    </row>
    <row r="52" spans="1:8" ht="12.75" customHeight="1">
      <c r="A52" s="258"/>
      <c r="B52" s="322"/>
      <c r="C52" s="1" t="s">
        <v>38</v>
      </c>
      <c r="D52" s="1">
        <v>2466</v>
      </c>
      <c r="E52" s="8" t="s">
        <v>151</v>
      </c>
      <c r="F52" s="30">
        <v>2466</v>
      </c>
      <c r="G52" s="215" t="s">
        <v>157</v>
      </c>
      <c r="H52" s="28">
        <v>14</v>
      </c>
    </row>
    <row r="53" spans="1:8" ht="12.75" customHeight="1">
      <c r="A53" s="258"/>
      <c r="B53" s="322"/>
      <c r="C53" s="1" t="s">
        <v>7</v>
      </c>
      <c r="D53" s="1">
        <v>886</v>
      </c>
      <c r="E53" s="260" t="s">
        <v>154</v>
      </c>
      <c r="F53" s="261">
        <f>D53+D54</f>
        <v>1908</v>
      </c>
      <c r="G53" s="295" t="s">
        <v>157</v>
      </c>
      <c r="H53" s="223">
        <v>14</v>
      </c>
    </row>
    <row r="54" spans="1:8" ht="12.75">
      <c r="A54" s="258"/>
      <c r="B54" s="322"/>
      <c r="C54" s="1" t="s">
        <v>6</v>
      </c>
      <c r="D54" s="1">
        <v>1022</v>
      </c>
      <c r="E54" s="260"/>
      <c r="F54" s="261"/>
      <c r="G54" s="297"/>
      <c r="H54" s="224"/>
    </row>
    <row r="55" spans="1:8" ht="12.75" customHeight="1">
      <c r="A55" s="258"/>
      <c r="B55" s="322"/>
      <c r="C55" s="1" t="s">
        <v>89</v>
      </c>
      <c r="D55" s="1">
        <v>643</v>
      </c>
      <c r="E55" s="305" t="s">
        <v>152</v>
      </c>
      <c r="F55" s="261">
        <f>D55+D56+D57-160-58</f>
        <v>3085</v>
      </c>
      <c r="G55" s="295" t="s">
        <v>157</v>
      </c>
      <c r="H55" s="223">
        <v>15</v>
      </c>
    </row>
    <row r="56" spans="1:8" ht="12.75">
      <c r="A56" s="258"/>
      <c r="B56" s="322"/>
      <c r="C56" s="1" t="s">
        <v>91</v>
      </c>
      <c r="D56" s="1">
        <v>2422</v>
      </c>
      <c r="E56" s="306"/>
      <c r="F56" s="261"/>
      <c r="G56" s="296"/>
      <c r="H56" s="232"/>
    </row>
    <row r="57" spans="1:8" ht="12.75">
      <c r="A57" s="258"/>
      <c r="B57" s="322"/>
      <c r="C57" s="1" t="s">
        <v>92</v>
      </c>
      <c r="D57" s="1">
        <v>238</v>
      </c>
      <c r="E57" s="306"/>
      <c r="F57" s="261"/>
      <c r="G57" s="297"/>
      <c r="H57" s="232"/>
    </row>
    <row r="58" spans="1:8" ht="12.75">
      <c r="A58" s="258"/>
      <c r="B58" s="322"/>
      <c r="C58" s="1" t="s">
        <v>93</v>
      </c>
      <c r="D58" s="1">
        <v>315</v>
      </c>
      <c r="E58" s="260" t="s">
        <v>153</v>
      </c>
      <c r="F58" s="261">
        <f>D58+D59+D60+D61+D62+D63</f>
        <v>7743</v>
      </c>
      <c r="G58" s="295" t="s">
        <v>157</v>
      </c>
      <c r="H58" s="250">
        <v>15</v>
      </c>
    </row>
    <row r="59" spans="1:8" ht="12.75">
      <c r="A59" s="258"/>
      <c r="B59" s="322"/>
      <c r="C59" s="1" t="s">
        <v>94</v>
      </c>
      <c r="D59" s="1">
        <v>841</v>
      </c>
      <c r="E59" s="260"/>
      <c r="F59" s="261"/>
      <c r="G59" s="296"/>
      <c r="H59" s="250"/>
    </row>
    <row r="60" spans="1:8" ht="12.75">
      <c r="A60" s="258"/>
      <c r="B60" s="322"/>
      <c r="C60" s="1" t="s">
        <v>96</v>
      </c>
      <c r="D60" s="1">
        <v>1155</v>
      </c>
      <c r="E60" s="260"/>
      <c r="F60" s="261"/>
      <c r="G60" s="296"/>
      <c r="H60" s="250">
        <v>16</v>
      </c>
    </row>
    <row r="61" spans="1:8" ht="12.75">
      <c r="A61" s="258"/>
      <c r="B61" s="322"/>
      <c r="C61" s="1" t="s">
        <v>97</v>
      </c>
      <c r="D61" s="1">
        <v>647</v>
      </c>
      <c r="E61" s="260"/>
      <c r="F61" s="261"/>
      <c r="G61" s="296"/>
      <c r="H61" s="250"/>
    </row>
    <row r="62" spans="1:8" ht="12.75">
      <c r="A62" s="258"/>
      <c r="B62" s="322"/>
      <c r="C62" s="1" t="s">
        <v>90</v>
      </c>
      <c r="D62" s="1">
        <v>2990</v>
      </c>
      <c r="E62" s="260"/>
      <c r="F62" s="261"/>
      <c r="G62" s="296"/>
      <c r="H62" s="250">
        <v>15</v>
      </c>
    </row>
    <row r="63" spans="1:8" ht="12.75">
      <c r="A63" s="258"/>
      <c r="B63" s="318"/>
      <c r="C63" s="1">
        <v>163</v>
      </c>
      <c r="D63" s="1">
        <v>1795</v>
      </c>
      <c r="E63" s="260"/>
      <c r="F63" s="261"/>
      <c r="G63" s="297"/>
      <c r="H63" s="250"/>
    </row>
    <row r="64" spans="1:8" ht="12.75">
      <c r="A64" s="258"/>
      <c r="B64" s="239" t="s">
        <v>141</v>
      </c>
      <c r="C64" s="252" t="s">
        <v>36</v>
      </c>
      <c r="D64" s="252">
        <v>604</v>
      </c>
      <c r="E64" s="2" t="s">
        <v>20</v>
      </c>
      <c r="F64" s="10">
        <v>586</v>
      </c>
      <c r="G64" s="215" t="s">
        <v>157</v>
      </c>
      <c r="H64" s="223">
        <v>17</v>
      </c>
    </row>
    <row r="65" spans="1:8" s="63" customFormat="1" ht="12.75">
      <c r="A65" s="258"/>
      <c r="B65" s="240"/>
      <c r="C65" s="252"/>
      <c r="D65" s="252"/>
      <c r="E65" s="100" t="s">
        <v>98</v>
      </c>
      <c r="F65" s="65">
        <v>18</v>
      </c>
      <c r="G65" s="215" t="s">
        <v>159</v>
      </c>
      <c r="H65" s="232"/>
    </row>
    <row r="66" spans="1:8" ht="12.75">
      <c r="A66" s="258"/>
      <c r="B66" s="257"/>
      <c r="C66" s="1">
        <v>1092</v>
      </c>
      <c r="D66" s="1">
        <v>492</v>
      </c>
      <c r="E66" s="2" t="s">
        <v>155</v>
      </c>
      <c r="F66" s="10">
        <v>250</v>
      </c>
      <c r="G66" s="215" t="s">
        <v>157</v>
      </c>
      <c r="H66" s="224"/>
    </row>
    <row r="67" spans="1:8" ht="12.75">
      <c r="A67" s="258"/>
      <c r="B67" s="321" t="s">
        <v>142</v>
      </c>
      <c r="C67" s="1">
        <v>1351</v>
      </c>
      <c r="D67" s="1">
        <v>1170</v>
      </c>
      <c r="E67" s="304" t="s">
        <v>101</v>
      </c>
      <c r="F67" s="261">
        <v>1010</v>
      </c>
      <c r="G67" s="295" t="s">
        <v>157</v>
      </c>
      <c r="H67" s="223">
        <v>18</v>
      </c>
    </row>
    <row r="68" spans="1:8" ht="12.75" customHeight="1">
      <c r="A68" s="258"/>
      <c r="B68" s="318"/>
      <c r="C68" s="1" t="s">
        <v>100</v>
      </c>
      <c r="D68" s="1">
        <v>211</v>
      </c>
      <c r="E68" s="304"/>
      <c r="F68" s="261"/>
      <c r="G68" s="297"/>
      <c r="H68" s="224"/>
    </row>
    <row r="69" spans="1:8" ht="12.75" customHeight="1">
      <c r="A69" s="258" t="s">
        <v>21</v>
      </c>
      <c r="B69" s="333" t="s">
        <v>200</v>
      </c>
      <c r="C69" s="10" t="s">
        <v>198</v>
      </c>
      <c r="D69" s="1">
        <v>66</v>
      </c>
      <c r="E69" s="261" t="s">
        <v>199</v>
      </c>
      <c r="F69" s="261">
        <v>729</v>
      </c>
      <c r="G69" s="256" t="s">
        <v>157</v>
      </c>
      <c r="H69" s="250">
        <v>32</v>
      </c>
    </row>
    <row r="70" spans="1:8" ht="12.75" customHeight="1">
      <c r="A70" s="258"/>
      <c r="B70" s="291"/>
      <c r="C70" s="1">
        <v>1054</v>
      </c>
      <c r="D70" s="1">
        <v>663</v>
      </c>
      <c r="E70" s="252"/>
      <c r="F70" s="261"/>
      <c r="G70" s="256"/>
      <c r="H70" s="250"/>
    </row>
    <row r="71" spans="1:8" ht="12.75">
      <c r="A71" s="258"/>
      <c r="B71" s="291" t="s">
        <v>104</v>
      </c>
      <c r="C71" s="1">
        <v>1273</v>
      </c>
      <c r="D71" s="1">
        <v>1500</v>
      </c>
      <c r="E71" s="2" t="s">
        <v>105</v>
      </c>
      <c r="F71" s="261">
        <f>D71+D72</f>
        <v>2747</v>
      </c>
      <c r="G71" s="256" t="s">
        <v>157</v>
      </c>
      <c r="H71" s="250">
        <v>19</v>
      </c>
    </row>
    <row r="72" spans="1:8" ht="12.75">
      <c r="A72" s="258"/>
      <c r="B72" s="291"/>
      <c r="C72" s="1" t="s">
        <v>19</v>
      </c>
      <c r="D72" s="1">
        <v>1247</v>
      </c>
      <c r="E72" s="2"/>
      <c r="F72" s="261"/>
      <c r="G72" s="256"/>
      <c r="H72" s="250"/>
    </row>
    <row r="73" spans="1:8" ht="13.5" thickBot="1">
      <c r="A73" s="73" t="s">
        <v>77</v>
      </c>
      <c r="B73" s="20" t="s">
        <v>81</v>
      </c>
      <c r="C73" s="23" t="s">
        <v>80</v>
      </c>
      <c r="D73" s="20">
        <v>505</v>
      </c>
      <c r="E73" s="21" t="s">
        <v>146</v>
      </c>
      <c r="F73" s="43">
        <v>350</v>
      </c>
      <c r="G73" s="216" t="s">
        <v>157</v>
      </c>
      <c r="H73" s="60">
        <v>8</v>
      </c>
    </row>
    <row r="74" spans="1:7" ht="12.75">
      <c r="A74" s="12"/>
      <c r="B74" s="12"/>
      <c r="C74" s="12"/>
      <c r="D74" s="12"/>
      <c r="F74" s="12"/>
      <c r="G74" s="12"/>
    </row>
    <row r="76" spans="1:7" ht="12.75">
      <c r="A76" s="12"/>
      <c r="B76" s="12"/>
      <c r="C76" s="12"/>
      <c r="D76" s="12"/>
      <c r="F76" s="12"/>
      <c r="G76" s="12"/>
    </row>
    <row r="77" ht="60.75" customHeight="1"/>
    <row r="78" spans="1:7" ht="12.75">
      <c r="A78" s="12"/>
      <c r="B78" s="12"/>
      <c r="C78" s="12"/>
      <c r="D78" s="12"/>
      <c r="F78" s="12"/>
      <c r="G78" s="12"/>
    </row>
    <row r="79" spans="1:7" ht="12.75">
      <c r="A79" s="12"/>
      <c r="B79" s="12"/>
      <c r="C79" s="12"/>
      <c r="D79" s="12"/>
      <c r="F79" s="12"/>
      <c r="G79" s="12"/>
    </row>
    <row r="80" spans="1:7" ht="12.75">
      <c r="A80" s="12"/>
      <c r="B80" s="12"/>
      <c r="C80" s="12"/>
      <c r="D80" s="12"/>
      <c r="F80" s="12"/>
      <c r="G80" s="12"/>
    </row>
    <row r="81" spans="1:8" ht="27" customHeight="1">
      <c r="A81" s="319" t="s">
        <v>42</v>
      </c>
      <c r="B81" s="319"/>
      <c r="C81" s="319"/>
      <c r="D81" s="319"/>
      <c r="E81" s="319"/>
      <c r="F81" s="319"/>
      <c r="G81" s="319"/>
      <c r="H81" s="319"/>
    </row>
    <row r="82" spans="1:8" ht="4.5" customHeight="1" thickBot="1">
      <c r="A82" s="320"/>
      <c r="B82" s="320"/>
      <c r="C82" s="320"/>
      <c r="F82" s="4"/>
      <c r="H82" s="18"/>
    </row>
    <row r="83" spans="1:8" s="11" customFormat="1" ht="27.75" thickBot="1">
      <c r="A83" s="158" t="s">
        <v>0</v>
      </c>
      <c r="B83" s="159" t="s">
        <v>43</v>
      </c>
      <c r="C83" s="159" t="s">
        <v>2</v>
      </c>
      <c r="D83" s="160" t="s">
        <v>122</v>
      </c>
      <c r="E83" s="161" t="s">
        <v>4</v>
      </c>
      <c r="F83" s="160" t="s">
        <v>8</v>
      </c>
      <c r="G83" s="159" t="s">
        <v>126</v>
      </c>
      <c r="H83" s="162" t="s">
        <v>44</v>
      </c>
    </row>
    <row r="84" spans="1:8" s="44" customFormat="1" ht="12.75">
      <c r="A84" s="341" t="s">
        <v>191</v>
      </c>
      <c r="B84" s="293" t="s">
        <v>194</v>
      </c>
      <c r="C84" s="174" t="s">
        <v>195</v>
      </c>
      <c r="D84" s="110">
        <v>2137</v>
      </c>
      <c r="E84" s="325" t="s">
        <v>196</v>
      </c>
      <c r="F84" s="293">
        <v>1292</v>
      </c>
      <c r="G84" s="326" t="s">
        <v>161</v>
      </c>
      <c r="H84" s="301">
        <v>9</v>
      </c>
    </row>
    <row r="85" spans="1:8" s="44" customFormat="1" ht="12.75">
      <c r="A85" s="342"/>
      <c r="B85" s="294"/>
      <c r="C85" s="57" t="s">
        <v>197</v>
      </c>
      <c r="D85" s="56">
        <v>2611</v>
      </c>
      <c r="E85" s="300"/>
      <c r="F85" s="294"/>
      <c r="G85" s="256"/>
      <c r="H85" s="302"/>
    </row>
    <row r="86" spans="1:8" s="68" customFormat="1" ht="12.75" customHeight="1">
      <c r="A86" s="342"/>
      <c r="B86" s="284" t="s">
        <v>231</v>
      </c>
      <c r="C86" s="287" t="s">
        <v>229</v>
      </c>
      <c r="D86" s="289">
        <v>673</v>
      </c>
      <c r="E86" s="284" t="s">
        <v>300</v>
      </c>
      <c r="F86" s="64">
        <v>130</v>
      </c>
      <c r="G86" s="215" t="s">
        <v>161</v>
      </c>
      <c r="H86" s="292">
        <v>33</v>
      </c>
    </row>
    <row r="87" spans="1:8" s="68" customFormat="1" ht="12.75">
      <c r="A87" s="342"/>
      <c r="B87" s="286"/>
      <c r="C87" s="288"/>
      <c r="D87" s="290"/>
      <c r="E87" s="286"/>
      <c r="F87" s="64">
        <v>103</v>
      </c>
      <c r="G87" s="217" t="s">
        <v>230</v>
      </c>
      <c r="H87" s="292"/>
    </row>
    <row r="88" spans="1:8" s="68" customFormat="1" ht="12.75" customHeight="1">
      <c r="A88" s="342"/>
      <c r="B88" s="286"/>
      <c r="C88" s="287" t="s">
        <v>232</v>
      </c>
      <c r="D88" s="289">
        <v>208</v>
      </c>
      <c r="E88" s="284" t="s">
        <v>234</v>
      </c>
      <c r="F88" s="64">
        <v>138</v>
      </c>
      <c r="G88" s="215" t="s">
        <v>161</v>
      </c>
      <c r="H88" s="292"/>
    </row>
    <row r="89" spans="1:8" s="68" customFormat="1" ht="12.75">
      <c r="A89" s="342"/>
      <c r="B89" s="286"/>
      <c r="C89" s="288"/>
      <c r="D89" s="290"/>
      <c r="E89" s="286"/>
      <c r="F89" s="64">
        <v>95</v>
      </c>
      <c r="G89" s="217" t="s">
        <v>230</v>
      </c>
      <c r="H89" s="292"/>
    </row>
    <row r="90" spans="1:8" s="68" customFormat="1" ht="12.75" customHeight="1">
      <c r="A90" s="342"/>
      <c r="B90" s="286"/>
      <c r="C90" s="66" t="s">
        <v>233</v>
      </c>
      <c r="D90" s="67">
        <v>810</v>
      </c>
      <c r="E90" s="61" t="s">
        <v>301</v>
      </c>
      <c r="F90" s="64">
        <v>280</v>
      </c>
      <c r="G90" s="215" t="s">
        <v>161</v>
      </c>
      <c r="H90" s="292"/>
    </row>
    <row r="91" spans="1:8" s="68" customFormat="1" ht="12.75" customHeight="1">
      <c r="A91" s="342"/>
      <c r="B91" s="286"/>
      <c r="C91" s="66" t="s">
        <v>235</v>
      </c>
      <c r="D91" s="67">
        <v>330</v>
      </c>
      <c r="E91" s="61" t="s">
        <v>302</v>
      </c>
      <c r="F91" s="64">
        <v>290</v>
      </c>
      <c r="G91" s="215" t="s">
        <v>161</v>
      </c>
      <c r="H91" s="292"/>
    </row>
    <row r="92" spans="1:8" s="68" customFormat="1" ht="26.25" customHeight="1">
      <c r="A92" s="343"/>
      <c r="B92" s="62" t="s">
        <v>320</v>
      </c>
      <c r="C92" s="66" t="s">
        <v>322</v>
      </c>
      <c r="D92" s="67">
        <v>904</v>
      </c>
      <c r="E92" s="61" t="s">
        <v>321</v>
      </c>
      <c r="F92" s="64">
        <v>460</v>
      </c>
      <c r="G92" s="131" t="s">
        <v>326</v>
      </c>
      <c r="H92" s="175">
        <v>29</v>
      </c>
    </row>
    <row r="93" spans="1:8" ht="12.75">
      <c r="A93" s="258" t="s">
        <v>45</v>
      </c>
      <c r="B93" s="291" t="s">
        <v>49</v>
      </c>
      <c r="C93" s="1" t="s">
        <v>46</v>
      </c>
      <c r="D93" s="6">
        <v>791</v>
      </c>
      <c r="E93" s="260" t="s">
        <v>145</v>
      </c>
      <c r="F93" s="298">
        <v>600</v>
      </c>
      <c r="G93" s="299" t="s">
        <v>161</v>
      </c>
      <c r="H93" s="267">
        <v>20</v>
      </c>
    </row>
    <row r="94" spans="1:8" ht="12.75">
      <c r="A94" s="258"/>
      <c r="B94" s="291"/>
      <c r="C94" s="1" t="s">
        <v>47</v>
      </c>
      <c r="D94" s="6">
        <v>48</v>
      </c>
      <c r="E94" s="260"/>
      <c r="F94" s="298"/>
      <c r="G94" s="256"/>
      <c r="H94" s="267"/>
    </row>
    <row r="95" spans="1:8" ht="12.75">
      <c r="A95" s="258"/>
      <c r="B95" s="291"/>
      <c r="C95" s="1" t="s">
        <v>48</v>
      </c>
      <c r="D95" s="6">
        <v>148</v>
      </c>
      <c r="E95" s="260"/>
      <c r="F95" s="298"/>
      <c r="G95" s="256"/>
      <c r="H95" s="267"/>
    </row>
    <row r="96" spans="1:8" ht="12.75">
      <c r="A96" s="268" t="s">
        <v>135</v>
      </c>
      <c r="B96" s="237" t="s">
        <v>34</v>
      </c>
      <c r="C96" s="1">
        <v>251</v>
      </c>
      <c r="D96" s="1">
        <v>873</v>
      </c>
      <c r="E96" s="304" t="s">
        <v>116</v>
      </c>
      <c r="F96" s="261">
        <f>D96+D97</f>
        <v>1056</v>
      </c>
      <c r="G96" s="256" t="s">
        <v>161</v>
      </c>
      <c r="H96" s="267">
        <v>1</v>
      </c>
    </row>
    <row r="97" spans="1:8" ht="15" customHeight="1">
      <c r="A97" s="269"/>
      <c r="B97" s="237"/>
      <c r="C97" s="1">
        <v>253</v>
      </c>
      <c r="D97" s="1">
        <v>183</v>
      </c>
      <c r="E97" s="304"/>
      <c r="F97" s="261"/>
      <c r="G97" s="256"/>
      <c r="H97" s="267"/>
    </row>
    <row r="98" spans="1:8" ht="12.75" customHeight="1">
      <c r="A98" s="269"/>
      <c r="B98" s="237"/>
      <c r="C98" s="1">
        <v>255</v>
      </c>
      <c r="D98" s="1">
        <v>325</v>
      </c>
      <c r="E98" s="304" t="s">
        <v>52</v>
      </c>
      <c r="F98" s="261">
        <v>1098</v>
      </c>
      <c r="G98" s="330" t="s">
        <v>176</v>
      </c>
      <c r="H98" s="267">
        <v>1</v>
      </c>
    </row>
    <row r="99" spans="1:8" ht="12.75">
      <c r="A99" s="269"/>
      <c r="B99" s="237"/>
      <c r="C99" s="1">
        <v>256</v>
      </c>
      <c r="D99" s="1">
        <v>530</v>
      </c>
      <c r="E99" s="304"/>
      <c r="F99" s="261"/>
      <c r="G99" s="331"/>
      <c r="H99" s="267"/>
    </row>
    <row r="100" spans="1:8" ht="12.75">
      <c r="A100" s="269"/>
      <c r="B100" s="237"/>
      <c r="C100" s="1">
        <v>257</v>
      </c>
      <c r="D100" s="1">
        <v>1178</v>
      </c>
      <c r="E100" s="304"/>
      <c r="F100" s="261"/>
      <c r="G100" s="331"/>
      <c r="H100" s="267"/>
    </row>
    <row r="101" spans="1:8" ht="12.75">
      <c r="A101" s="269"/>
      <c r="B101" s="237"/>
      <c r="C101" s="1" t="s">
        <v>50</v>
      </c>
      <c r="D101" s="1">
        <v>115</v>
      </c>
      <c r="E101" s="304"/>
      <c r="F101" s="261"/>
      <c r="G101" s="332"/>
      <c r="H101" s="267"/>
    </row>
    <row r="102" spans="1:8" ht="12.75" customHeight="1">
      <c r="A102" s="269"/>
      <c r="B102" s="31" t="s">
        <v>182</v>
      </c>
      <c r="C102" s="1" t="s">
        <v>68</v>
      </c>
      <c r="D102" s="1">
        <v>248</v>
      </c>
      <c r="E102" s="2" t="s">
        <v>183</v>
      </c>
      <c r="F102" s="10">
        <v>248</v>
      </c>
      <c r="G102" s="215" t="s">
        <v>161</v>
      </c>
      <c r="H102" s="22">
        <v>20</v>
      </c>
    </row>
    <row r="103" spans="1:8" ht="12.75">
      <c r="A103" s="269"/>
      <c r="B103" s="321" t="s">
        <v>120</v>
      </c>
      <c r="C103" s="1">
        <v>852</v>
      </c>
      <c r="D103" s="1">
        <v>760</v>
      </c>
      <c r="E103" s="307" t="s">
        <v>121</v>
      </c>
      <c r="F103" s="230">
        <v>1144</v>
      </c>
      <c r="G103" s="295" t="s">
        <v>161</v>
      </c>
      <c r="H103" s="246">
        <v>21</v>
      </c>
    </row>
    <row r="104" spans="1:8" ht="12.75">
      <c r="A104" s="270"/>
      <c r="B104" s="318"/>
      <c r="C104" s="10" t="s">
        <v>202</v>
      </c>
      <c r="D104" s="1">
        <v>384</v>
      </c>
      <c r="E104" s="308"/>
      <c r="F104" s="300"/>
      <c r="G104" s="297"/>
      <c r="H104" s="248"/>
    </row>
    <row r="105" spans="1:8" ht="25.5">
      <c r="A105" s="258" t="s">
        <v>77</v>
      </c>
      <c r="B105" s="31" t="s">
        <v>184</v>
      </c>
      <c r="C105" s="1" t="s">
        <v>79</v>
      </c>
      <c r="D105" s="1"/>
      <c r="E105" s="2" t="s">
        <v>147</v>
      </c>
      <c r="F105" s="10">
        <v>660</v>
      </c>
      <c r="G105" s="81" t="s">
        <v>176</v>
      </c>
      <c r="H105" s="246">
        <v>8</v>
      </c>
    </row>
    <row r="106" spans="1:8" s="63" customFormat="1" ht="12.75">
      <c r="A106" s="258"/>
      <c r="B106" s="284" t="s">
        <v>244</v>
      </c>
      <c r="C106" s="65" t="s">
        <v>226</v>
      </c>
      <c r="D106" s="17">
        <v>276</v>
      </c>
      <c r="E106" s="284" t="s">
        <v>228</v>
      </c>
      <c r="F106" s="262">
        <v>128</v>
      </c>
      <c r="G106" s="295" t="s">
        <v>161</v>
      </c>
      <c r="H106" s="247"/>
    </row>
    <row r="107" spans="1:8" s="63" customFormat="1" ht="12.75">
      <c r="A107" s="258"/>
      <c r="B107" s="285"/>
      <c r="C107" s="65" t="s">
        <v>227</v>
      </c>
      <c r="D107" s="17">
        <v>696</v>
      </c>
      <c r="E107" s="318"/>
      <c r="F107" s="324"/>
      <c r="G107" s="297"/>
      <c r="H107" s="248"/>
    </row>
    <row r="108" spans="1:8" ht="12.75">
      <c r="A108" s="258"/>
      <c r="B108" s="321" t="s">
        <v>128</v>
      </c>
      <c r="C108" s="1" t="s">
        <v>179</v>
      </c>
      <c r="D108" s="1">
        <v>130</v>
      </c>
      <c r="E108" s="2"/>
      <c r="F108" s="230">
        <v>554</v>
      </c>
      <c r="G108" s="295" t="s">
        <v>161</v>
      </c>
      <c r="H108" s="246">
        <v>23</v>
      </c>
    </row>
    <row r="109" spans="1:8" ht="14.25">
      <c r="A109" s="258"/>
      <c r="B109" s="322"/>
      <c r="C109" s="1" t="s">
        <v>129</v>
      </c>
      <c r="D109" s="1" t="s">
        <v>24</v>
      </c>
      <c r="E109" s="2" t="s">
        <v>174</v>
      </c>
      <c r="F109" s="231"/>
      <c r="G109" s="296"/>
      <c r="H109" s="247"/>
    </row>
    <row r="110" spans="1:8" ht="12.75">
      <c r="A110" s="258"/>
      <c r="B110" s="318"/>
      <c r="C110" s="1" t="s">
        <v>130</v>
      </c>
      <c r="D110" s="1">
        <v>202</v>
      </c>
      <c r="E110" s="2"/>
      <c r="F110" s="300"/>
      <c r="G110" s="297"/>
      <c r="H110" s="248"/>
    </row>
    <row r="111" spans="1:8" ht="13.5" customHeight="1">
      <c r="A111" s="268" t="s">
        <v>22</v>
      </c>
      <c r="B111" s="17" t="s">
        <v>117</v>
      </c>
      <c r="C111" s="1" t="s">
        <v>72</v>
      </c>
      <c r="D111" s="1">
        <v>198</v>
      </c>
      <c r="E111" s="2" t="s">
        <v>73</v>
      </c>
      <c r="F111" s="10">
        <v>198</v>
      </c>
      <c r="G111" s="215" t="s">
        <v>161</v>
      </c>
      <c r="H111" s="22">
        <v>24</v>
      </c>
    </row>
    <row r="112" spans="1:8" s="63" customFormat="1" ht="12.75">
      <c r="A112" s="269"/>
      <c r="B112" s="239" t="s">
        <v>23</v>
      </c>
      <c r="C112" s="17" t="s">
        <v>24</v>
      </c>
      <c r="D112" s="17" t="s">
        <v>24</v>
      </c>
      <c r="E112" s="239" t="s">
        <v>118</v>
      </c>
      <c r="F112" s="65">
        <v>814</v>
      </c>
      <c r="G112" s="215" t="s">
        <v>161</v>
      </c>
      <c r="H112" s="253" t="s">
        <v>163</v>
      </c>
    </row>
    <row r="113" spans="1:8" s="63" customFormat="1" ht="12.75">
      <c r="A113" s="269"/>
      <c r="B113" s="240"/>
      <c r="C113" s="17" t="s">
        <v>24</v>
      </c>
      <c r="D113" s="17" t="s">
        <v>24</v>
      </c>
      <c r="E113" s="240"/>
      <c r="F113" s="65">
        <v>813</v>
      </c>
      <c r="G113" s="215" t="s">
        <v>159</v>
      </c>
      <c r="H113" s="254"/>
    </row>
    <row r="114" spans="1:8" s="63" customFormat="1" ht="12.75">
      <c r="A114" s="270"/>
      <c r="B114" s="257"/>
      <c r="C114" s="17" t="s">
        <v>24</v>
      </c>
      <c r="D114" s="17" t="s">
        <v>24</v>
      </c>
      <c r="E114" s="257"/>
      <c r="F114" s="65" t="s">
        <v>299</v>
      </c>
      <c r="G114" s="215" t="s">
        <v>298</v>
      </c>
      <c r="H114" s="255"/>
    </row>
    <row r="115" spans="1:8" ht="14.25" customHeight="1">
      <c r="A115" s="327" t="s">
        <v>74</v>
      </c>
      <c r="B115" s="17" t="s">
        <v>119</v>
      </c>
      <c r="C115" s="17" t="s">
        <v>76</v>
      </c>
      <c r="D115" s="17">
        <v>363</v>
      </c>
      <c r="E115" s="7" t="s">
        <v>75</v>
      </c>
      <c r="F115" s="10">
        <v>363</v>
      </c>
      <c r="G115" s="215" t="s">
        <v>161</v>
      </c>
      <c r="H115" s="22">
        <v>26</v>
      </c>
    </row>
    <row r="116" spans="1:8" s="63" customFormat="1" ht="12.75" customHeight="1">
      <c r="A116" s="328"/>
      <c r="B116" s="239" t="s">
        <v>218</v>
      </c>
      <c r="C116" s="17" t="s">
        <v>219</v>
      </c>
      <c r="D116" s="17">
        <v>1193</v>
      </c>
      <c r="E116" s="321" t="s">
        <v>221</v>
      </c>
      <c r="F116" s="262">
        <v>1894</v>
      </c>
      <c r="G116" s="334" t="s">
        <v>352</v>
      </c>
      <c r="H116" s="253">
        <v>34</v>
      </c>
    </row>
    <row r="117" spans="1:8" s="63" customFormat="1" ht="12.75" customHeight="1">
      <c r="A117" s="328"/>
      <c r="B117" s="257"/>
      <c r="C117" s="17" t="s">
        <v>220</v>
      </c>
      <c r="D117" s="17">
        <v>827</v>
      </c>
      <c r="E117" s="318"/>
      <c r="F117" s="324"/>
      <c r="G117" s="332"/>
      <c r="H117" s="255"/>
    </row>
    <row r="118" spans="1:8" s="63" customFormat="1" ht="12.75" customHeight="1">
      <c r="A118" s="328"/>
      <c r="B118" s="262" t="s">
        <v>236</v>
      </c>
      <c r="C118" s="239" t="s">
        <v>222</v>
      </c>
      <c r="D118" s="239">
        <v>5764</v>
      </c>
      <c r="E118" s="321" t="s">
        <v>223</v>
      </c>
      <c r="F118" s="65">
        <v>2100</v>
      </c>
      <c r="G118" s="215" t="s">
        <v>161</v>
      </c>
      <c r="H118" s="253">
        <v>35</v>
      </c>
    </row>
    <row r="119" spans="1:8" s="63" customFormat="1" ht="12.75" customHeight="1">
      <c r="A119" s="328"/>
      <c r="B119" s="263"/>
      <c r="C119" s="240"/>
      <c r="D119" s="240"/>
      <c r="E119" s="322"/>
      <c r="F119" s="42">
        <v>500</v>
      </c>
      <c r="G119" s="215" t="s">
        <v>159</v>
      </c>
      <c r="H119" s="254"/>
    </row>
    <row r="120" spans="1:8" s="63" customFormat="1" ht="12.75" customHeight="1" thickBot="1">
      <c r="A120" s="329"/>
      <c r="B120" s="264"/>
      <c r="C120" s="264"/>
      <c r="D120" s="264"/>
      <c r="E120" s="335"/>
      <c r="F120" s="69">
        <v>500</v>
      </c>
      <c r="G120" s="216" t="s">
        <v>180</v>
      </c>
      <c r="H120" s="282"/>
    </row>
    <row r="121" spans="1:8" ht="27.75" thickBot="1">
      <c r="A121" s="158" t="s">
        <v>0</v>
      </c>
      <c r="B121" s="159" t="s">
        <v>43</v>
      </c>
      <c r="C121" s="159" t="s">
        <v>2</v>
      </c>
      <c r="D121" s="160" t="s">
        <v>122</v>
      </c>
      <c r="E121" s="161" t="s">
        <v>4</v>
      </c>
      <c r="F121" s="160" t="s">
        <v>8</v>
      </c>
      <c r="G121" s="159" t="s">
        <v>126</v>
      </c>
      <c r="H121" s="162" t="s">
        <v>44</v>
      </c>
    </row>
    <row r="122" spans="1:8" ht="12.75" customHeight="1">
      <c r="A122" s="168" t="s">
        <v>5</v>
      </c>
      <c r="B122" s="169" t="s">
        <v>133</v>
      </c>
      <c r="C122" s="109" t="s">
        <v>136</v>
      </c>
      <c r="D122" s="109">
        <v>625</v>
      </c>
      <c r="E122" s="170" t="s">
        <v>134</v>
      </c>
      <c r="F122" s="107">
        <v>625</v>
      </c>
      <c r="G122" s="171" t="s">
        <v>162</v>
      </c>
      <c r="H122" s="172">
        <v>22</v>
      </c>
    </row>
    <row r="123" spans="1:8" ht="12.75">
      <c r="A123" s="258" t="s">
        <v>13</v>
      </c>
      <c r="B123" s="237" t="s">
        <v>103</v>
      </c>
      <c r="C123" s="1" t="s">
        <v>102</v>
      </c>
      <c r="D123" s="1">
        <v>172</v>
      </c>
      <c r="E123" s="252" t="s">
        <v>216</v>
      </c>
      <c r="F123" s="261">
        <f>150+124</f>
        <v>274</v>
      </c>
      <c r="G123" s="256" t="s">
        <v>161</v>
      </c>
      <c r="H123" s="267">
        <v>27</v>
      </c>
    </row>
    <row r="124" spans="1:8" s="63" customFormat="1" ht="12.75">
      <c r="A124" s="258"/>
      <c r="B124" s="237"/>
      <c r="C124" s="17">
        <v>1425</v>
      </c>
      <c r="D124" s="17">
        <v>393</v>
      </c>
      <c r="E124" s="252"/>
      <c r="F124" s="261"/>
      <c r="G124" s="256"/>
      <c r="H124" s="267"/>
    </row>
    <row r="125" spans="1:8" s="63" customFormat="1" ht="12.75">
      <c r="A125" s="258"/>
      <c r="B125" s="245" t="s">
        <v>237</v>
      </c>
      <c r="C125" s="17" t="s">
        <v>213</v>
      </c>
      <c r="D125" s="17">
        <v>116</v>
      </c>
      <c r="E125" s="291" t="s">
        <v>215</v>
      </c>
      <c r="F125" s="245">
        <v>235</v>
      </c>
      <c r="G125" s="256" t="s">
        <v>161</v>
      </c>
      <c r="H125" s="283">
        <v>36</v>
      </c>
    </row>
    <row r="126" spans="1:8" s="63" customFormat="1" ht="12.75">
      <c r="A126" s="258"/>
      <c r="B126" s="237"/>
      <c r="C126" s="17" t="s">
        <v>214</v>
      </c>
      <c r="D126" s="17">
        <v>132</v>
      </c>
      <c r="E126" s="291"/>
      <c r="F126" s="245"/>
      <c r="G126" s="256"/>
      <c r="H126" s="283"/>
    </row>
    <row r="127" spans="1:8" ht="12.75">
      <c r="A127" s="258"/>
      <c r="B127" s="31" t="s">
        <v>14</v>
      </c>
      <c r="C127" s="1" t="s">
        <v>15</v>
      </c>
      <c r="D127" s="1">
        <v>835</v>
      </c>
      <c r="E127" s="2" t="s">
        <v>35</v>
      </c>
      <c r="F127" s="10">
        <v>425</v>
      </c>
      <c r="G127" s="215" t="s">
        <v>161</v>
      </c>
      <c r="H127" s="22">
        <v>28</v>
      </c>
    </row>
    <row r="128" spans="1:8" ht="12.75">
      <c r="A128" s="33" t="s">
        <v>21</v>
      </c>
      <c r="B128" s="17" t="s">
        <v>106</v>
      </c>
      <c r="C128" s="1" t="s">
        <v>26</v>
      </c>
      <c r="D128" s="1">
        <v>851</v>
      </c>
      <c r="E128" s="55" t="s">
        <v>193</v>
      </c>
      <c r="F128" s="10">
        <v>851</v>
      </c>
      <c r="G128" s="215" t="s">
        <v>161</v>
      </c>
      <c r="H128" s="22">
        <v>19</v>
      </c>
    </row>
    <row r="129" spans="1:8" ht="12.75" customHeight="1">
      <c r="A129" s="242" t="s">
        <v>27</v>
      </c>
      <c r="B129" s="237" t="s">
        <v>37</v>
      </c>
      <c r="C129" s="252" t="s">
        <v>39</v>
      </c>
      <c r="D129" s="252">
        <v>322</v>
      </c>
      <c r="E129" s="1" t="s">
        <v>40</v>
      </c>
      <c r="F129" s="10">
        <v>204</v>
      </c>
      <c r="G129" s="218" t="s">
        <v>159</v>
      </c>
      <c r="H129" s="22">
        <v>30</v>
      </c>
    </row>
    <row r="130" spans="1:8" ht="12.75" customHeight="1">
      <c r="A130" s="242"/>
      <c r="B130" s="237"/>
      <c r="C130" s="252"/>
      <c r="D130" s="252"/>
      <c r="E130" s="1"/>
      <c r="F130" s="10">
        <v>204</v>
      </c>
      <c r="G130" s="218" t="s">
        <v>180</v>
      </c>
      <c r="H130" s="22"/>
    </row>
    <row r="131" spans="1:8" ht="12.75">
      <c r="A131" s="242"/>
      <c r="B131" s="237"/>
      <c r="C131" s="252"/>
      <c r="D131" s="252"/>
      <c r="E131" s="252" t="s">
        <v>107</v>
      </c>
      <c r="F131" s="252">
        <v>400</v>
      </c>
      <c r="G131" s="256" t="s">
        <v>161</v>
      </c>
      <c r="H131" s="267">
        <v>30</v>
      </c>
    </row>
    <row r="132" spans="1:8" ht="12.75">
      <c r="A132" s="242"/>
      <c r="B132" s="237"/>
      <c r="C132" s="17" t="s">
        <v>41</v>
      </c>
      <c r="D132" s="17">
        <v>593</v>
      </c>
      <c r="E132" s="252"/>
      <c r="F132" s="252"/>
      <c r="G132" s="256"/>
      <c r="H132" s="267"/>
    </row>
    <row r="133" spans="1:8" s="16" customFormat="1" ht="12.75">
      <c r="A133" s="242"/>
      <c r="B133" s="237"/>
      <c r="C133" s="17" t="s">
        <v>109</v>
      </c>
      <c r="D133" s="17">
        <v>205</v>
      </c>
      <c r="E133" s="252" t="s">
        <v>111</v>
      </c>
      <c r="F133" s="252">
        <f>170+700</f>
        <v>870</v>
      </c>
      <c r="G133" s="256" t="s">
        <v>161</v>
      </c>
      <c r="H133" s="267">
        <v>30</v>
      </c>
    </row>
    <row r="134" spans="1:8" s="16" customFormat="1" ht="12.75">
      <c r="A134" s="242"/>
      <c r="B134" s="237"/>
      <c r="C134" s="17" t="s">
        <v>108</v>
      </c>
      <c r="D134" s="17">
        <v>814</v>
      </c>
      <c r="E134" s="252"/>
      <c r="F134" s="252"/>
      <c r="G134" s="256"/>
      <c r="H134" s="267"/>
    </row>
    <row r="135" spans="1:8" s="16" customFormat="1" ht="12.75" customHeight="1">
      <c r="A135" s="242"/>
      <c r="B135" s="237"/>
      <c r="C135" s="17" t="s">
        <v>110</v>
      </c>
      <c r="D135" s="17">
        <v>571</v>
      </c>
      <c r="E135" s="260" t="s">
        <v>173</v>
      </c>
      <c r="F135" s="252">
        <v>767</v>
      </c>
      <c r="G135" s="256" t="s">
        <v>161</v>
      </c>
      <c r="H135" s="267">
        <v>30</v>
      </c>
    </row>
    <row r="136" spans="1:8" s="16" customFormat="1" ht="12.75">
      <c r="A136" s="242"/>
      <c r="B136" s="237"/>
      <c r="C136" s="17" t="s">
        <v>132</v>
      </c>
      <c r="D136" s="17">
        <v>196</v>
      </c>
      <c r="E136" s="260"/>
      <c r="F136" s="252"/>
      <c r="G136" s="256"/>
      <c r="H136" s="267"/>
    </row>
    <row r="137" spans="1:8" s="16" customFormat="1" ht="12.75">
      <c r="A137" s="242"/>
      <c r="B137" s="237"/>
      <c r="C137" s="17" t="s">
        <v>178</v>
      </c>
      <c r="D137" s="17">
        <v>103</v>
      </c>
      <c r="E137" s="252" t="s">
        <v>140</v>
      </c>
      <c r="F137" s="252">
        <v>458</v>
      </c>
      <c r="G137" s="256" t="s">
        <v>161</v>
      </c>
      <c r="H137" s="267">
        <v>31</v>
      </c>
    </row>
    <row r="138" spans="1:8" s="16" customFormat="1" ht="12.75">
      <c r="A138" s="242"/>
      <c r="B138" s="237"/>
      <c r="C138" s="1">
        <v>1288</v>
      </c>
      <c r="D138" s="17">
        <v>355</v>
      </c>
      <c r="E138" s="252"/>
      <c r="F138" s="252"/>
      <c r="G138" s="256"/>
      <c r="H138" s="267"/>
    </row>
    <row r="139" spans="1:8" s="77" customFormat="1" ht="12.75">
      <c r="A139" s="242"/>
      <c r="B139" s="237"/>
      <c r="C139" s="237" t="s">
        <v>224</v>
      </c>
      <c r="D139" s="237">
        <v>307</v>
      </c>
      <c r="E139" s="237" t="s">
        <v>225</v>
      </c>
      <c r="F139" s="17">
        <v>150</v>
      </c>
      <c r="G139" s="215" t="s">
        <v>161</v>
      </c>
      <c r="H139" s="283">
        <v>30</v>
      </c>
    </row>
    <row r="140" spans="1:8" s="77" customFormat="1" ht="12.75" customHeight="1">
      <c r="A140" s="242"/>
      <c r="B140" s="237"/>
      <c r="C140" s="237"/>
      <c r="D140" s="237"/>
      <c r="E140" s="237"/>
      <c r="F140" s="17">
        <v>72</v>
      </c>
      <c r="G140" s="219" t="s">
        <v>230</v>
      </c>
      <c r="H140" s="283"/>
    </row>
    <row r="141" spans="1:8" s="77" customFormat="1" ht="12.75" customHeight="1">
      <c r="A141" s="242"/>
      <c r="B141" s="237"/>
      <c r="C141" s="237"/>
      <c r="D141" s="237"/>
      <c r="E141" s="237"/>
      <c r="F141" s="17">
        <v>72</v>
      </c>
      <c r="G141" s="219" t="s">
        <v>180</v>
      </c>
      <c r="H141" s="283"/>
    </row>
    <row r="142" spans="1:8" s="77" customFormat="1" ht="12.75" customHeight="1">
      <c r="A142" s="242"/>
      <c r="B142" s="237"/>
      <c r="C142" s="237"/>
      <c r="D142" s="237"/>
      <c r="E142" s="237"/>
      <c r="F142" s="17" t="s">
        <v>313</v>
      </c>
      <c r="G142" s="219" t="s">
        <v>308</v>
      </c>
      <c r="H142" s="283"/>
    </row>
    <row r="143" spans="1:8" s="77" customFormat="1" ht="12.75" customHeight="1">
      <c r="A143" s="242"/>
      <c r="B143" s="237"/>
      <c r="C143" s="237" t="s">
        <v>311</v>
      </c>
      <c r="D143" s="237">
        <v>3500</v>
      </c>
      <c r="E143" s="237"/>
      <c r="F143" s="17">
        <v>13</v>
      </c>
      <c r="G143" s="215" t="s">
        <v>161</v>
      </c>
      <c r="H143" s="283"/>
    </row>
    <row r="144" spans="1:8" s="77" customFormat="1" ht="12.75" customHeight="1">
      <c r="A144" s="242"/>
      <c r="B144" s="237"/>
      <c r="C144" s="237"/>
      <c r="D144" s="237"/>
      <c r="E144" s="237"/>
      <c r="F144" s="17">
        <v>8</v>
      </c>
      <c r="G144" s="219" t="s">
        <v>230</v>
      </c>
      <c r="H144" s="283"/>
    </row>
    <row r="145" spans="1:8" s="77" customFormat="1" ht="12.75" customHeight="1">
      <c r="A145" s="242"/>
      <c r="B145" s="237"/>
      <c r="C145" s="237"/>
      <c r="D145" s="237"/>
      <c r="E145" s="237"/>
      <c r="F145" s="17">
        <v>8</v>
      </c>
      <c r="G145" s="219" t="s">
        <v>180</v>
      </c>
      <c r="H145" s="283"/>
    </row>
    <row r="146" spans="1:8" s="77" customFormat="1" ht="12.75" customHeight="1">
      <c r="A146" s="242"/>
      <c r="B146" s="237"/>
      <c r="C146" s="237"/>
      <c r="D146" s="237"/>
      <c r="E146" s="237"/>
      <c r="F146" s="17" t="s">
        <v>314</v>
      </c>
      <c r="G146" s="219" t="s">
        <v>308</v>
      </c>
      <c r="H146" s="283"/>
    </row>
    <row r="147" spans="1:8" s="77" customFormat="1" ht="12.75" customHeight="1">
      <c r="A147" s="242"/>
      <c r="B147" s="245" t="s">
        <v>260</v>
      </c>
      <c r="C147" s="99" t="s">
        <v>261</v>
      </c>
      <c r="D147" s="237" t="s">
        <v>24</v>
      </c>
      <c r="E147" s="298" t="s">
        <v>318</v>
      </c>
      <c r="F147" s="17">
        <v>592</v>
      </c>
      <c r="G147" s="114" t="s">
        <v>315</v>
      </c>
      <c r="H147" s="267">
        <v>30</v>
      </c>
    </row>
    <row r="148" spans="1:8" s="16" customFormat="1" ht="12.75" customHeight="1">
      <c r="A148" s="242"/>
      <c r="B148" s="245"/>
      <c r="C148" s="84" t="s">
        <v>262</v>
      </c>
      <c r="D148" s="237"/>
      <c r="E148" s="298"/>
      <c r="F148" s="1">
        <v>592</v>
      </c>
      <c r="G148" s="114" t="s">
        <v>319</v>
      </c>
      <c r="H148" s="267"/>
    </row>
    <row r="149" spans="1:8" s="16" customFormat="1" ht="12.75" customHeight="1">
      <c r="A149" s="242"/>
      <c r="B149" s="237" t="s">
        <v>256</v>
      </c>
      <c r="C149" s="261" t="s">
        <v>259</v>
      </c>
      <c r="D149" s="237" t="s">
        <v>24</v>
      </c>
      <c r="E149" s="260" t="s">
        <v>257</v>
      </c>
      <c r="F149" s="1">
        <v>180</v>
      </c>
      <c r="G149" s="82" t="s">
        <v>162</v>
      </c>
      <c r="H149" s="267">
        <v>42</v>
      </c>
    </row>
    <row r="150" spans="1:8" s="16" customFormat="1" ht="12.75" customHeight="1">
      <c r="A150" s="242"/>
      <c r="B150" s="237"/>
      <c r="C150" s="261"/>
      <c r="D150" s="237"/>
      <c r="E150" s="260"/>
      <c r="F150" s="252">
        <v>213</v>
      </c>
      <c r="G150" s="83" t="s">
        <v>258</v>
      </c>
      <c r="H150" s="267"/>
    </row>
    <row r="151" spans="1:8" s="77" customFormat="1" ht="12.75" customHeight="1">
      <c r="A151" s="242"/>
      <c r="B151" s="237"/>
      <c r="C151" s="261"/>
      <c r="D151" s="237"/>
      <c r="E151" s="260"/>
      <c r="F151" s="252"/>
      <c r="G151" s="83" t="s">
        <v>303</v>
      </c>
      <c r="H151" s="267"/>
    </row>
    <row r="152" spans="1:8" s="77" customFormat="1" ht="12.75" customHeight="1">
      <c r="A152" s="242"/>
      <c r="B152" s="65" t="s">
        <v>340</v>
      </c>
      <c r="C152" s="65" t="s">
        <v>341</v>
      </c>
      <c r="D152" s="17">
        <v>451</v>
      </c>
      <c r="E152" s="62" t="s">
        <v>342</v>
      </c>
      <c r="F152" s="17">
        <v>150</v>
      </c>
      <c r="G152" s="215" t="s">
        <v>161</v>
      </c>
      <c r="H152" s="283">
        <v>44</v>
      </c>
    </row>
    <row r="153" spans="1:8" s="77" customFormat="1" ht="12.75" customHeight="1">
      <c r="A153" s="242"/>
      <c r="B153" s="65" t="s">
        <v>348</v>
      </c>
      <c r="C153" s="65" t="s">
        <v>347</v>
      </c>
      <c r="D153" s="65" t="s">
        <v>24</v>
      </c>
      <c r="E153" s="62" t="s">
        <v>346</v>
      </c>
      <c r="F153" s="17">
        <v>2600</v>
      </c>
      <c r="G153" s="215" t="s">
        <v>161</v>
      </c>
      <c r="H153" s="283"/>
    </row>
    <row r="154" spans="1:8" s="77" customFormat="1" ht="26.25" customHeight="1">
      <c r="A154" s="242"/>
      <c r="B154" s="65" t="s">
        <v>343</v>
      </c>
      <c r="C154" s="41" t="s">
        <v>344</v>
      </c>
      <c r="D154" s="65" t="s">
        <v>24</v>
      </c>
      <c r="E154" s="41" t="s">
        <v>345</v>
      </c>
      <c r="F154" s="1">
        <v>190</v>
      </c>
      <c r="G154" s="215" t="s">
        <v>161</v>
      </c>
      <c r="H154" s="22">
        <v>45</v>
      </c>
    </row>
    <row r="155" spans="1:8" s="77" customFormat="1" ht="12.75" customHeight="1">
      <c r="A155" s="242"/>
      <c r="B155" s="65" t="s">
        <v>351</v>
      </c>
      <c r="C155" s="10" t="s">
        <v>350</v>
      </c>
      <c r="D155" s="17">
        <v>214</v>
      </c>
      <c r="E155" s="41" t="s">
        <v>349</v>
      </c>
      <c r="F155" s="1">
        <v>150</v>
      </c>
      <c r="G155" s="215" t="s">
        <v>161</v>
      </c>
      <c r="H155" s="22">
        <v>46</v>
      </c>
    </row>
    <row r="156" spans="1:8" s="77" customFormat="1" ht="12.75" customHeight="1">
      <c r="A156" s="242"/>
      <c r="B156" s="17" t="s">
        <v>304</v>
      </c>
      <c r="C156" s="65" t="s">
        <v>305</v>
      </c>
      <c r="D156" s="17" t="s">
        <v>24</v>
      </c>
      <c r="E156" s="31" t="s">
        <v>306</v>
      </c>
      <c r="F156" s="17">
        <v>600</v>
      </c>
      <c r="G156" s="220" t="s">
        <v>242</v>
      </c>
      <c r="H156" s="173">
        <v>43</v>
      </c>
    </row>
    <row r="157" spans="1:8" ht="12.75" customHeight="1">
      <c r="A157" s="258" t="s">
        <v>1</v>
      </c>
      <c r="B157" s="237" t="s">
        <v>205</v>
      </c>
      <c r="C157" s="1" t="s">
        <v>206</v>
      </c>
      <c r="D157" s="298" t="s">
        <v>353</v>
      </c>
      <c r="E157" s="298"/>
      <c r="F157" s="274">
        <v>1389</v>
      </c>
      <c r="G157" s="244" t="s">
        <v>242</v>
      </c>
      <c r="H157" s="250">
        <v>39</v>
      </c>
    </row>
    <row r="158" spans="1:8" ht="12.75" customHeight="1">
      <c r="A158" s="258"/>
      <c r="B158" s="237"/>
      <c r="C158" s="1" t="s">
        <v>207</v>
      </c>
      <c r="D158" s="298"/>
      <c r="E158" s="298"/>
      <c r="F158" s="274"/>
      <c r="G158" s="244"/>
      <c r="H158" s="250"/>
    </row>
    <row r="159" spans="1:8" ht="12.75">
      <c r="A159" s="258"/>
      <c r="B159" s="237" t="s">
        <v>208</v>
      </c>
      <c r="C159" s="10" t="s">
        <v>209</v>
      </c>
      <c r="D159" s="298"/>
      <c r="E159" s="298"/>
      <c r="F159" s="274">
        <v>551</v>
      </c>
      <c r="G159" s="272" t="s">
        <v>239</v>
      </c>
      <c r="H159" s="250"/>
    </row>
    <row r="160" spans="1:8" ht="12.75" customHeight="1">
      <c r="A160" s="258"/>
      <c r="B160" s="237"/>
      <c r="C160" s="10" t="s">
        <v>210</v>
      </c>
      <c r="D160" s="298"/>
      <c r="E160" s="298"/>
      <c r="F160" s="274"/>
      <c r="G160" s="273"/>
      <c r="H160" s="250"/>
    </row>
    <row r="161" spans="1:8" ht="12.75" customHeight="1">
      <c r="A161" s="258"/>
      <c r="B161" s="237" t="s">
        <v>254</v>
      </c>
      <c r="C161" s="10">
        <v>1251</v>
      </c>
      <c r="D161" s="298"/>
      <c r="E161" s="298"/>
      <c r="F161" s="274">
        <v>500</v>
      </c>
      <c r="G161" s="244" t="s">
        <v>242</v>
      </c>
      <c r="H161" s="250">
        <v>41</v>
      </c>
    </row>
    <row r="162" spans="1:8" ht="12.75" customHeight="1" thickBot="1">
      <c r="A162" s="259"/>
      <c r="B162" s="238"/>
      <c r="C162" s="43" t="s">
        <v>255</v>
      </c>
      <c r="D162" s="344"/>
      <c r="E162" s="344"/>
      <c r="F162" s="340"/>
      <c r="G162" s="249"/>
      <c r="H162" s="251"/>
    </row>
    <row r="163" spans="1:8" ht="27.75" thickBot="1">
      <c r="A163" s="158" t="s">
        <v>0</v>
      </c>
      <c r="B163" s="159" t="s">
        <v>43</v>
      </c>
      <c r="C163" s="159" t="s">
        <v>2</v>
      </c>
      <c r="D163" s="160" t="s">
        <v>122</v>
      </c>
      <c r="E163" s="161" t="s">
        <v>4</v>
      </c>
      <c r="F163" s="160" t="s">
        <v>8</v>
      </c>
      <c r="G163" s="159" t="s">
        <v>126</v>
      </c>
      <c r="H163" s="162" t="s">
        <v>44</v>
      </c>
    </row>
    <row r="164" spans="1:8" ht="27" customHeight="1">
      <c r="A164" s="163" t="s">
        <v>21</v>
      </c>
      <c r="B164" s="164" t="s">
        <v>211</v>
      </c>
      <c r="C164" s="165" t="s">
        <v>212</v>
      </c>
      <c r="D164" s="345" t="s">
        <v>354</v>
      </c>
      <c r="E164" s="345"/>
      <c r="F164" s="166">
        <v>1270</v>
      </c>
      <c r="G164" s="221" t="s">
        <v>242</v>
      </c>
      <c r="H164" s="167">
        <v>40</v>
      </c>
    </row>
    <row r="165" spans="1:8" ht="12.75" customHeight="1">
      <c r="A165" s="242" t="s">
        <v>74</v>
      </c>
      <c r="B165" s="6" t="s">
        <v>204</v>
      </c>
      <c r="C165" s="17" t="s">
        <v>203</v>
      </c>
      <c r="D165" s="298"/>
      <c r="E165" s="298"/>
      <c r="F165" s="58">
        <v>1010</v>
      </c>
      <c r="G165" s="220" t="s">
        <v>242</v>
      </c>
      <c r="H165" s="19">
        <v>37</v>
      </c>
    </row>
    <row r="166" spans="1:8" ht="12.75" customHeight="1" thickBot="1">
      <c r="A166" s="243"/>
      <c r="B166" s="80" t="s">
        <v>241</v>
      </c>
      <c r="C166" s="69" t="s">
        <v>240</v>
      </c>
      <c r="D166" s="344"/>
      <c r="E166" s="344"/>
      <c r="F166" s="71">
        <v>260</v>
      </c>
      <c r="G166" s="222" t="s">
        <v>242</v>
      </c>
      <c r="H166" s="60">
        <v>38</v>
      </c>
    </row>
    <row r="167" ht="12.75">
      <c r="F167" s="37"/>
    </row>
    <row r="168" spans="1:13" ht="15.75">
      <c r="A168" s="319" t="s">
        <v>307</v>
      </c>
      <c r="B168" s="319"/>
      <c r="C168" s="319"/>
      <c r="D168" s="319"/>
      <c r="E168" s="319"/>
      <c r="F168" s="12"/>
      <c r="G168" s="12"/>
      <c r="M168" s="4"/>
    </row>
    <row r="169" spans="3:7" ht="13.5" thickBot="1">
      <c r="C169" s="15"/>
      <c r="E169" s="4"/>
      <c r="F169" s="12"/>
      <c r="G169" s="12"/>
    </row>
    <row r="170" spans="1:7" ht="12.75">
      <c r="A170" s="338" t="s">
        <v>0</v>
      </c>
      <c r="B170" s="336" t="s">
        <v>43</v>
      </c>
      <c r="C170" s="277" t="s">
        <v>187</v>
      </c>
      <c r="D170" s="336" t="s">
        <v>126</v>
      </c>
      <c r="E170" s="336"/>
      <c r="F170" s="275" t="s">
        <v>44</v>
      </c>
      <c r="G170" s="12"/>
    </row>
    <row r="171" spans="1:7" ht="13.5" thickBot="1">
      <c r="A171" s="339"/>
      <c r="B171" s="337"/>
      <c r="C171" s="278"/>
      <c r="D171" s="337"/>
      <c r="E171" s="337"/>
      <c r="F171" s="276"/>
      <c r="G171" s="12"/>
    </row>
    <row r="172" spans="1:6" ht="25.5" customHeight="1">
      <c r="A172" s="303" t="s">
        <v>1</v>
      </c>
      <c r="B172" s="169" t="s">
        <v>60</v>
      </c>
      <c r="C172" s="166">
        <v>2</v>
      </c>
      <c r="D172" s="281" t="s">
        <v>296</v>
      </c>
      <c r="E172" s="281"/>
      <c r="F172" s="167">
        <v>3</v>
      </c>
    </row>
    <row r="173" spans="1:6" ht="38.25" customHeight="1">
      <c r="A173" s="258"/>
      <c r="B173" s="31" t="s">
        <v>67</v>
      </c>
      <c r="C173" s="10">
        <v>28</v>
      </c>
      <c r="D173" s="244" t="s">
        <v>296</v>
      </c>
      <c r="E173" s="244"/>
      <c r="F173" s="19">
        <v>6</v>
      </c>
    </row>
    <row r="174" spans="1:6" ht="12.75" customHeight="1">
      <c r="A174" s="258"/>
      <c r="B174" s="17" t="s">
        <v>70</v>
      </c>
      <c r="C174" s="10">
        <v>6</v>
      </c>
      <c r="D174" s="244" t="s">
        <v>296</v>
      </c>
      <c r="E174" s="244"/>
      <c r="F174" s="19">
        <v>7</v>
      </c>
    </row>
    <row r="175" spans="1:6" ht="12.75" customHeight="1">
      <c r="A175" s="258"/>
      <c r="B175" s="237" t="s">
        <v>34</v>
      </c>
      <c r="C175" s="10">
        <v>9</v>
      </c>
      <c r="D175" s="244" t="s">
        <v>296</v>
      </c>
      <c r="E175" s="244"/>
      <c r="F175" s="250">
        <v>1</v>
      </c>
    </row>
    <row r="176" spans="1:6" ht="12.75" customHeight="1">
      <c r="A176" s="258"/>
      <c r="B176" s="237"/>
      <c r="C176" s="10" t="s">
        <v>333</v>
      </c>
      <c r="D176" s="244" t="s">
        <v>297</v>
      </c>
      <c r="E176" s="244"/>
      <c r="F176" s="250"/>
    </row>
    <row r="177" spans="1:6" ht="12.75" customHeight="1">
      <c r="A177" s="258" t="s">
        <v>5</v>
      </c>
      <c r="B177" s="291" t="s">
        <v>95</v>
      </c>
      <c r="C177" s="10">
        <v>82</v>
      </c>
      <c r="D177" s="244" t="s">
        <v>296</v>
      </c>
      <c r="E177" s="244"/>
      <c r="F177" s="19">
        <v>14</v>
      </c>
    </row>
    <row r="178" spans="1:6" ht="12.75" customHeight="1">
      <c r="A178" s="258"/>
      <c r="B178" s="291"/>
      <c r="C178" s="10">
        <v>50</v>
      </c>
      <c r="D178" s="244" t="s">
        <v>296</v>
      </c>
      <c r="E178" s="244"/>
      <c r="F178" s="19">
        <v>15</v>
      </c>
    </row>
    <row r="179" spans="1:6" ht="26.25" customHeight="1">
      <c r="A179" s="242" t="s">
        <v>27</v>
      </c>
      <c r="B179" s="17" t="s">
        <v>37</v>
      </c>
      <c r="C179" s="10">
        <v>45</v>
      </c>
      <c r="D179" s="244" t="s">
        <v>296</v>
      </c>
      <c r="E179" s="244"/>
      <c r="F179" s="97" t="s">
        <v>238</v>
      </c>
    </row>
    <row r="180" spans="1:6" ht="12.75" customHeight="1" thickBot="1">
      <c r="A180" s="243"/>
      <c r="B180" s="20" t="s">
        <v>304</v>
      </c>
      <c r="C180" s="98">
        <v>16</v>
      </c>
      <c r="D180" s="249" t="s">
        <v>296</v>
      </c>
      <c r="E180" s="249"/>
      <c r="F180" s="53">
        <v>43</v>
      </c>
    </row>
    <row r="181" spans="1:6" ht="12.75">
      <c r="A181" s="24"/>
      <c r="B181" s="5"/>
      <c r="C181" s="5"/>
      <c r="D181" s="241"/>
      <c r="E181" s="241"/>
      <c r="F181" s="78"/>
    </row>
    <row r="182" ht="12.75">
      <c r="A182" s="36" t="s">
        <v>160</v>
      </c>
    </row>
    <row r="183" spans="2:7" ht="12.75">
      <c r="B183" s="87"/>
      <c r="D183" s="86" t="s">
        <v>263</v>
      </c>
      <c r="G183" s="27"/>
    </row>
    <row r="184" ht="5.25" customHeight="1"/>
    <row r="185" spans="2:6" ht="12.75">
      <c r="B185" s="35"/>
      <c r="D185" s="279" t="s">
        <v>264</v>
      </c>
      <c r="E185" s="280"/>
      <c r="F185" s="280"/>
    </row>
    <row r="186" spans="4:6" ht="5.25" customHeight="1">
      <c r="D186" s="280"/>
      <c r="E186" s="280"/>
      <c r="F186" s="280"/>
    </row>
    <row r="187" spans="2:4" ht="12.75">
      <c r="B187" s="88"/>
      <c r="D187" s="86" t="s">
        <v>339</v>
      </c>
    </row>
    <row r="188" spans="2:4" ht="4.5" customHeight="1">
      <c r="B188" s="32"/>
      <c r="D188" s="27"/>
    </row>
    <row r="189" spans="2:4" ht="12.75">
      <c r="B189" s="89"/>
      <c r="D189" s="86" t="s">
        <v>265</v>
      </c>
    </row>
    <row r="190" spans="2:4" ht="4.5" customHeight="1">
      <c r="B190" s="85"/>
      <c r="D190" s="27"/>
    </row>
    <row r="191" spans="2:4" ht="12.75">
      <c r="B191" s="90"/>
      <c r="D191" s="86" t="s">
        <v>338</v>
      </c>
    </row>
    <row r="192" spans="2:4" ht="5.25" customHeight="1">
      <c r="B192" s="85"/>
      <c r="D192" s="12"/>
    </row>
    <row r="193" spans="2:4" ht="12.75">
      <c r="B193" s="132"/>
      <c r="D193" s="86" t="s">
        <v>330</v>
      </c>
    </row>
    <row r="194" ht="6" customHeight="1"/>
    <row r="195" spans="2:5" ht="76.5" customHeight="1">
      <c r="B195" s="72" t="s">
        <v>243</v>
      </c>
      <c r="C195" s="5"/>
      <c r="D195" s="271" t="s">
        <v>309</v>
      </c>
      <c r="E195" s="271"/>
    </row>
    <row r="196" spans="3:5" ht="12.75">
      <c r="C196" s="5"/>
      <c r="D196" s="70"/>
      <c r="E196" s="70"/>
    </row>
  </sheetData>
  <sheetProtection/>
  <mergeCells count="248">
    <mergeCell ref="H152:H153"/>
    <mergeCell ref="H139:H146"/>
    <mergeCell ref="D157:E162"/>
    <mergeCell ref="D164:E166"/>
    <mergeCell ref="C143:C146"/>
    <mergeCell ref="D143:D146"/>
    <mergeCell ref="E139:E146"/>
    <mergeCell ref="H149:H151"/>
    <mergeCell ref="B129:B146"/>
    <mergeCell ref="A84:A92"/>
    <mergeCell ref="F137:F138"/>
    <mergeCell ref="C129:C131"/>
    <mergeCell ref="E116:E117"/>
    <mergeCell ref="F116:F117"/>
    <mergeCell ref="C118:C120"/>
    <mergeCell ref="F98:F101"/>
    <mergeCell ref="E131:E132"/>
    <mergeCell ref="E133:E134"/>
    <mergeCell ref="D179:E179"/>
    <mergeCell ref="E147:E148"/>
    <mergeCell ref="D174:E174"/>
    <mergeCell ref="F157:F158"/>
    <mergeCell ref="D175:E175"/>
    <mergeCell ref="F175:F176"/>
    <mergeCell ref="F161:F162"/>
    <mergeCell ref="A177:A178"/>
    <mergeCell ref="B177:B178"/>
    <mergeCell ref="D170:E171"/>
    <mergeCell ref="A168:E168"/>
    <mergeCell ref="A170:A171"/>
    <mergeCell ref="B170:B171"/>
    <mergeCell ref="A172:A176"/>
    <mergeCell ref="D178:E178"/>
    <mergeCell ref="H108:H110"/>
    <mergeCell ref="E135:E136"/>
    <mergeCell ref="F135:F136"/>
    <mergeCell ref="G116:G117"/>
    <mergeCell ref="E118:E120"/>
    <mergeCell ref="G137:G138"/>
    <mergeCell ref="B44:B45"/>
    <mergeCell ref="E44:E45"/>
    <mergeCell ref="B108:B110"/>
    <mergeCell ref="B69:B70"/>
    <mergeCell ref="E125:E126"/>
    <mergeCell ref="E123:E124"/>
    <mergeCell ref="B103:B104"/>
    <mergeCell ref="D64:D65"/>
    <mergeCell ref="D118:D120"/>
    <mergeCell ref="E98:E101"/>
    <mergeCell ref="E103:E104"/>
    <mergeCell ref="E93:E95"/>
    <mergeCell ref="F96:F97"/>
    <mergeCell ref="F103:F104"/>
    <mergeCell ref="F125:F126"/>
    <mergeCell ref="G103:G104"/>
    <mergeCell ref="F108:F110"/>
    <mergeCell ref="G108:G110"/>
    <mergeCell ref="F67:F68"/>
    <mergeCell ref="H133:H134"/>
    <mergeCell ref="H67:H68"/>
    <mergeCell ref="H96:H97"/>
    <mergeCell ref="G69:G70"/>
    <mergeCell ref="H69:H70"/>
    <mergeCell ref="H71:H72"/>
    <mergeCell ref="H93:H95"/>
    <mergeCell ref="F69:F70"/>
    <mergeCell ref="H116:H117"/>
    <mergeCell ref="A115:A120"/>
    <mergeCell ref="E88:E89"/>
    <mergeCell ref="H131:H132"/>
    <mergeCell ref="G131:G132"/>
    <mergeCell ref="F131:F132"/>
    <mergeCell ref="G98:G101"/>
    <mergeCell ref="A105:A110"/>
    <mergeCell ref="H98:H101"/>
    <mergeCell ref="H103:H104"/>
    <mergeCell ref="F106:F107"/>
    <mergeCell ref="B67:B68"/>
    <mergeCell ref="E84:E85"/>
    <mergeCell ref="A123:A127"/>
    <mergeCell ref="B96:B101"/>
    <mergeCell ref="E96:E97"/>
    <mergeCell ref="G84:G85"/>
    <mergeCell ref="A96:A104"/>
    <mergeCell ref="A44:A68"/>
    <mergeCell ref="E58:E63"/>
    <mergeCell ref="B46:B47"/>
    <mergeCell ref="F7:F9"/>
    <mergeCell ref="H15:H20"/>
    <mergeCell ref="G13:G14"/>
    <mergeCell ref="H13:H14"/>
    <mergeCell ref="F15:F20"/>
    <mergeCell ref="H21:H23"/>
    <mergeCell ref="G7:G9"/>
    <mergeCell ref="H7:H9"/>
    <mergeCell ref="F53:F54"/>
    <mergeCell ref="B93:B95"/>
    <mergeCell ref="E106:E107"/>
    <mergeCell ref="G106:G107"/>
    <mergeCell ref="A81:H81"/>
    <mergeCell ref="A82:C82"/>
    <mergeCell ref="H64:H66"/>
    <mergeCell ref="C64:C65"/>
    <mergeCell ref="B48:B63"/>
    <mergeCell ref="H58:H59"/>
    <mergeCell ref="A1:H1"/>
    <mergeCell ref="H46:H47"/>
    <mergeCell ref="F55:F57"/>
    <mergeCell ref="G55:G57"/>
    <mergeCell ref="F13:F14"/>
    <mergeCell ref="B27:B29"/>
    <mergeCell ref="E46:E47"/>
    <mergeCell ref="H36:H41"/>
    <mergeCell ref="H24:H26"/>
    <mergeCell ref="A3:G3"/>
    <mergeCell ref="H10:H11"/>
    <mergeCell ref="F27:F28"/>
    <mergeCell ref="E27:E28"/>
    <mergeCell ref="E48:E50"/>
    <mergeCell ref="F48:F50"/>
    <mergeCell ref="G36:G41"/>
    <mergeCell ref="G44:G45"/>
    <mergeCell ref="G46:G47"/>
    <mergeCell ref="F44:F45"/>
    <mergeCell ref="E36:E41"/>
    <mergeCell ref="G24:G26"/>
    <mergeCell ref="G27:G28"/>
    <mergeCell ref="E10:E11"/>
    <mergeCell ref="F24:F26"/>
    <mergeCell ref="F10:F11"/>
    <mergeCell ref="E31:E32"/>
    <mergeCell ref="F21:F23"/>
    <mergeCell ref="G21:G23"/>
    <mergeCell ref="G15:G20"/>
    <mergeCell ref="G10:G11"/>
    <mergeCell ref="B21:B26"/>
    <mergeCell ref="E13:E14"/>
    <mergeCell ref="B64:B66"/>
    <mergeCell ref="A6:A29"/>
    <mergeCell ref="E67:E68"/>
    <mergeCell ref="E53:E54"/>
    <mergeCell ref="E55:E57"/>
    <mergeCell ref="B31:B32"/>
    <mergeCell ref="C31:C32"/>
    <mergeCell ref="B10:B11"/>
    <mergeCell ref="B13:B14"/>
    <mergeCell ref="B7:B9"/>
    <mergeCell ref="F46:F47"/>
    <mergeCell ref="F58:F63"/>
    <mergeCell ref="H84:H85"/>
    <mergeCell ref="H27:H28"/>
    <mergeCell ref="G58:G63"/>
    <mergeCell ref="H62:H63"/>
    <mergeCell ref="G53:G54"/>
    <mergeCell ref="B15:B20"/>
    <mergeCell ref="H53:H54"/>
    <mergeCell ref="H44:H45"/>
    <mergeCell ref="H48:H50"/>
    <mergeCell ref="H60:H61"/>
    <mergeCell ref="G48:G50"/>
    <mergeCell ref="F93:F95"/>
    <mergeCell ref="G93:G95"/>
    <mergeCell ref="F84:F85"/>
    <mergeCell ref="G67:G68"/>
    <mergeCell ref="F71:F72"/>
    <mergeCell ref="E69:E70"/>
    <mergeCell ref="H86:H91"/>
    <mergeCell ref="E86:E87"/>
    <mergeCell ref="G96:G97"/>
    <mergeCell ref="A69:A72"/>
    <mergeCell ref="C86:C87"/>
    <mergeCell ref="D86:D87"/>
    <mergeCell ref="B84:B85"/>
    <mergeCell ref="G71:G72"/>
    <mergeCell ref="B106:B107"/>
    <mergeCell ref="B86:B91"/>
    <mergeCell ref="C88:C89"/>
    <mergeCell ref="D88:D89"/>
    <mergeCell ref="A93:A95"/>
    <mergeCell ref="B71:B72"/>
    <mergeCell ref="B123:B124"/>
    <mergeCell ref="B125:B126"/>
    <mergeCell ref="H118:H120"/>
    <mergeCell ref="H125:H126"/>
    <mergeCell ref="G125:G126"/>
    <mergeCell ref="F123:F124"/>
    <mergeCell ref="G123:G124"/>
    <mergeCell ref="H123:H124"/>
    <mergeCell ref="D195:E195"/>
    <mergeCell ref="B159:B160"/>
    <mergeCell ref="G159:G160"/>
    <mergeCell ref="F159:F160"/>
    <mergeCell ref="F170:F171"/>
    <mergeCell ref="C170:C171"/>
    <mergeCell ref="D185:F186"/>
    <mergeCell ref="D172:E172"/>
    <mergeCell ref="G161:G162"/>
    <mergeCell ref="B175:B176"/>
    <mergeCell ref="A2:D2"/>
    <mergeCell ref="A165:A166"/>
    <mergeCell ref="G157:G158"/>
    <mergeCell ref="H147:H148"/>
    <mergeCell ref="G135:G136"/>
    <mergeCell ref="H135:H136"/>
    <mergeCell ref="B157:B158"/>
    <mergeCell ref="H55:H57"/>
    <mergeCell ref="H157:H160"/>
    <mergeCell ref="A111:A114"/>
    <mergeCell ref="B112:B114"/>
    <mergeCell ref="E112:E114"/>
    <mergeCell ref="D173:E173"/>
    <mergeCell ref="A157:A162"/>
    <mergeCell ref="B161:B162"/>
    <mergeCell ref="B116:B117"/>
    <mergeCell ref="E149:E151"/>
    <mergeCell ref="D149:D151"/>
    <mergeCell ref="C149:C151"/>
    <mergeCell ref="B118:B120"/>
    <mergeCell ref="H105:H107"/>
    <mergeCell ref="D180:E180"/>
    <mergeCell ref="H161:H162"/>
    <mergeCell ref="F150:F151"/>
    <mergeCell ref="H112:H114"/>
    <mergeCell ref="D129:D131"/>
    <mergeCell ref="F133:F134"/>
    <mergeCell ref="G133:G134"/>
    <mergeCell ref="H137:H138"/>
    <mergeCell ref="E137:E138"/>
    <mergeCell ref="D181:E181"/>
    <mergeCell ref="A179:A180"/>
    <mergeCell ref="A129:A156"/>
    <mergeCell ref="C139:C142"/>
    <mergeCell ref="D139:D142"/>
    <mergeCell ref="D177:E177"/>
    <mergeCell ref="D176:E176"/>
    <mergeCell ref="B149:B151"/>
    <mergeCell ref="B147:B148"/>
    <mergeCell ref="D147:D148"/>
    <mergeCell ref="H31:H32"/>
    <mergeCell ref="A30:A41"/>
    <mergeCell ref="F31:G31"/>
    <mergeCell ref="F33:F35"/>
    <mergeCell ref="H33:H35"/>
    <mergeCell ref="G33:G35"/>
    <mergeCell ref="F36:F41"/>
    <mergeCell ref="B36:B41"/>
    <mergeCell ref="B33:B35"/>
    <mergeCell ref="D31:D32"/>
  </mergeCells>
  <printOptions/>
  <pageMargins left="0.38" right="0.2362204724409449" top="0.25" bottom="0.35433070866141736" header="0.29" footer="0.15748031496062992"/>
  <pageSetup horizontalDpi="600" verticalDpi="600" orientation="landscape" paperSize="9" r:id="rId1"/>
  <headerFooter alignWithMargins="0">
    <oddFooter>&amp;CStránka &amp;P</oddFooter>
  </headerFooter>
  <ignoredErrors>
    <ignoredError sqref="C8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6.8515625" style="4" customWidth="1"/>
    <col min="2" max="2" width="11.421875" style="15" customWidth="1"/>
    <col min="3" max="3" width="22.7109375" style="4" customWidth="1"/>
    <col min="4" max="4" width="9.140625" style="4" customWidth="1"/>
    <col min="5" max="7" width="14.140625" style="26" customWidth="1"/>
    <col min="8" max="8" width="14.140625" style="12" customWidth="1"/>
    <col min="9" max="10" width="14.140625" style="79" customWidth="1"/>
    <col min="11" max="11" width="17.57421875" style="12" customWidth="1"/>
    <col min="12" max="16384" width="9.140625" style="12" customWidth="1"/>
  </cols>
  <sheetData>
    <row r="1" spans="1:10" ht="21.75" customHeight="1">
      <c r="A1" s="315" t="s">
        <v>164</v>
      </c>
      <c r="B1" s="315"/>
      <c r="C1" s="315"/>
      <c r="D1" s="315"/>
      <c r="E1" s="315"/>
      <c r="F1" s="393" t="s">
        <v>357</v>
      </c>
      <c r="I1" s="133"/>
      <c r="J1" s="133"/>
    </row>
    <row r="2" spans="1:10" ht="18.75">
      <c r="A2" s="150" t="s">
        <v>249</v>
      </c>
      <c r="B2" s="150"/>
      <c r="C2" s="150"/>
      <c r="D2" s="3"/>
      <c r="F2" s="393" t="s">
        <v>250</v>
      </c>
      <c r="J2" s="393"/>
    </row>
    <row r="3" spans="1:10" s="14" customFormat="1" ht="20.25" customHeight="1" thickBot="1">
      <c r="A3" s="372" t="s">
        <v>337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8" ht="14.25" customHeight="1">
      <c r="A4" s="352" t="s">
        <v>43</v>
      </c>
      <c r="B4" s="277" t="s">
        <v>8</v>
      </c>
      <c r="C4" s="336" t="s">
        <v>185</v>
      </c>
      <c r="D4" s="348" t="s">
        <v>44</v>
      </c>
      <c r="E4" s="346" t="s">
        <v>251</v>
      </c>
      <c r="F4" s="346"/>
      <c r="G4" s="347"/>
      <c r="H4" s="47"/>
    </row>
    <row r="5" spans="1:10" s="11" customFormat="1" ht="15.75" customHeight="1" thickBot="1">
      <c r="A5" s="353"/>
      <c r="B5" s="278"/>
      <c r="C5" s="337"/>
      <c r="D5" s="349"/>
      <c r="E5" s="152" t="s">
        <v>165</v>
      </c>
      <c r="F5" s="152" t="s">
        <v>166</v>
      </c>
      <c r="G5" s="153" t="s">
        <v>167</v>
      </c>
      <c r="H5" s="49"/>
      <c r="I5" s="133"/>
      <c r="J5" s="133"/>
    </row>
    <row r="6" spans="1:8" ht="24" customHeight="1">
      <c r="A6" s="201" t="s">
        <v>53</v>
      </c>
      <c r="B6" s="107">
        <v>1558</v>
      </c>
      <c r="C6" s="109" t="s">
        <v>157</v>
      </c>
      <c r="D6" s="109">
        <v>1</v>
      </c>
      <c r="E6" s="127"/>
      <c r="F6" s="127"/>
      <c r="G6" s="128"/>
      <c r="H6" s="46"/>
    </row>
    <row r="7" spans="1:8" ht="12.75">
      <c r="A7" s="33" t="s">
        <v>57</v>
      </c>
      <c r="B7" s="10">
        <v>2066</v>
      </c>
      <c r="C7" s="1" t="s">
        <v>158</v>
      </c>
      <c r="D7" s="1">
        <v>2</v>
      </c>
      <c r="E7" s="121"/>
      <c r="F7" s="121"/>
      <c r="G7" s="123"/>
      <c r="H7" s="46"/>
    </row>
    <row r="8" spans="1:8" ht="24" customHeight="1">
      <c r="A8" s="138" t="s">
        <v>60</v>
      </c>
      <c r="B8" s="58">
        <v>79</v>
      </c>
      <c r="C8" s="1" t="s">
        <v>157</v>
      </c>
      <c r="D8" s="1">
        <v>3</v>
      </c>
      <c r="E8" s="121"/>
      <c r="F8" s="121"/>
      <c r="G8" s="123"/>
      <c r="H8" s="46"/>
    </row>
    <row r="9" spans="1:8" ht="12.75">
      <c r="A9" s="33" t="s">
        <v>62</v>
      </c>
      <c r="B9" s="10">
        <v>232</v>
      </c>
      <c r="C9" s="1" t="s">
        <v>157</v>
      </c>
      <c r="D9" s="1">
        <v>3</v>
      </c>
      <c r="E9" s="121"/>
      <c r="F9" s="121"/>
      <c r="G9" s="123"/>
      <c r="H9" s="46"/>
    </row>
    <row r="10" spans="1:8" ht="12.75">
      <c r="A10" s="33" t="s">
        <v>65</v>
      </c>
      <c r="B10" s="10">
        <v>3500</v>
      </c>
      <c r="C10" s="1" t="s">
        <v>157</v>
      </c>
      <c r="D10" s="1">
        <v>4</v>
      </c>
      <c r="E10" s="121"/>
      <c r="F10" s="121"/>
      <c r="G10" s="123"/>
      <c r="H10" s="46"/>
    </row>
    <row r="11" spans="1:8" ht="38.25" customHeight="1">
      <c r="A11" s="138" t="s">
        <v>66</v>
      </c>
      <c r="B11" s="65">
        <v>1722</v>
      </c>
      <c r="C11" s="1" t="s">
        <v>157</v>
      </c>
      <c r="D11" s="1">
        <v>5</v>
      </c>
      <c r="E11" s="121"/>
      <c r="F11" s="121"/>
      <c r="G11" s="123"/>
      <c r="H11" s="46"/>
    </row>
    <row r="12" spans="1:8" ht="12.75">
      <c r="A12" s="242" t="s">
        <v>67</v>
      </c>
      <c r="B12" s="10">
        <v>786</v>
      </c>
      <c r="C12" s="1" t="s">
        <v>157</v>
      </c>
      <c r="D12" s="1">
        <v>6</v>
      </c>
      <c r="E12" s="121"/>
      <c r="F12" s="121"/>
      <c r="G12" s="123"/>
      <c r="H12" s="46"/>
    </row>
    <row r="13" spans="1:8" ht="24.75" customHeight="1">
      <c r="A13" s="242"/>
      <c r="B13" s="10">
        <v>6834</v>
      </c>
      <c r="C13" s="1" t="s">
        <v>157</v>
      </c>
      <c r="D13" s="1">
        <v>6</v>
      </c>
      <c r="E13" s="121"/>
      <c r="F13" s="121"/>
      <c r="G13" s="123"/>
      <c r="H13" s="46"/>
    </row>
    <row r="14" spans="1:8" ht="12.75">
      <c r="A14" s="258" t="s">
        <v>70</v>
      </c>
      <c r="B14" s="10">
        <v>800</v>
      </c>
      <c r="C14" s="1" t="s">
        <v>157</v>
      </c>
      <c r="D14" s="1">
        <v>7</v>
      </c>
      <c r="E14" s="121"/>
      <c r="F14" s="121"/>
      <c r="G14" s="123"/>
      <c r="H14" s="46"/>
    </row>
    <row r="15" spans="1:8" ht="12.75">
      <c r="A15" s="258"/>
      <c r="B15" s="10">
        <v>2921</v>
      </c>
      <c r="C15" s="1" t="s">
        <v>157</v>
      </c>
      <c r="D15" s="1">
        <v>7</v>
      </c>
      <c r="E15" s="121"/>
      <c r="F15" s="121"/>
      <c r="G15" s="123"/>
      <c r="H15" s="46"/>
    </row>
    <row r="16" spans="1:8" ht="12.75" customHeight="1">
      <c r="A16" s="33" t="s">
        <v>37</v>
      </c>
      <c r="B16" s="10">
        <v>3450</v>
      </c>
      <c r="C16" s="1" t="s">
        <v>157</v>
      </c>
      <c r="D16" s="1">
        <v>30</v>
      </c>
      <c r="E16" s="121"/>
      <c r="F16" s="121"/>
      <c r="G16" s="123"/>
      <c r="H16" s="46"/>
    </row>
    <row r="17" spans="1:8" ht="12.75">
      <c r="A17" s="258" t="s">
        <v>112</v>
      </c>
      <c r="B17" s="261">
        <v>1287</v>
      </c>
      <c r="C17" s="1" t="s">
        <v>324</v>
      </c>
      <c r="D17" s="1">
        <v>10</v>
      </c>
      <c r="E17" s="121"/>
      <c r="F17" s="122">
        <v>0</v>
      </c>
      <c r="G17" s="124">
        <v>0</v>
      </c>
      <c r="H17" s="46"/>
    </row>
    <row r="18" spans="1:8" ht="12.75" customHeight="1">
      <c r="A18" s="258"/>
      <c r="B18" s="261"/>
      <c r="C18" s="1" t="s">
        <v>157</v>
      </c>
      <c r="D18" s="1">
        <v>10</v>
      </c>
      <c r="E18" s="121"/>
      <c r="F18" s="121"/>
      <c r="G18" s="123"/>
      <c r="H18" s="46"/>
    </row>
    <row r="19" spans="1:8" ht="12.75">
      <c r="A19" s="33" t="s">
        <v>114</v>
      </c>
      <c r="B19" s="10">
        <v>912</v>
      </c>
      <c r="C19" s="1" t="s">
        <v>157</v>
      </c>
      <c r="D19" s="1">
        <v>11</v>
      </c>
      <c r="E19" s="121"/>
      <c r="F19" s="121"/>
      <c r="G19" s="123"/>
      <c r="H19" s="46"/>
    </row>
    <row r="20" spans="1:8" ht="12.75">
      <c r="A20" s="33" t="s">
        <v>115</v>
      </c>
      <c r="B20" s="10">
        <v>6163</v>
      </c>
      <c r="C20" s="1" t="s">
        <v>157</v>
      </c>
      <c r="D20" s="1">
        <v>12</v>
      </c>
      <c r="E20" s="121"/>
      <c r="F20" s="121"/>
      <c r="G20" s="123"/>
      <c r="H20" s="46"/>
    </row>
    <row r="21" spans="1:8" ht="12.75">
      <c r="A21" s="33" t="s">
        <v>83</v>
      </c>
      <c r="B21" s="1">
        <v>233</v>
      </c>
      <c r="C21" s="1" t="s">
        <v>157</v>
      </c>
      <c r="D21" s="1">
        <v>13</v>
      </c>
      <c r="E21" s="121"/>
      <c r="F21" s="121"/>
      <c r="G21" s="123"/>
      <c r="H21" s="46"/>
    </row>
    <row r="22" spans="1:8" ht="12.75" customHeight="1">
      <c r="A22" s="138" t="s">
        <v>85</v>
      </c>
      <c r="B22" s="10">
        <v>1285</v>
      </c>
      <c r="C22" s="1" t="s">
        <v>157</v>
      </c>
      <c r="D22" s="1">
        <v>13</v>
      </c>
      <c r="E22" s="121"/>
      <c r="F22" s="121"/>
      <c r="G22" s="123"/>
      <c r="H22" s="46"/>
    </row>
    <row r="23" spans="1:8" ht="12.75" customHeight="1">
      <c r="A23" s="242" t="s">
        <v>95</v>
      </c>
      <c r="B23" s="10">
        <v>6724</v>
      </c>
      <c r="C23" s="1" t="s">
        <v>157</v>
      </c>
      <c r="D23" s="1">
        <v>14</v>
      </c>
      <c r="E23" s="121"/>
      <c r="F23" s="121"/>
      <c r="G23" s="123"/>
      <c r="H23" s="46"/>
    </row>
    <row r="24" spans="1:8" ht="12.75" customHeight="1">
      <c r="A24" s="242"/>
      <c r="B24" s="10">
        <v>133</v>
      </c>
      <c r="C24" s="1" t="s">
        <v>157</v>
      </c>
      <c r="D24" s="1">
        <v>16</v>
      </c>
      <c r="E24" s="121"/>
      <c r="F24" s="121"/>
      <c r="G24" s="123"/>
      <c r="H24" s="46"/>
    </row>
    <row r="25" spans="1:8" ht="12.75" customHeight="1">
      <c r="A25" s="242"/>
      <c r="B25" s="10">
        <v>2466</v>
      </c>
      <c r="C25" s="1" t="s">
        <v>157</v>
      </c>
      <c r="D25" s="1">
        <v>14</v>
      </c>
      <c r="E25" s="121"/>
      <c r="F25" s="121"/>
      <c r="G25" s="123"/>
      <c r="H25" s="46"/>
    </row>
    <row r="26" spans="1:8" ht="12.75" customHeight="1">
      <c r="A26" s="242"/>
      <c r="B26" s="10">
        <v>1908</v>
      </c>
      <c r="C26" s="1" t="s">
        <v>157</v>
      </c>
      <c r="D26" s="1">
        <v>14</v>
      </c>
      <c r="E26" s="121"/>
      <c r="F26" s="121"/>
      <c r="G26" s="123"/>
      <c r="H26" s="46"/>
    </row>
    <row r="27" spans="1:8" ht="12.75" customHeight="1">
      <c r="A27" s="242"/>
      <c r="B27" s="10">
        <v>3085</v>
      </c>
      <c r="C27" s="1" t="s">
        <v>157</v>
      </c>
      <c r="D27" s="1">
        <v>15</v>
      </c>
      <c r="E27" s="121"/>
      <c r="F27" s="121"/>
      <c r="G27" s="123"/>
      <c r="H27" s="46"/>
    </row>
    <row r="28" spans="1:8" ht="12.75" customHeight="1">
      <c r="A28" s="242"/>
      <c r="B28" s="10">
        <v>7743</v>
      </c>
      <c r="C28" s="1" t="s">
        <v>157</v>
      </c>
      <c r="D28" s="1">
        <v>15</v>
      </c>
      <c r="E28" s="121"/>
      <c r="F28" s="121"/>
      <c r="G28" s="123"/>
      <c r="H28" s="46"/>
    </row>
    <row r="29" spans="1:8" ht="12.75">
      <c r="A29" s="258" t="s">
        <v>141</v>
      </c>
      <c r="B29" s="10">
        <v>586</v>
      </c>
      <c r="C29" s="1" t="s">
        <v>157</v>
      </c>
      <c r="D29" s="252">
        <v>17</v>
      </c>
      <c r="E29" s="121"/>
      <c r="F29" s="121"/>
      <c r="G29" s="123"/>
      <c r="H29" s="46"/>
    </row>
    <row r="30" spans="1:8" ht="12.75">
      <c r="A30" s="258"/>
      <c r="B30" s="10">
        <v>18</v>
      </c>
      <c r="C30" s="1" t="s">
        <v>159</v>
      </c>
      <c r="D30" s="252"/>
      <c r="E30" s="121"/>
      <c r="F30" s="121"/>
      <c r="G30" s="123"/>
      <c r="H30" s="46"/>
    </row>
    <row r="31" spans="1:8" ht="12.75">
      <c r="A31" s="258"/>
      <c r="B31" s="10">
        <v>250</v>
      </c>
      <c r="C31" s="1" t="s">
        <v>157</v>
      </c>
      <c r="D31" s="252"/>
      <c r="E31" s="121"/>
      <c r="F31" s="121"/>
      <c r="G31" s="123"/>
      <c r="H31" s="46"/>
    </row>
    <row r="32" spans="1:8" ht="12.75" customHeight="1">
      <c r="A32" s="138" t="s">
        <v>142</v>
      </c>
      <c r="B32" s="10">
        <v>1010</v>
      </c>
      <c r="C32" s="1" t="s">
        <v>157</v>
      </c>
      <c r="D32" s="1">
        <v>18</v>
      </c>
      <c r="E32" s="121"/>
      <c r="F32" s="121"/>
      <c r="G32" s="123"/>
      <c r="H32" s="46"/>
    </row>
    <row r="33" spans="1:8" ht="12.75" customHeight="1">
      <c r="A33" s="202" t="s">
        <v>106</v>
      </c>
      <c r="B33" s="10">
        <v>729</v>
      </c>
      <c r="C33" s="10" t="s">
        <v>157</v>
      </c>
      <c r="D33" s="1">
        <v>32</v>
      </c>
      <c r="E33" s="121"/>
      <c r="F33" s="121"/>
      <c r="G33" s="123"/>
      <c r="H33" s="46"/>
    </row>
    <row r="34" spans="1:8" ht="24.75" customHeight="1">
      <c r="A34" s="184" t="s">
        <v>104</v>
      </c>
      <c r="B34" s="10">
        <v>2747</v>
      </c>
      <c r="C34" s="1" t="s">
        <v>157</v>
      </c>
      <c r="D34" s="1">
        <v>19</v>
      </c>
      <c r="E34" s="121"/>
      <c r="F34" s="121"/>
      <c r="G34" s="123"/>
      <c r="H34" s="46"/>
    </row>
    <row r="35" spans="1:8" ht="13.5" thickBot="1">
      <c r="A35" s="187" t="s">
        <v>81</v>
      </c>
      <c r="B35" s="43">
        <v>350</v>
      </c>
      <c r="C35" s="20" t="s">
        <v>157</v>
      </c>
      <c r="D35" s="20">
        <v>8</v>
      </c>
      <c r="E35" s="125"/>
      <c r="F35" s="125"/>
      <c r="G35" s="126"/>
      <c r="H35" s="46"/>
    </row>
    <row r="36" spans="1:7" ht="18.75" customHeight="1" thickBot="1">
      <c r="A36" s="151" t="s">
        <v>42</v>
      </c>
      <c r="B36" s="151"/>
      <c r="C36" s="151"/>
      <c r="D36" s="151"/>
      <c r="E36" s="151"/>
      <c r="F36" s="151"/>
      <c r="G36" s="151"/>
    </row>
    <row r="37" spans="1:10" ht="14.25" customHeight="1">
      <c r="A37" s="352" t="s">
        <v>43</v>
      </c>
      <c r="B37" s="277" t="s">
        <v>8</v>
      </c>
      <c r="C37" s="336" t="s">
        <v>185</v>
      </c>
      <c r="D37" s="348" t="s">
        <v>44</v>
      </c>
      <c r="E37" s="361" t="s">
        <v>251</v>
      </c>
      <c r="F37" s="362"/>
      <c r="G37" s="362"/>
      <c r="H37" s="362"/>
      <c r="I37" s="362"/>
      <c r="J37" s="363"/>
    </row>
    <row r="38" spans="1:10" s="11" customFormat="1" ht="13.5" thickBot="1">
      <c r="A38" s="353"/>
      <c r="B38" s="278"/>
      <c r="C38" s="337"/>
      <c r="D38" s="349"/>
      <c r="E38" s="152" t="s">
        <v>165</v>
      </c>
      <c r="F38" s="152" t="s">
        <v>166</v>
      </c>
      <c r="G38" s="152" t="s">
        <v>167</v>
      </c>
      <c r="H38" s="200" t="s">
        <v>177</v>
      </c>
      <c r="I38" s="153" t="s">
        <v>327</v>
      </c>
      <c r="J38" s="153" t="s">
        <v>328</v>
      </c>
    </row>
    <row r="39" spans="1:10" s="44" customFormat="1" ht="12.75">
      <c r="A39" s="194" t="s">
        <v>192</v>
      </c>
      <c r="B39" s="108">
        <v>1292</v>
      </c>
      <c r="C39" s="109" t="s">
        <v>161</v>
      </c>
      <c r="D39" s="110">
        <v>9</v>
      </c>
      <c r="E39" s="179"/>
      <c r="F39" s="179"/>
      <c r="G39" s="179"/>
      <c r="H39" s="180">
        <v>0</v>
      </c>
      <c r="I39" s="195">
        <v>0</v>
      </c>
      <c r="J39" s="196">
        <v>0</v>
      </c>
    </row>
    <row r="40" spans="1:10" s="44" customFormat="1" ht="12.75">
      <c r="A40" s="364" t="s">
        <v>231</v>
      </c>
      <c r="B40" s="41">
        <v>130</v>
      </c>
      <c r="C40" s="1" t="s">
        <v>161</v>
      </c>
      <c r="D40" s="365">
        <v>33</v>
      </c>
      <c r="E40" s="74"/>
      <c r="F40" s="74"/>
      <c r="G40" s="74"/>
      <c r="H40" s="129">
        <v>0</v>
      </c>
      <c r="I40" s="134">
        <v>0</v>
      </c>
      <c r="J40" s="197">
        <v>0</v>
      </c>
    </row>
    <row r="41" spans="1:10" s="44" customFormat="1" ht="12.75">
      <c r="A41" s="364"/>
      <c r="B41" s="41">
        <v>103</v>
      </c>
      <c r="C41" s="1" t="s">
        <v>230</v>
      </c>
      <c r="D41" s="365"/>
      <c r="E41" s="74"/>
      <c r="F41" s="74"/>
      <c r="G41" s="74"/>
      <c r="H41" s="129">
        <v>0</v>
      </c>
      <c r="I41" s="134">
        <v>0</v>
      </c>
      <c r="J41" s="197">
        <v>0</v>
      </c>
    </row>
    <row r="42" spans="1:10" s="44" customFormat="1" ht="12.75">
      <c r="A42" s="364"/>
      <c r="B42" s="41">
        <v>138</v>
      </c>
      <c r="C42" s="1" t="s">
        <v>161</v>
      </c>
      <c r="D42" s="365"/>
      <c r="E42" s="74"/>
      <c r="F42" s="74"/>
      <c r="G42" s="74"/>
      <c r="H42" s="129">
        <v>0</v>
      </c>
      <c r="I42" s="134">
        <v>0</v>
      </c>
      <c r="J42" s="197">
        <v>0</v>
      </c>
    </row>
    <row r="43" spans="1:10" s="44" customFormat="1" ht="12.75">
      <c r="A43" s="364"/>
      <c r="B43" s="41">
        <v>95</v>
      </c>
      <c r="C43" s="1" t="s">
        <v>230</v>
      </c>
      <c r="D43" s="365"/>
      <c r="E43" s="74"/>
      <c r="F43" s="74"/>
      <c r="G43" s="74"/>
      <c r="H43" s="129">
        <v>0</v>
      </c>
      <c r="I43" s="134">
        <v>0</v>
      </c>
      <c r="J43" s="197">
        <v>0</v>
      </c>
    </row>
    <row r="44" spans="1:10" s="44" customFormat="1" ht="12.75">
      <c r="A44" s="364"/>
      <c r="B44" s="41">
        <v>280</v>
      </c>
      <c r="C44" s="1" t="s">
        <v>161</v>
      </c>
      <c r="D44" s="365"/>
      <c r="E44" s="74"/>
      <c r="F44" s="74"/>
      <c r="G44" s="74"/>
      <c r="H44" s="129">
        <v>0</v>
      </c>
      <c r="I44" s="134">
        <v>0</v>
      </c>
      <c r="J44" s="197">
        <v>0</v>
      </c>
    </row>
    <row r="45" spans="1:10" s="44" customFormat="1" ht="12.75">
      <c r="A45" s="364"/>
      <c r="B45" s="41">
        <v>290</v>
      </c>
      <c r="C45" s="1" t="s">
        <v>161</v>
      </c>
      <c r="D45" s="365"/>
      <c r="E45" s="74"/>
      <c r="F45" s="74"/>
      <c r="G45" s="74"/>
      <c r="H45" s="129">
        <v>0</v>
      </c>
      <c r="I45" s="134">
        <v>0</v>
      </c>
      <c r="J45" s="197">
        <v>0</v>
      </c>
    </row>
    <row r="46" spans="1:10" s="44" customFormat="1" ht="12.75">
      <c r="A46" s="186" t="s">
        <v>320</v>
      </c>
      <c r="B46" s="41">
        <v>460</v>
      </c>
      <c r="C46" s="1" t="s">
        <v>326</v>
      </c>
      <c r="D46" s="112">
        <v>29</v>
      </c>
      <c r="E46" s="74"/>
      <c r="F46" s="74"/>
      <c r="G46" s="74"/>
      <c r="H46" s="74"/>
      <c r="I46" s="135"/>
      <c r="J46" s="198"/>
    </row>
    <row r="47" spans="1:10" ht="24.75" customHeight="1">
      <c r="A47" s="138" t="s">
        <v>49</v>
      </c>
      <c r="B47" s="41">
        <v>600</v>
      </c>
      <c r="C47" s="1" t="s">
        <v>161</v>
      </c>
      <c r="D47" s="105">
        <v>20</v>
      </c>
      <c r="E47" s="74"/>
      <c r="F47" s="74"/>
      <c r="G47" s="74"/>
      <c r="H47" s="129">
        <v>0</v>
      </c>
      <c r="I47" s="130">
        <v>0</v>
      </c>
      <c r="J47" s="183">
        <v>0</v>
      </c>
    </row>
    <row r="48" spans="1:10" ht="12.75">
      <c r="A48" s="258" t="s">
        <v>34</v>
      </c>
      <c r="B48" s="10">
        <v>1056</v>
      </c>
      <c r="C48" s="1" t="s">
        <v>161</v>
      </c>
      <c r="D48" s="105">
        <v>1</v>
      </c>
      <c r="E48" s="74"/>
      <c r="F48" s="74"/>
      <c r="G48" s="74"/>
      <c r="H48" s="129">
        <v>0</v>
      </c>
      <c r="I48" s="130">
        <v>0</v>
      </c>
      <c r="J48" s="183">
        <v>0</v>
      </c>
    </row>
    <row r="49" spans="1:10" ht="12.75">
      <c r="A49" s="258"/>
      <c r="B49" s="10">
        <v>1098</v>
      </c>
      <c r="C49" s="1" t="s">
        <v>162</v>
      </c>
      <c r="D49" s="105">
        <v>1</v>
      </c>
      <c r="E49" s="74"/>
      <c r="F49" s="74"/>
      <c r="G49" s="74"/>
      <c r="H49" s="74"/>
      <c r="I49" s="130">
        <v>0</v>
      </c>
      <c r="J49" s="183">
        <v>0</v>
      </c>
    </row>
    <row r="50" spans="1:10" ht="37.5" customHeight="1">
      <c r="A50" s="184" t="s">
        <v>331</v>
      </c>
      <c r="B50" s="10">
        <v>248</v>
      </c>
      <c r="C50" s="1" t="s">
        <v>161</v>
      </c>
      <c r="D50" s="105">
        <v>20</v>
      </c>
      <c r="E50" s="74"/>
      <c r="F50" s="74"/>
      <c r="G50" s="74"/>
      <c r="H50" s="129">
        <v>0</v>
      </c>
      <c r="I50" s="130">
        <v>0</v>
      </c>
      <c r="J50" s="183">
        <v>0</v>
      </c>
    </row>
    <row r="51" spans="1:10" ht="12.75">
      <c r="A51" s="184" t="s">
        <v>120</v>
      </c>
      <c r="B51" s="10">
        <v>1144</v>
      </c>
      <c r="C51" s="1" t="s">
        <v>161</v>
      </c>
      <c r="D51" s="105">
        <v>21</v>
      </c>
      <c r="E51" s="74"/>
      <c r="F51" s="74"/>
      <c r="G51" s="74"/>
      <c r="H51" s="129">
        <v>0</v>
      </c>
      <c r="I51" s="130">
        <v>0</v>
      </c>
      <c r="J51" s="183">
        <v>0</v>
      </c>
    </row>
    <row r="52" spans="1:10" ht="25.5">
      <c r="A52" s="138" t="s">
        <v>78</v>
      </c>
      <c r="B52" s="10">
        <v>660</v>
      </c>
      <c r="C52" s="10" t="s">
        <v>162</v>
      </c>
      <c r="D52" s="350">
        <v>8</v>
      </c>
      <c r="E52" s="74"/>
      <c r="F52" s="74"/>
      <c r="G52" s="74"/>
      <c r="H52" s="74"/>
      <c r="I52" s="130">
        <v>0</v>
      </c>
      <c r="J52" s="183">
        <v>0</v>
      </c>
    </row>
    <row r="53" spans="1:10" ht="12.75">
      <c r="A53" s="138" t="s">
        <v>244</v>
      </c>
      <c r="B53" s="10">
        <v>128</v>
      </c>
      <c r="C53" s="1" t="s">
        <v>161</v>
      </c>
      <c r="D53" s="350"/>
      <c r="E53" s="74"/>
      <c r="F53" s="74"/>
      <c r="G53" s="74"/>
      <c r="H53" s="101">
        <v>0</v>
      </c>
      <c r="I53" s="130">
        <v>0</v>
      </c>
      <c r="J53" s="183">
        <v>0</v>
      </c>
    </row>
    <row r="54" spans="1:10" ht="12.75">
      <c r="A54" s="138" t="s">
        <v>128</v>
      </c>
      <c r="B54" s="10">
        <v>554</v>
      </c>
      <c r="C54" s="1" t="s">
        <v>161</v>
      </c>
      <c r="D54" s="105">
        <v>23</v>
      </c>
      <c r="E54" s="74"/>
      <c r="F54" s="74"/>
      <c r="G54" s="74"/>
      <c r="H54" s="129">
        <v>0</v>
      </c>
      <c r="I54" s="130">
        <v>0</v>
      </c>
      <c r="J54" s="183">
        <v>0</v>
      </c>
    </row>
    <row r="55" spans="1:10" ht="12.75">
      <c r="A55" s="33" t="s">
        <v>117</v>
      </c>
      <c r="B55" s="10">
        <v>198</v>
      </c>
      <c r="C55" s="1" t="s">
        <v>161</v>
      </c>
      <c r="D55" s="105">
        <v>24</v>
      </c>
      <c r="E55" s="74"/>
      <c r="F55" s="74"/>
      <c r="G55" s="74"/>
      <c r="H55" s="129">
        <v>0</v>
      </c>
      <c r="I55" s="130">
        <v>0</v>
      </c>
      <c r="J55" s="183">
        <v>0</v>
      </c>
    </row>
    <row r="56" spans="1:10" ht="12.75">
      <c r="A56" s="258" t="s">
        <v>23</v>
      </c>
      <c r="B56" s="10">
        <v>814</v>
      </c>
      <c r="C56" s="1" t="s">
        <v>161</v>
      </c>
      <c r="D56" s="350" t="s">
        <v>163</v>
      </c>
      <c r="E56" s="74"/>
      <c r="F56" s="74"/>
      <c r="G56" s="74"/>
      <c r="H56" s="129">
        <v>0</v>
      </c>
      <c r="I56" s="130">
        <v>0</v>
      </c>
      <c r="J56" s="183">
        <v>0</v>
      </c>
    </row>
    <row r="57" spans="1:10" ht="12.75">
      <c r="A57" s="258"/>
      <c r="B57" s="10">
        <v>813</v>
      </c>
      <c r="C57" s="1" t="s">
        <v>159</v>
      </c>
      <c r="D57" s="350"/>
      <c r="E57" s="74"/>
      <c r="F57" s="74"/>
      <c r="G57" s="74"/>
      <c r="H57" s="129">
        <v>0</v>
      </c>
      <c r="I57" s="130">
        <v>0</v>
      </c>
      <c r="J57" s="183">
        <v>0</v>
      </c>
    </row>
    <row r="58" spans="1:10" ht="12.75">
      <c r="A58" s="258"/>
      <c r="B58" s="10" t="s">
        <v>299</v>
      </c>
      <c r="C58" s="10" t="s">
        <v>298</v>
      </c>
      <c r="D58" s="350"/>
      <c r="E58" s="54">
        <v>0</v>
      </c>
      <c r="F58" s="102"/>
      <c r="G58" s="54">
        <v>0</v>
      </c>
      <c r="H58" s="54">
        <v>0</v>
      </c>
      <c r="I58" s="130">
        <v>0</v>
      </c>
      <c r="J58" s="183">
        <v>0</v>
      </c>
    </row>
    <row r="59" spans="1:10" ht="12.75" customHeight="1">
      <c r="A59" s="33" t="s">
        <v>119</v>
      </c>
      <c r="B59" s="10">
        <v>363</v>
      </c>
      <c r="C59" s="1" t="s">
        <v>161</v>
      </c>
      <c r="D59" s="105">
        <v>26</v>
      </c>
      <c r="E59" s="74"/>
      <c r="F59" s="74"/>
      <c r="G59" s="74"/>
      <c r="H59" s="129">
        <v>0</v>
      </c>
      <c r="I59" s="130">
        <v>0</v>
      </c>
      <c r="J59" s="183">
        <v>0</v>
      </c>
    </row>
    <row r="60" spans="1:10" ht="12.75">
      <c r="A60" s="33" t="s">
        <v>218</v>
      </c>
      <c r="B60" s="10">
        <v>1894</v>
      </c>
      <c r="C60" s="10" t="s">
        <v>162</v>
      </c>
      <c r="D60" s="105">
        <v>34</v>
      </c>
      <c r="E60" s="74"/>
      <c r="F60" s="74"/>
      <c r="G60" s="74"/>
      <c r="H60" s="74"/>
      <c r="I60" s="130">
        <v>0</v>
      </c>
      <c r="J60" s="183">
        <v>0</v>
      </c>
    </row>
    <row r="61" spans="1:10" ht="12.75">
      <c r="A61" s="268" t="s">
        <v>236</v>
      </c>
      <c r="B61" s="10">
        <v>2100</v>
      </c>
      <c r="C61" s="1" t="s">
        <v>161</v>
      </c>
      <c r="D61" s="369">
        <v>35</v>
      </c>
      <c r="E61" s="74"/>
      <c r="F61" s="74"/>
      <c r="G61" s="74"/>
      <c r="H61" s="129">
        <v>0</v>
      </c>
      <c r="I61" s="130">
        <v>0</v>
      </c>
      <c r="J61" s="183">
        <v>0</v>
      </c>
    </row>
    <row r="62" spans="1:10" ht="12.75">
      <c r="A62" s="269"/>
      <c r="B62" s="10">
        <v>500</v>
      </c>
      <c r="C62" s="1" t="s">
        <v>159</v>
      </c>
      <c r="D62" s="370"/>
      <c r="E62" s="74"/>
      <c r="F62" s="74"/>
      <c r="G62" s="74"/>
      <c r="H62" s="129">
        <v>0</v>
      </c>
      <c r="I62" s="130">
        <v>0</v>
      </c>
      <c r="J62" s="183">
        <v>0</v>
      </c>
    </row>
    <row r="63" spans="1:10" ht="12.75">
      <c r="A63" s="270"/>
      <c r="B63" s="10">
        <v>500</v>
      </c>
      <c r="C63" s="1" t="s">
        <v>180</v>
      </c>
      <c r="D63" s="371"/>
      <c r="E63" s="101">
        <v>0</v>
      </c>
      <c r="F63" s="74"/>
      <c r="G63" s="101">
        <v>0</v>
      </c>
      <c r="H63" s="129">
        <v>0</v>
      </c>
      <c r="I63" s="130">
        <v>0</v>
      </c>
      <c r="J63" s="183">
        <v>0</v>
      </c>
    </row>
    <row r="64" spans="1:10" ht="12.75">
      <c r="A64" s="138" t="s">
        <v>133</v>
      </c>
      <c r="B64" s="10">
        <v>625</v>
      </c>
      <c r="C64" s="1" t="s">
        <v>162</v>
      </c>
      <c r="D64" s="105">
        <v>22</v>
      </c>
      <c r="E64" s="74"/>
      <c r="F64" s="74"/>
      <c r="G64" s="74"/>
      <c r="H64" s="74"/>
      <c r="I64" s="130">
        <v>0</v>
      </c>
      <c r="J64" s="183">
        <v>0</v>
      </c>
    </row>
    <row r="65" spans="1:10" ht="12.75">
      <c r="A65" s="33" t="s">
        <v>103</v>
      </c>
      <c r="B65" s="10">
        <v>274</v>
      </c>
      <c r="C65" s="1" t="s">
        <v>161</v>
      </c>
      <c r="D65" s="105">
        <v>27</v>
      </c>
      <c r="E65" s="74"/>
      <c r="F65" s="74"/>
      <c r="G65" s="74"/>
      <c r="H65" s="129">
        <v>0</v>
      </c>
      <c r="I65" s="130">
        <v>0</v>
      </c>
      <c r="J65" s="183">
        <v>0</v>
      </c>
    </row>
    <row r="66" spans="1:10" ht="12.75">
      <c r="A66" s="33" t="s">
        <v>237</v>
      </c>
      <c r="B66" s="10">
        <v>235</v>
      </c>
      <c r="C66" s="1" t="s">
        <v>161</v>
      </c>
      <c r="D66" s="105">
        <v>36</v>
      </c>
      <c r="E66" s="74"/>
      <c r="F66" s="74"/>
      <c r="G66" s="74"/>
      <c r="H66" s="129">
        <v>0</v>
      </c>
      <c r="I66" s="130">
        <v>0</v>
      </c>
      <c r="J66" s="183">
        <v>0</v>
      </c>
    </row>
    <row r="67" spans="1:10" ht="12.75">
      <c r="A67" s="138" t="s">
        <v>14</v>
      </c>
      <c r="B67" s="10">
        <v>425</v>
      </c>
      <c r="C67" s="1" t="s">
        <v>161</v>
      </c>
      <c r="D67" s="105">
        <v>28</v>
      </c>
      <c r="E67" s="74"/>
      <c r="F67" s="74"/>
      <c r="G67" s="74"/>
      <c r="H67" s="129">
        <v>0</v>
      </c>
      <c r="I67" s="130">
        <v>0</v>
      </c>
      <c r="J67" s="183">
        <v>0</v>
      </c>
    </row>
    <row r="68" spans="1:10" ht="12.75">
      <c r="A68" s="33" t="s">
        <v>106</v>
      </c>
      <c r="B68" s="10">
        <v>851</v>
      </c>
      <c r="C68" s="1" t="s">
        <v>161</v>
      </c>
      <c r="D68" s="105">
        <v>19</v>
      </c>
      <c r="E68" s="74"/>
      <c r="F68" s="74"/>
      <c r="G68" s="74"/>
      <c r="H68" s="129">
        <v>0</v>
      </c>
      <c r="I68" s="130">
        <v>0</v>
      </c>
      <c r="J68" s="183">
        <v>0</v>
      </c>
    </row>
    <row r="69" spans="1:10" ht="12.75" customHeight="1">
      <c r="A69" s="268" t="s">
        <v>37</v>
      </c>
      <c r="B69" s="10">
        <v>204</v>
      </c>
      <c r="C69" s="6" t="s">
        <v>159</v>
      </c>
      <c r="D69" s="350">
        <v>30</v>
      </c>
      <c r="E69" s="74"/>
      <c r="F69" s="74"/>
      <c r="G69" s="74"/>
      <c r="H69" s="129">
        <v>0</v>
      </c>
      <c r="I69" s="130">
        <v>0</v>
      </c>
      <c r="J69" s="183">
        <v>0</v>
      </c>
    </row>
    <row r="70" spans="1:10" ht="12.75" customHeight="1">
      <c r="A70" s="269"/>
      <c r="B70" s="10">
        <v>204</v>
      </c>
      <c r="C70" s="6" t="s">
        <v>180</v>
      </c>
      <c r="D70" s="350"/>
      <c r="E70" s="101">
        <v>0</v>
      </c>
      <c r="F70" s="74"/>
      <c r="G70" s="101">
        <v>0</v>
      </c>
      <c r="H70" s="129">
        <v>0</v>
      </c>
      <c r="I70" s="130">
        <v>0</v>
      </c>
      <c r="J70" s="183">
        <v>0</v>
      </c>
    </row>
    <row r="71" spans="1:10" ht="12.75">
      <c r="A71" s="269"/>
      <c r="B71" s="1">
        <v>400</v>
      </c>
      <c r="C71" s="1" t="s">
        <v>161</v>
      </c>
      <c r="D71" s="350"/>
      <c r="E71" s="74"/>
      <c r="F71" s="74"/>
      <c r="G71" s="74"/>
      <c r="H71" s="129">
        <v>0</v>
      </c>
      <c r="I71" s="130">
        <v>0</v>
      </c>
      <c r="J71" s="183">
        <v>0</v>
      </c>
    </row>
    <row r="72" spans="1:10" ht="12.75">
      <c r="A72" s="269"/>
      <c r="B72" s="1">
        <v>870</v>
      </c>
      <c r="C72" s="1" t="s">
        <v>161</v>
      </c>
      <c r="D72" s="350"/>
      <c r="E72" s="74"/>
      <c r="F72" s="74"/>
      <c r="G72" s="74"/>
      <c r="H72" s="129">
        <v>0</v>
      </c>
      <c r="I72" s="130">
        <v>0</v>
      </c>
      <c r="J72" s="183">
        <v>0</v>
      </c>
    </row>
    <row r="73" spans="1:10" ht="12.75" customHeight="1">
      <c r="A73" s="269"/>
      <c r="B73" s="1">
        <v>767</v>
      </c>
      <c r="C73" s="1" t="s">
        <v>161</v>
      </c>
      <c r="D73" s="350"/>
      <c r="E73" s="74"/>
      <c r="F73" s="74"/>
      <c r="G73" s="74"/>
      <c r="H73" s="129">
        <v>0</v>
      </c>
      <c r="I73" s="130">
        <v>0</v>
      </c>
      <c r="J73" s="183">
        <v>0</v>
      </c>
    </row>
    <row r="74" spans="1:10" ht="12.75" customHeight="1" thickBot="1">
      <c r="A74" s="380"/>
      <c r="B74" s="20">
        <v>458</v>
      </c>
      <c r="C74" s="20" t="s">
        <v>161</v>
      </c>
      <c r="D74" s="199">
        <v>31</v>
      </c>
      <c r="E74" s="188"/>
      <c r="F74" s="188"/>
      <c r="G74" s="188"/>
      <c r="H74" s="190">
        <v>0</v>
      </c>
      <c r="I74" s="191">
        <v>0</v>
      </c>
      <c r="J74" s="192">
        <v>0</v>
      </c>
    </row>
    <row r="75" spans="1:10" ht="14.25" customHeight="1">
      <c r="A75" s="352" t="s">
        <v>43</v>
      </c>
      <c r="B75" s="277" t="s">
        <v>8</v>
      </c>
      <c r="C75" s="336" t="s">
        <v>185</v>
      </c>
      <c r="D75" s="348" t="s">
        <v>44</v>
      </c>
      <c r="E75" s="346" t="s">
        <v>251</v>
      </c>
      <c r="F75" s="346"/>
      <c r="G75" s="346"/>
      <c r="H75" s="346"/>
      <c r="I75" s="346"/>
      <c r="J75" s="347"/>
    </row>
    <row r="76" spans="1:10" s="11" customFormat="1" ht="13.5" thickBot="1">
      <c r="A76" s="353"/>
      <c r="B76" s="278"/>
      <c r="C76" s="337"/>
      <c r="D76" s="349"/>
      <c r="E76" s="152" t="s">
        <v>165</v>
      </c>
      <c r="F76" s="152" t="s">
        <v>166</v>
      </c>
      <c r="G76" s="152" t="s">
        <v>167</v>
      </c>
      <c r="H76" s="139" t="s">
        <v>177</v>
      </c>
      <c r="I76" s="152" t="s">
        <v>327</v>
      </c>
      <c r="J76" s="153" t="s">
        <v>328</v>
      </c>
    </row>
    <row r="77" spans="1:10" ht="12.75">
      <c r="A77" s="341" t="s">
        <v>37</v>
      </c>
      <c r="B77" s="109">
        <v>150</v>
      </c>
      <c r="C77" s="109" t="s">
        <v>161</v>
      </c>
      <c r="D77" s="354">
        <v>30</v>
      </c>
      <c r="E77" s="179"/>
      <c r="F77" s="179"/>
      <c r="G77" s="179"/>
      <c r="H77" s="180">
        <v>0</v>
      </c>
      <c r="I77" s="181">
        <v>0</v>
      </c>
      <c r="J77" s="182">
        <v>0</v>
      </c>
    </row>
    <row r="78" spans="1:10" ht="12.75">
      <c r="A78" s="342"/>
      <c r="B78" s="1">
        <v>72</v>
      </c>
      <c r="C78" s="1" t="s">
        <v>230</v>
      </c>
      <c r="D78" s="350"/>
      <c r="E78" s="74"/>
      <c r="F78" s="74"/>
      <c r="G78" s="74"/>
      <c r="H78" s="129">
        <v>0</v>
      </c>
      <c r="I78" s="130">
        <v>0</v>
      </c>
      <c r="J78" s="183">
        <v>0</v>
      </c>
    </row>
    <row r="79" spans="1:10" ht="12.75">
      <c r="A79" s="342"/>
      <c r="B79" s="1">
        <v>72</v>
      </c>
      <c r="C79" s="10" t="s">
        <v>180</v>
      </c>
      <c r="D79" s="350"/>
      <c r="E79" s="54">
        <v>0</v>
      </c>
      <c r="F79" s="74"/>
      <c r="G79" s="54">
        <v>0</v>
      </c>
      <c r="H79" s="54">
        <v>0</v>
      </c>
      <c r="I79" s="130">
        <v>0</v>
      </c>
      <c r="J79" s="183">
        <v>0</v>
      </c>
    </row>
    <row r="80" spans="1:10" ht="12.75">
      <c r="A80" s="342"/>
      <c r="B80" s="10" t="s">
        <v>313</v>
      </c>
      <c r="C80" s="10" t="s">
        <v>308</v>
      </c>
      <c r="D80" s="350"/>
      <c r="E80" s="101">
        <v>0</v>
      </c>
      <c r="F80" s="102"/>
      <c r="G80" s="54">
        <v>0</v>
      </c>
      <c r="H80" s="54">
        <v>0</v>
      </c>
      <c r="I80" s="130">
        <v>0</v>
      </c>
      <c r="J80" s="183">
        <v>0</v>
      </c>
    </row>
    <row r="81" spans="1:10" ht="12.75">
      <c r="A81" s="342"/>
      <c r="B81" s="10">
        <v>13</v>
      </c>
      <c r="C81" s="1" t="s">
        <v>161</v>
      </c>
      <c r="D81" s="350"/>
      <c r="E81" s="74"/>
      <c r="F81" s="102"/>
      <c r="G81" s="102"/>
      <c r="H81" s="54">
        <v>0</v>
      </c>
      <c r="I81" s="130">
        <v>0</v>
      </c>
      <c r="J81" s="183">
        <v>0</v>
      </c>
    </row>
    <row r="82" spans="1:10" ht="12.75">
      <c r="A82" s="342"/>
      <c r="B82" s="10">
        <v>8</v>
      </c>
      <c r="C82" s="1" t="s">
        <v>230</v>
      </c>
      <c r="D82" s="350"/>
      <c r="E82" s="74"/>
      <c r="F82" s="102"/>
      <c r="G82" s="102"/>
      <c r="H82" s="54">
        <v>0</v>
      </c>
      <c r="I82" s="130">
        <v>0</v>
      </c>
      <c r="J82" s="183">
        <v>0</v>
      </c>
    </row>
    <row r="83" spans="1:10" ht="12.75">
      <c r="A83" s="342"/>
      <c r="B83" s="10">
        <v>8</v>
      </c>
      <c r="C83" s="10" t="s">
        <v>180</v>
      </c>
      <c r="D83" s="350"/>
      <c r="E83" s="101">
        <v>0</v>
      </c>
      <c r="F83" s="102"/>
      <c r="G83" s="54">
        <v>0</v>
      </c>
      <c r="H83" s="54">
        <v>0</v>
      </c>
      <c r="I83" s="130">
        <v>0</v>
      </c>
      <c r="J83" s="183">
        <v>0</v>
      </c>
    </row>
    <row r="84" spans="1:10" ht="12.75">
      <c r="A84" s="343"/>
      <c r="B84" s="10" t="s">
        <v>314</v>
      </c>
      <c r="C84" s="10" t="s">
        <v>308</v>
      </c>
      <c r="D84" s="350"/>
      <c r="E84" s="101">
        <v>0</v>
      </c>
      <c r="F84" s="102"/>
      <c r="G84" s="54">
        <v>0</v>
      </c>
      <c r="H84" s="54">
        <v>0</v>
      </c>
      <c r="I84" s="130">
        <v>0</v>
      </c>
      <c r="J84" s="183">
        <v>0</v>
      </c>
    </row>
    <row r="85" spans="1:10" ht="12.75">
      <c r="A85" s="351" t="s">
        <v>260</v>
      </c>
      <c r="B85" s="10">
        <v>592</v>
      </c>
      <c r="C85" s="10" t="s">
        <v>315</v>
      </c>
      <c r="D85" s="350"/>
      <c r="E85" s="74"/>
      <c r="F85" s="54">
        <v>0</v>
      </c>
      <c r="G85" s="102"/>
      <c r="H85" s="54">
        <v>0</v>
      </c>
      <c r="I85" s="102"/>
      <c r="J85" s="183">
        <v>0</v>
      </c>
    </row>
    <row r="86" spans="1:10" ht="12.75">
      <c r="A86" s="351"/>
      <c r="B86" s="10">
        <v>592</v>
      </c>
      <c r="C86" s="10" t="s">
        <v>332</v>
      </c>
      <c r="D86" s="350"/>
      <c r="E86" s="144"/>
      <c r="F86" s="144"/>
      <c r="G86" s="144"/>
      <c r="H86" s="144"/>
      <c r="I86" s="145"/>
      <c r="J86" s="183">
        <v>0</v>
      </c>
    </row>
    <row r="87" spans="1:10" ht="12.75">
      <c r="A87" s="357" t="s">
        <v>256</v>
      </c>
      <c r="B87" s="10">
        <v>180</v>
      </c>
      <c r="C87" s="10" t="s">
        <v>162</v>
      </c>
      <c r="D87" s="350">
        <v>42</v>
      </c>
      <c r="E87" s="74"/>
      <c r="F87" s="74"/>
      <c r="G87" s="74"/>
      <c r="H87" s="74"/>
      <c r="I87" s="130">
        <v>0</v>
      </c>
      <c r="J87" s="183">
        <v>0</v>
      </c>
    </row>
    <row r="88" spans="1:10" ht="12.75">
      <c r="A88" s="357"/>
      <c r="B88" s="10">
        <v>213</v>
      </c>
      <c r="C88" s="10" t="s">
        <v>258</v>
      </c>
      <c r="D88" s="350"/>
      <c r="E88" s="74"/>
      <c r="F88" s="74"/>
      <c r="G88" s="74"/>
      <c r="H88" s="74"/>
      <c r="I88" s="130">
        <v>0</v>
      </c>
      <c r="J88" s="183">
        <v>0</v>
      </c>
    </row>
    <row r="89" spans="1:10" ht="12.75">
      <c r="A89" s="357"/>
      <c r="B89" s="10">
        <v>213</v>
      </c>
      <c r="C89" s="10" t="s">
        <v>180</v>
      </c>
      <c r="D89" s="350"/>
      <c r="E89" s="54">
        <v>0</v>
      </c>
      <c r="F89" s="74"/>
      <c r="G89" s="54">
        <v>0</v>
      </c>
      <c r="H89" s="54">
        <v>0</v>
      </c>
      <c r="I89" s="130">
        <v>0</v>
      </c>
      <c r="J89" s="183">
        <v>0</v>
      </c>
    </row>
    <row r="90" spans="1:10" ht="12.75">
      <c r="A90" s="111" t="s">
        <v>340</v>
      </c>
      <c r="B90" s="17">
        <v>150</v>
      </c>
      <c r="C90" s="17" t="s">
        <v>161</v>
      </c>
      <c r="D90" s="381">
        <v>44</v>
      </c>
      <c r="E90" s="54"/>
      <c r="F90" s="74"/>
      <c r="G90" s="54"/>
      <c r="H90" s="54"/>
      <c r="I90" s="130"/>
      <c r="J90" s="183"/>
    </row>
    <row r="91" spans="1:10" ht="12.75">
      <c r="A91" s="111" t="s">
        <v>348</v>
      </c>
      <c r="B91" s="17">
        <v>2600</v>
      </c>
      <c r="C91" s="17" t="s">
        <v>161</v>
      </c>
      <c r="D91" s="381"/>
      <c r="E91" s="54"/>
      <c r="F91" s="74"/>
      <c r="G91" s="54"/>
      <c r="H91" s="54"/>
      <c r="I91" s="130"/>
      <c r="J91" s="183"/>
    </row>
    <row r="92" spans="1:10" ht="12.75">
      <c r="A92" s="111" t="s">
        <v>343</v>
      </c>
      <c r="B92" s="1">
        <v>190</v>
      </c>
      <c r="C92" s="17" t="s">
        <v>161</v>
      </c>
      <c r="D92" s="105">
        <v>45</v>
      </c>
      <c r="E92" s="54"/>
      <c r="F92" s="74"/>
      <c r="G92" s="54"/>
      <c r="H92" s="54"/>
      <c r="I92" s="130"/>
      <c r="J92" s="183"/>
    </row>
    <row r="93" spans="1:10" ht="12.75">
      <c r="A93" s="111" t="s">
        <v>351</v>
      </c>
      <c r="B93" s="1">
        <v>150</v>
      </c>
      <c r="C93" s="17" t="s">
        <v>161</v>
      </c>
      <c r="D93" s="105">
        <v>46</v>
      </c>
      <c r="E93" s="54"/>
      <c r="F93" s="74"/>
      <c r="G93" s="54"/>
      <c r="H93" s="54"/>
      <c r="I93" s="130"/>
      <c r="J93" s="183"/>
    </row>
    <row r="94" spans="1:10" ht="25.5">
      <c r="A94" s="184" t="s">
        <v>304</v>
      </c>
      <c r="B94" s="10">
        <v>600</v>
      </c>
      <c r="C94" s="10" t="s">
        <v>242</v>
      </c>
      <c r="D94" s="105">
        <v>43</v>
      </c>
      <c r="E94" s="74"/>
      <c r="F94" s="74"/>
      <c r="G94" s="54">
        <v>0</v>
      </c>
      <c r="H94" s="54">
        <v>0</v>
      </c>
      <c r="I94" s="130">
        <v>0</v>
      </c>
      <c r="J94" s="183">
        <v>0</v>
      </c>
    </row>
    <row r="95" spans="1:10" ht="12.75">
      <c r="A95" s="185" t="s">
        <v>205</v>
      </c>
      <c r="B95" s="10">
        <v>1389</v>
      </c>
      <c r="C95" s="10" t="s">
        <v>242</v>
      </c>
      <c r="D95" s="252">
        <v>39</v>
      </c>
      <c r="E95" s="74"/>
      <c r="F95" s="74"/>
      <c r="G95" s="54">
        <v>0</v>
      </c>
      <c r="H95" s="129">
        <v>0</v>
      </c>
      <c r="I95" s="130">
        <v>0</v>
      </c>
      <c r="J95" s="183">
        <v>0</v>
      </c>
    </row>
    <row r="96" spans="1:10" ht="12.75">
      <c r="A96" s="185" t="s">
        <v>245</v>
      </c>
      <c r="B96" s="10">
        <v>551</v>
      </c>
      <c r="C96" s="1" t="s">
        <v>239</v>
      </c>
      <c r="D96" s="252"/>
      <c r="E96" s="74"/>
      <c r="F96" s="74"/>
      <c r="G96" s="54">
        <v>0</v>
      </c>
      <c r="H96" s="129">
        <v>0</v>
      </c>
      <c r="I96" s="130">
        <v>0</v>
      </c>
      <c r="J96" s="183">
        <v>0</v>
      </c>
    </row>
    <row r="97" spans="1:10" ht="25.5">
      <c r="A97" s="186" t="s">
        <v>254</v>
      </c>
      <c r="B97" s="10">
        <v>500</v>
      </c>
      <c r="C97" s="10" t="s">
        <v>310</v>
      </c>
      <c r="D97" s="1">
        <v>41</v>
      </c>
      <c r="E97" s="74"/>
      <c r="F97" s="74"/>
      <c r="G97" s="54">
        <v>0</v>
      </c>
      <c r="H97" s="54">
        <v>0</v>
      </c>
      <c r="I97" s="130">
        <v>0</v>
      </c>
      <c r="J97" s="183">
        <v>0</v>
      </c>
    </row>
    <row r="98" spans="1:10" ht="25.5">
      <c r="A98" s="193" t="s">
        <v>246</v>
      </c>
      <c r="B98" s="10">
        <v>1270</v>
      </c>
      <c r="C98" s="10" t="s">
        <v>242</v>
      </c>
      <c r="D98" s="1">
        <v>40</v>
      </c>
      <c r="E98" s="74"/>
      <c r="F98" s="74"/>
      <c r="G98" s="129">
        <v>0</v>
      </c>
      <c r="H98" s="129">
        <v>0</v>
      </c>
      <c r="I98" s="130">
        <v>0</v>
      </c>
      <c r="J98" s="183">
        <v>0</v>
      </c>
    </row>
    <row r="99" spans="1:10" ht="12.75" customHeight="1">
      <c r="A99" s="33" t="s">
        <v>204</v>
      </c>
      <c r="B99" s="1">
        <v>1010</v>
      </c>
      <c r="C99" s="10" t="s">
        <v>242</v>
      </c>
      <c r="D99" s="105">
        <v>37</v>
      </c>
      <c r="E99" s="74"/>
      <c r="F99" s="74"/>
      <c r="G99" s="54">
        <v>0</v>
      </c>
      <c r="H99" s="129">
        <v>0</v>
      </c>
      <c r="I99" s="130">
        <v>0</v>
      </c>
      <c r="J99" s="183">
        <v>0</v>
      </c>
    </row>
    <row r="100" spans="1:10" ht="13.5" thickBot="1">
      <c r="A100" s="187" t="s">
        <v>241</v>
      </c>
      <c r="B100" s="43">
        <v>260</v>
      </c>
      <c r="C100" s="20" t="s">
        <v>242</v>
      </c>
      <c r="D100" s="20">
        <v>38</v>
      </c>
      <c r="E100" s="188"/>
      <c r="F100" s="188"/>
      <c r="G100" s="189">
        <v>0</v>
      </c>
      <c r="H100" s="190">
        <v>0</v>
      </c>
      <c r="I100" s="191">
        <v>0</v>
      </c>
      <c r="J100" s="192">
        <v>0</v>
      </c>
    </row>
    <row r="101" spans="1:10" ht="12.75">
      <c r="A101" s="355" t="s">
        <v>355</v>
      </c>
      <c r="B101" s="356"/>
      <c r="C101" s="356"/>
      <c r="D101" s="356"/>
      <c r="E101" s="356"/>
      <c r="F101" s="356"/>
      <c r="G101" s="356"/>
      <c r="H101" s="356"/>
      <c r="I101" s="356"/>
      <c r="J101" s="356"/>
    </row>
    <row r="102" spans="1:10" ht="12.75">
      <c r="A102" s="356"/>
      <c r="B102" s="356"/>
      <c r="C102" s="356"/>
      <c r="D102" s="356"/>
      <c r="E102" s="356"/>
      <c r="F102" s="356"/>
      <c r="G102" s="356"/>
      <c r="H102" s="356"/>
      <c r="I102" s="356"/>
      <c r="J102" s="356"/>
    </row>
    <row r="103" spans="1:10" ht="12.75" customHeight="1">
      <c r="A103" s="12"/>
      <c r="B103" s="12"/>
      <c r="C103" s="12"/>
      <c r="D103" s="12"/>
      <c r="E103" s="12"/>
      <c r="F103" s="12"/>
      <c r="G103" s="12"/>
      <c r="I103" s="12"/>
      <c r="J103" s="12"/>
    </row>
    <row r="104" s="11" customFormat="1" ht="12.75" customHeight="1"/>
    <row r="105" spans="1:10" ht="26.25" customHeight="1">
      <c r="A105" s="12"/>
      <c r="B105" s="12"/>
      <c r="C105" s="12"/>
      <c r="D105" s="12"/>
      <c r="E105" s="12"/>
      <c r="F105" s="12"/>
      <c r="G105" s="12"/>
      <c r="I105" s="12"/>
      <c r="J105" s="12"/>
    </row>
    <row r="106" spans="1:10" ht="39" customHeight="1">
      <c r="A106" s="12"/>
      <c r="B106" s="12"/>
      <c r="C106" s="12"/>
      <c r="D106" s="12"/>
      <c r="E106" s="12"/>
      <c r="F106" s="12"/>
      <c r="G106" s="12"/>
      <c r="I106" s="12"/>
      <c r="J106" s="12"/>
    </row>
    <row r="107" spans="1:10" ht="26.25" customHeight="1">
      <c r="A107" s="12"/>
      <c r="B107" s="12"/>
      <c r="C107" s="12"/>
      <c r="D107" s="12"/>
      <c r="E107" s="12"/>
      <c r="F107" s="12"/>
      <c r="G107" s="12"/>
      <c r="I107" s="12"/>
      <c r="J107" s="12"/>
    </row>
    <row r="108" spans="1:10" ht="26.25" customHeight="1">
      <c r="A108" s="12"/>
      <c r="B108" s="12"/>
      <c r="C108" s="12"/>
      <c r="D108" s="12"/>
      <c r="E108" s="12"/>
      <c r="F108" s="12"/>
      <c r="G108" s="12"/>
      <c r="I108" s="12"/>
      <c r="J108" s="12"/>
    </row>
    <row r="109" spans="1:10" ht="26.25" customHeight="1">
      <c r="A109" s="12"/>
      <c r="B109" s="12"/>
      <c r="C109" s="12"/>
      <c r="D109" s="12"/>
      <c r="E109" s="12"/>
      <c r="F109" s="12"/>
      <c r="G109" s="12"/>
      <c r="I109" s="12"/>
      <c r="J109" s="12"/>
    </row>
    <row r="110" spans="1:6" ht="19.5" customHeight="1" thickBot="1">
      <c r="A110" s="319" t="s">
        <v>181</v>
      </c>
      <c r="B110" s="319"/>
      <c r="C110" s="319"/>
      <c r="D110" s="319"/>
      <c r="E110" s="319"/>
      <c r="F110" s="319"/>
    </row>
    <row r="111" spans="1:8" ht="26.25" customHeight="1">
      <c r="A111" s="352" t="s">
        <v>43</v>
      </c>
      <c r="B111" s="277" t="s">
        <v>187</v>
      </c>
      <c r="C111" s="336" t="s">
        <v>126</v>
      </c>
      <c r="D111" s="348" t="s">
        <v>44</v>
      </c>
      <c r="E111" s="203" t="s">
        <v>251</v>
      </c>
      <c r="F111" s="47"/>
      <c r="G111" s="47"/>
      <c r="H111" s="47"/>
    </row>
    <row r="112" spans="1:10" ht="18.75" customHeight="1" thickBot="1">
      <c r="A112" s="353"/>
      <c r="B112" s="278"/>
      <c r="C112" s="337"/>
      <c r="D112" s="349"/>
      <c r="E112" s="204" t="s">
        <v>165</v>
      </c>
      <c r="F112" s="48"/>
      <c r="G112" s="48"/>
      <c r="H112" s="49"/>
      <c r="I112" s="133"/>
      <c r="J112" s="133"/>
    </row>
    <row r="113" spans="1:8" ht="27" customHeight="1">
      <c r="A113" s="205" t="s">
        <v>60</v>
      </c>
      <c r="B113" s="166">
        <v>2</v>
      </c>
      <c r="C113" s="206" t="s">
        <v>296</v>
      </c>
      <c r="D113" s="136">
        <v>3</v>
      </c>
      <c r="E113" s="207"/>
      <c r="F113" s="103"/>
      <c r="G113" s="46"/>
      <c r="H113" s="16"/>
    </row>
    <row r="114" spans="1:8" ht="41.25" customHeight="1">
      <c r="A114" s="137" t="s">
        <v>67</v>
      </c>
      <c r="B114" s="10">
        <v>28</v>
      </c>
      <c r="C114" s="104" t="s">
        <v>296</v>
      </c>
      <c r="D114" s="29">
        <v>6</v>
      </c>
      <c r="E114" s="208"/>
      <c r="F114" s="103"/>
      <c r="G114" s="38"/>
      <c r="H114" s="16"/>
    </row>
    <row r="115" spans="1:8" ht="27" customHeight="1">
      <c r="A115" s="34" t="s">
        <v>70</v>
      </c>
      <c r="B115" s="10">
        <v>6</v>
      </c>
      <c r="C115" s="104" t="s">
        <v>296</v>
      </c>
      <c r="D115" s="29">
        <v>7</v>
      </c>
      <c r="E115" s="208"/>
      <c r="F115" s="103"/>
      <c r="G115" s="38"/>
      <c r="H115" s="16"/>
    </row>
    <row r="116" spans="1:8" ht="27" customHeight="1">
      <c r="A116" s="258" t="s">
        <v>34</v>
      </c>
      <c r="B116" s="10">
        <v>9</v>
      </c>
      <c r="C116" s="104" t="s">
        <v>296</v>
      </c>
      <c r="D116" s="350">
        <v>1</v>
      </c>
      <c r="E116" s="208"/>
      <c r="F116" s="103"/>
      <c r="G116" s="38"/>
      <c r="H116" s="16"/>
    </row>
    <row r="117" spans="1:8" ht="27" customHeight="1">
      <c r="A117" s="258"/>
      <c r="B117" s="10" t="s">
        <v>333</v>
      </c>
      <c r="C117" s="104" t="s">
        <v>297</v>
      </c>
      <c r="D117" s="350"/>
      <c r="E117" s="208"/>
      <c r="F117" s="103"/>
      <c r="G117" s="38"/>
      <c r="H117" s="16"/>
    </row>
    <row r="118" spans="1:8" ht="27" customHeight="1">
      <c r="A118" s="327" t="s">
        <v>95</v>
      </c>
      <c r="B118" s="10">
        <v>82</v>
      </c>
      <c r="C118" s="104" t="s">
        <v>296</v>
      </c>
      <c r="D118" s="1">
        <v>14</v>
      </c>
      <c r="E118" s="208"/>
      <c r="F118" s="103"/>
      <c r="G118" s="38"/>
      <c r="H118" s="16"/>
    </row>
    <row r="119" spans="1:8" ht="27" customHeight="1">
      <c r="A119" s="374"/>
      <c r="B119" s="10">
        <v>50</v>
      </c>
      <c r="C119" s="104" t="s">
        <v>296</v>
      </c>
      <c r="D119" s="1">
        <v>15</v>
      </c>
      <c r="E119" s="208"/>
      <c r="F119" s="103"/>
      <c r="G119" s="38"/>
      <c r="H119" s="16"/>
    </row>
    <row r="120" spans="1:8" ht="27" customHeight="1">
      <c r="A120" s="34" t="s">
        <v>37</v>
      </c>
      <c r="B120" s="10">
        <v>45</v>
      </c>
      <c r="C120" s="104" t="s">
        <v>296</v>
      </c>
      <c r="D120" s="96" t="s">
        <v>238</v>
      </c>
      <c r="E120" s="208"/>
      <c r="F120" s="103"/>
      <c r="G120" s="38"/>
      <c r="H120" s="16"/>
    </row>
    <row r="121" spans="1:8" ht="27" customHeight="1" thickBot="1">
      <c r="A121" s="209" t="s">
        <v>304</v>
      </c>
      <c r="B121" s="43">
        <v>16</v>
      </c>
      <c r="C121" s="210" t="s">
        <v>296</v>
      </c>
      <c r="D121" s="211">
        <v>43</v>
      </c>
      <c r="E121" s="106"/>
      <c r="F121" s="103"/>
      <c r="G121" s="38"/>
      <c r="H121" s="16"/>
    </row>
    <row r="122" ht="21" customHeight="1">
      <c r="B122" s="37"/>
    </row>
    <row r="123" ht="15" customHeight="1">
      <c r="A123" s="45" t="s">
        <v>186</v>
      </c>
    </row>
    <row r="124" ht="7.5" customHeight="1"/>
    <row r="125" spans="1:7" ht="24.75" customHeight="1">
      <c r="A125" s="373" t="s">
        <v>247</v>
      </c>
      <c r="B125" s="373"/>
      <c r="C125" s="373"/>
      <c r="D125" s="373"/>
      <c r="E125" s="373"/>
      <c r="F125" s="373"/>
      <c r="G125" s="373"/>
    </row>
    <row r="126" ht="6.75" customHeight="1" thickBot="1"/>
    <row r="127" spans="1:8" ht="32.25" customHeight="1" thickBot="1">
      <c r="A127" s="50"/>
      <c r="B127" s="51"/>
      <c r="C127" s="40" t="s">
        <v>201</v>
      </c>
      <c r="D127" s="378" t="s">
        <v>248</v>
      </c>
      <c r="E127" s="379"/>
      <c r="F127" s="375" t="s">
        <v>252</v>
      </c>
      <c r="G127" s="376"/>
      <c r="H127" s="377"/>
    </row>
    <row r="128" spans="1:6" ht="12.75">
      <c r="A128" s="148" t="s">
        <v>188</v>
      </c>
      <c r="B128" s="149"/>
      <c r="C128" s="52">
        <f>B70+B79+B83+B89</f>
        <v>497</v>
      </c>
      <c r="D128" s="16"/>
      <c r="E128" s="16"/>
      <c r="F128" s="16"/>
    </row>
    <row r="129" spans="1:6" ht="13.5" thickBot="1">
      <c r="A129" s="148" t="s">
        <v>189</v>
      </c>
      <c r="B129" s="149"/>
      <c r="C129" s="52">
        <f>SUM(C128:C128)</f>
        <v>497</v>
      </c>
      <c r="D129" s="16"/>
      <c r="E129" s="16"/>
      <c r="F129" s="16"/>
    </row>
    <row r="130" spans="1:7" ht="13.5" thickBot="1">
      <c r="A130" s="146" t="s">
        <v>190</v>
      </c>
      <c r="B130" s="147"/>
      <c r="C130" s="53">
        <f>C129*0.1</f>
        <v>49.7</v>
      </c>
      <c r="D130" s="156"/>
      <c r="E130" s="157"/>
      <c r="F130" s="75">
        <f>C130*E130</f>
        <v>0</v>
      </c>
      <c r="G130" s="103"/>
    </row>
    <row r="131" ht="13.5" thickBot="1"/>
    <row r="132" spans="1:10" ht="13.5" thickBot="1">
      <c r="A132" s="143" t="s">
        <v>334</v>
      </c>
      <c r="B132" s="154"/>
      <c r="C132" s="154"/>
      <c r="D132" s="155"/>
      <c r="E132" s="76">
        <f>SUM(E6:E121)</f>
        <v>0</v>
      </c>
      <c r="F132" s="76">
        <f>SUM(F6:F121)+F130</f>
        <v>0</v>
      </c>
      <c r="G132" s="76">
        <f>SUM(G6:G121)</f>
        <v>0</v>
      </c>
      <c r="H132" s="76">
        <f>SUM(H6:H121)</f>
        <v>0</v>
      </c>
      <c r="I132" s="76">
        <f>SUM(I6:I121)</f>
        <v>0</v>
      </c>
      <c r="J132" s="76">
        <f>SUM(J6:J121)</f>
        <v>0</v>
      </c>
    </row>
    <row r="133" ht="13.5" thickBot="1"/>
    <row r="134" spans="1:8" ht="13.5" thickBot="1">
      <c r="A134" s="140" t="s">
        <v>253</v>
      </c>
      <c r="B134" s="141"/>
      <c r="C134" s="141"/>
      <c r="D134" s="142"/>
      <c r="E134" s="366">
        <f>E132+F132+G132+H132+I132+J132</f>
        <v>0</v>
      </c>
      <c r="F134" s="367"/>
      <c r="G134" s="367"/>
      <c r="H134" s="368"/>
    </row>
    <row r="135" spans="1:8" ht="13.5" thickBot="1">
      <c r="A135" s="140" t="s">
        <v>335</v>
      </c>
      <c r="B135" s="141"/>
      <c r="C135" s="141"/>
      <c r="D135" s="142"/>
      <c r="E135" s="358">
        <f>E134*0.21</f>
        <v>0</v>
      </c>
      <c r="F135" s="359"/>
      <c r="G135" s="359"/>
      <c r="H135" s="360"/>
    </row>
    <row r="136" spans="1:8" ht="13.5" thickBot="1">
      <c r="A136" s="140" t="s">
        <v>336</v>
      </c>
      <c r="B136" s="141"/>
      <c r="C136" s="141"/>
      <c r="D136" s="142"/>
      <c r="E136" s="358">
        <f>E134*1.21</f>
        <v>0</v>
      </c>
      <c r="F136" s="359"/>
      <c r="G136" s="359"/>
      <c r="H136" s="360"/>
    </row>
  </sheetData>
  <sheetProtection/>
  <mergeCells count="57">
    <mergeCell ref="A61:A63"/>
    <mergeCell ref="A12:A13"/>
    <mergeCell ref="A125:G125"/>
    <mergeCell ref="A118:A119"/>
    <mergeCell ref="F127:H127"/>
    <mergeCell ref="D127:E127"/>
    <mergeCell ref="A69:A74"/>
    <mergeCell ref="D90:D91"/>
    <mergeCell ref="A77:A84"/>
    <mergeCell ref="A116:A117"/>
    <mergeCell ref="D69:D73"/>
    <mergeCell ref="D95:D96"/>
    <mergeCell ref="B111:B112"/>
    <mergeCell ref="C111:C112"/>
    <mergeCell ref="D111:D112"/>
    <mergeCell ref="E4:G4"/>
    <mergeCell ref="D61:D63"/>
    <mergeCell ref="A3:J3"/>
    <mergeCell ref="E136:H136"/>
    <mergeCell ref="B4:B5"/>
    <mergeCell ref="E37:J37"/>
    <mergeCell ref="B37:B38"/>
    <mergeCell ref="A40:A45"/>
    <mergeCell ref="D40:D45"/>
    <mergeCell ref="A37:A38"/>
    <mergeCell ref="E134:H134"/>
    <mergeCell ref="E135:H135"/>
    <mergeCell ref="D116:D117"/>
    <mergeCell ref="C37:C38"/>
    <mergeCell ref="D37:D38"/>
    <mergeCell ref="C4:C5"/>
    <mergeCell ref="D29:D31"/>
    <mergeCell ref="A29:A31"/>
    <mergeCell ref="A14:A15"/>
    <mergeCell ref="A4:A5"/>
    <mergeCell ref="A17:A18"/>
    <mergeCell ref="B17:B18"/>
    <mergeCell ref="A85:A86"/>
    <mergeCell ref="A111:A112"/>
    <mergeCell ref="D77:D86"/>
    <mergeCell ref="A75:A76"/>
    <mergeCell ref="B75:B76"/>
    <mergeCell ref="D87:D89"/>
    <mergeCell ref="A110:F110"/>
    <mergeCell ref="A101:J102"/>
    <mergeCell ref="A87:A89"/>
    <mergeCell ref="A1:E1"/>
    <mergeCell ref="E75:J75"/>
    <mergeCell ref="C75:C76"/>
    <mergeCell ref="D75:D76"/>
    <mergeCell ref="A56:A58"/>
    <mergeCell ref="D56:D58"/>
    <mergeCell ref="A48:A49"/>
    <mergeCell ref="D52:D53"/>
    <mergeCell ref="D4:D5"/>
    <mergeCell ref="A23:A28"/>
  </mergeCells>
  <printOptions/>
  <pageMargins left="0.2362204724409449" right="0.11811023622047245" top="0.11811023622047245" bottom="0.5511811023622047" header="0.5118110236220472" footer="0.2362204724409449"/>
  <pageSetup horizontalDpi="600" verticalDpi="600" orientation="landscape" paperSize="9" r:id="rId3"/>
  <headerFooter alignWithMargins="0">
    <oddFooter>&amp;CStránka &amp;P z &amp;N</oddFooter>
  </headerFooter>
  <ignoredErrors>
    <ignoredError sqref="F13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16.421875" style="0" customWidth="1"/>
    <col min="2" max="20" width="4.7109375" style="0" customWidth="1"/>
    <col min="21" max="21" width="4.8515625" style="0" customWidth="1"/>
  </cols>
  <sheetData>
    <row r="1" ht="12.75">
      <c r="J1" s="392" t="s">
        <v>358</v>
      </c>
    </row>
    <row r="2" ht="12.75">
      <c r="A2" s="95" t="s">
        <v>295</v>
      </c>
    </row>
    <row r="3" ht="11.25" customHeight="1"/>
    <row r="4" spans="1:21" s="4" customFormat="1" ht="12.75">
      <c r="A4" s="10" t="s">
        <v>291</v>
      </c>
      <c r="B4" s="387" t="s">
        <v>266</v>
      </c>
      <c r="C4" s="390"/>
      <c r="D4" s="390"/>
      <c r="E4" s="391"/>
      <c r="F4" s="387" t="s">
        <v>286</v>
      </c>
      <c r="G4" s="388"/>
      <c r="H4" s="388"/>
      <c r="I4" s="389"/>
      <c r="J4" s="261" t="s">
        <v>287</v>
      </c>
      <c r="K4" s="252"/>
      <c r="L4" s="252"/>
      <c r="M4" s="252"/>
      <c r="N4" s="261" t="s">
        <v>288</v>
      </c>
      <c r="O4" s="252"/>
      <c r="P4" s="252"/>
      <c r="Q4" s="252"/>
      <c r="R4" s="252"/>
      <c r="S4" s="385" t="s">
        <v>289</v>
      </c>
      <c r="T4" s="386"/>
      <c r="U4" s="386"/>
    </row>
    <row r="5" spans="1:21" s="4" customFormat="1" ht="12.75">
      <c r="A5" s="10" t="s">
        <v>290</v>
      </c>
      <c r="B5" s="10" t="s">
        <v>267</v>
      </c>
      <c r="C5" s="10" t="s">
        <v>268</v>
      </c>
      <c r="D5" s="10" t="s">
        <v>269</v>
      </c>
      <c r="E5" s="10" t="s">
        <v>270</v>
      </c>
      <c r="F5" s="10" t="s">
        <v>271</v>
      </c>
      <c r="G5" s="10" t="s">
        <v>272</v>
      </c>
      <c r="H5" s="10" t="s">
        <v>273</v>
      </c>
      <c r="I5" s="10" t="s">
        <v>274</v>
      </c>
      <c r="J5" s="10" t="s">
        <v>275</v>
      </c>
      <c r="K5" s="10" t="s">
        <v>276</v>
      </c>
      <c r="L5" s="10" t="s">
        <v>277</v>
      </c>
      <c r="M5" s="10" t="s">
        <v>278</v>
      </c>
      <c r="N5" s="10" t="s">
        <v>279</v>
      </c>
      <c r="O5" s="10" t="s">
        <v>280</v>
      </c>
      <c r="P5" s="10" t="s">
        <v>281</v>
      </c>
      <c r="Q5" s="10" t="s">
        <v>282</v>
      </c>
      <c r="R5" s="10" t="s">
        <v>283</v>
      </c>
      <c r="S5" s="10" t="s">
        <v>284</v>
      </c>
      <c r="T5" s="10" t="s">
        <v>285</v>
      </c>
      <c r="U5" s="1" t="s">
        <v>329</v>
      </c>
    </row>
    <row r="6" spans="1:21" s="4" customFormat="1" ht="12.75">
      <c r="A6" s="261" t="s">
        <v>292</v>
      </c>
      <c r="B6" s="10"/>
      <c r="C6" s="91"/>
      <c r="D6" s="91"/>
      <c r="E6" s="65"/>
      <c r="F6" s="10"/>
      <c r="G6" s="10"/>
      <c r="H6" s="10"/>
      <c r="I6" s="10"/>
      <c r="J6" s="91"/>
      <c r="K6" s="91"/>
      <c r="L6" s="65"/>
      <c r="M6" s="10"/>
      <c r="N6" s="10"/>
      <c r="O6" s="10"/>
      <c r="P6" s="10"/>
      <c r="Q6" s="10"/>
      <c r="R6" s="65"/>
      <c r="S6" s="91"/>
      <c r="T6" s="91"/>
      <c r="U6" s="1"/>
    </row>
    <row r="7" spans="1:21" ht="12.75">
      <c r="A7" s="261"/>
      <c r="B7" s="119"/>
      <c r="C7" s="115"/>
      <c r="D7" s="115"/>
      <c r="E7" s="119"/>
      <c r="F7" s="93"/>
      <c r="G7" s="93"/>
      <c r="H7" s="93"/>
      <c r="I7" s="93"/>
      <c r="J7" s="115"/>
      <c r="K7" s="115"/>
      <c r="L7" s="119"/>
      <c r="M7" s="93"/>
      <c r="N7" s="93"/>
      <c r="O7" s="93"/>
      <c r="P7" s="93"/>
      <c r="Q7" s="93"/>
      <c r="R7" s="119"/>
      <c r="S7" s="115"/>
      <c r="T7" s="115"/>
      <c r="U7" s="93"/>
    </row>
    <row r="8" spans="1:21" ht="12.75">
      <c r="A8" s="261"/>
      <c r="B8" s="93"/>
      <c r="C8" s="116"/>
      <c r="D8" s="116"/>
      <c r="E8" s="119"/>
      <c r="F8" s="93"/>
      <c r="G8" s="93"/>
      <c r="H8" s="93"/>
      <c r="I8" s="93"/>
      <c r="J8" s="116"/>
      <c r="K8" s="116"/>
      <c r="L8" s="119"/>
      <c r="M8" s="93"/>
      <c r="N8" s="93"/>
      <c r="O8" s="93"/>
      <c r="P8" s="93"/>
      <c r="Q8" s="93"/>
      <c r="R8" s="119"/>
      <c r="S8" s="116"/>
      <c r="T8" s="116"/>
      <c r="U8" s="93"/>
    </row>
    <row r="9" spans="1:21" ht="12.75">
      <c r="A9" s="10" t="s">
        <v>293</v>
      </c>
      <c r="B9" s="92"/>
      <c r="C9" s="92"/>
      <c r="D9" s="93"/>
      <c r="E9" s="93"/>
      <c r="F9" s="93"/>
      <c r="G9" s="92"/>
      <c r="H9" s="92"/>
      <c r="I9" s="93"/>
      <c r="J9" s="93"/>
      <c r="K9" s="93"/>
      <c r="L9" s="92"/>
      <c r="M9" s="92"/>
      <c r="N9" s="93"/>
      <c r="O9" s="93"/>
      <c r="P9" s="93"/>
      <c r="Q9" s="93"/>
      <c r="R9" s="92"/>
      <c r="S9" s="92"/>
      <c r="T9" s="93"/>
      <c r="U9" s="93"/>
    </row>
    <row r="10" spans="1:21" ht="12.75">
      <c r="A10" s="10" t="s">
        <v>294</v>
      </c>
      <c r="B10" s="93"/>
      <c r="C10" s="93"/>
      <c r="D10" s="93"/>
      <c r="E10" s="93"/>
      <c r="F10" s="93"/>
      <c r="G10" s="94"/>
      <c r="H10" s="94"/>
      <c r="I10" s="93"/>
      <c r="J10" s="93"/>
      <c r="K10" s="93"/>
      <c r="L10" s="93"/>
      <c r="M10" s="93"/>
      <c r="N10" s="93"/>
      <c r="O10" s="93"/>
      <c r="P10" s="94"/>
      <c r="Q10" s="94"/>
      <c r="R10" s="93"/>
      <c r="S10" s="93"/>
      <c r="T10" s="93"/>
      <c r="U10" s="93"/>
    </row>
    <row r="11" spans="1:21" ht="12.75">
      <c r="A11" s="117" t="s">
        <v>316</v>
      </c>
      <c r="B11" s="118"/>
      <c r="C11" s="382" t="s">
        <v>317</v>
      </c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4"/>
      <c r="T11" s="118"/>
      <c r="U11" s="93"/>
    </row>
    <row r="12" spans="1:21" ht="12.75">
      <c r="A12" s="65" t="s">
        <v>323</v>
      </c>
      <c r="B12" s="93"/>
      <c r="C12" s="93"/>
      <c r="D12" s="120"/>
      <c r="E12" s="93"/>
      <c r="F12" s="93"/>
      <c r="G12" s="120"/>
      <c r="H12" s="93"/>
      <c r="I12" s="93"/>
      <c r="J12" s="120"/>
      <c r="K12" s="93"/>
      <c r="L12" s="93"/>
      <c r="M12" s="120"/>
      <c r="N12" s="93"/>
      <c r="O12" s="93"/>
      <c r="P12" s="119"/>
      <c r="Q12" s="120"/>
      <c r="R12" s="93"/>
      <c r="S12" s="119"/>
      <c r="T12" s="93"/>
      <c r="U12" s="120"/>
    </row>
  </sheetData>
  <sheetProtection/>
  <mergeCells count="7">
    <mergeCell ref="A6:A8"/>
    <mergeCell ref="C11:S11"/>
    <mergeCell ref="S4:U4"/>
    <mergeCell ref="F4:I4"/>
    <mergeCell ref="B4:E4"/>
    <mergeCell ref="J4:M4"/>
    <mergeCell ref="N4:R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Třinec</dc:creator>
  <cp:keywords/>
  <dc:description/>
  <cp:lastModifiedBy>User</cp:lastModifiedBy>
  <cp:lastPrinted>2017-03-31T13:02:28Z</cp:lastPrinted>
  <dcterms:created xsi:type="dcterms:W3CDTF">2007-05-23T08:01:53Z</dcterms:created>
  <dcterms:modified xsi:type="dcterms:W3CDTF">2017-04-03T13:45:32Z</dcterms:modified>
  <cp:category/>
  <cp:version/>
  <cp:contentType/>
  <cp:contentStatus/>
</cp:coreProperties>
</file>