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00 - SO 000 - Vedlejš..." sheetId="2" r:id="rId2"/>
    <sheet name="SO 121 - SO 121 - Pěší ko..." sheetId="3" r:id="rId3"/>
    <sheet name="SO 701 - SO 701 - Přístře...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'SO 000 - SO 000 - Vedlejš...'!$C$79:$K$106</definedName>
    <definedName name="_xlnm.Print_Area" localSheetId="1">'SO 000 - SO 000 - Vedlejš...'!$C$4:$J$36,'SO 000 - SO 000 - Vedlejš...'!$C$42:$J$61,'SO 000 - SO 000 - Vedlejš...'!$C$67:$K$106</definedName>
    <definedName name="_xlnm.Print_Titles" localSheetId="1">'SO 000 - SO 000 - Vedlejš...'!$79:$79</definedName>
    <definedName name="_xlnm._FilterDatabase" localSheetId="2" hidden="1">'SO 121 - SO 121 - Pěší ko...'!$C$82:$K$260</definedName>
    <definedName name="_xlnm.Print_Area" localSheetId="2">'SO 121 - SO 121 - Pěší ko...'!$C$4:$J$36,'SO 121 - SO 121 - Pěší ko...'!$C$42:$J$64,'SO 121 - SO 121 - Pěší ko...'!$C$70:$K$260</definedName>
    <definedName name="_xlnm.Print_Titles" localSheetId="2">'SO 121 - SO 121 - Pěší ko...'!$82:$82</definedName>
    <definedName name="_xlnm._FilterDatabase" localSheetId="3" hidden="1">'SO 701 - SO 701 - Přístře...'!$C$82:$K$116</definedName>
    <definedName name="_xlnm.Print_Area" localSheetId="3">'SO 701 - SO 701 - Přístře...'!$C$4:$J$36,'SO 701 - SO 701 - Přístře...'!$C$42:$J$64,'SO 701 - SO 701 - Přístře...'!$C$70:$K$116</definedName>
    <definedName name="_xlnm.Print_Titles" localSheetId="3">'SO 701 - SO 701 - Přístře...'!$82:$82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116"/>
  <c r="BH116"/>
  <c r="BG116"/>
  <c r="BF116"/>
  <c r="T116"/>
  <c r="T115"/>
  <c r="R116"/>
  <c r="R115"/>
  <c r="P116"/>
  <c r="P115"/>
  <c r="BK116"/>
  <c r="BK115"/>
  <c r="J115"/>
  <c r="J116"/>
  <c r="BE116"/>
  <c r="J63"/>
  <c r="BI114"/>
  <c r="BH114"/>
  <c r="BG114"/>
  <c r="BF114"/>
  <c r="T114"/>
  <c r="T113"/>
  <c r="R114"/>
  <c r="R113"/>
  <c r="P114"/>
  <c r="P113"/>
  <c r="BK114"/>
  <c r="BK113"/>
  <c r="J113"/>
  <c r="J114"/>
  <c r="BE114"/>
  <c r="J62"/>
  <c r="BI110"/>
  <c r="BH110"/>
  <c r="BG110"/>
  <c r="BF110"/>
  <c r="T110"/>
  <c r="T109"/>
  <c r="R110"/>
  <c r="R109"/>
  <c r="P110"/>
  <c r="P109"/>
  <c r="BK110"/>
  <c r="BK109"/>
  <c r="J109"/>
  <c r="J110"/>
  <c r="BE110"/>
  <c r="J61"/>
  <c r="BI108"/>
  <c r="BH108"/>
  <c r="BG108"/>
  <c r="BF108"/>
  <c r="T108"/>
  <c r="T107"/>
  <c r="R108"/>
  <c r="R107"/>
  <c r="P108"/>
  <c r="P107"/>
  <c r="BK108"/>
  <c r="BK107"/>
  <c r="J107"/>
  <c r="J108"/>
  <c r="BE108"/>
  <c r="J60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T100"/>
  <c r="R101"/>
  <c r="R100"/>
  <c r="P101"/>
  <c r="P100"/>
  <c r="BK101"/>
  <c r="BK100"/>
  <c r="J100"/>
  <c r="J101"/>
  <c r="BE101"/>
  <c r="J59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4"/>
  <c i="1" r="BD54"/>
  <c i="4" r="BH86"/>
  <c r="F33"/>
  <c i="1" r="BC54"/>
  <c i="4" r="BG86"/>
  <c r="F32"/>
  <c i="1" r="BB54"/>
  <c i="4" r="BF86"/>
  <c r="J31"/>
  <c i="1" r="AW54"/>
  <c i="4" r="F31"/>
  <c i="1" r="BA54"/>
  <c i="4" r="T86"/>
  <c r="T85"/>
  <c r="T84"/>
  <c r="T83"/>
  <c r="R86"/>
  <c r="R85"/>
  <c r="R84"/>
  <c r="R83"/>
  <c r="P86"/>
  <c r="P85"/>
  <c r="P84"/>
  <c r="P83"/>
  <c i="1" r="AU54"/>
  <c i="4" r="BK86"/>
  <c r="BK85"/>
  <c r="J85"/>
  <c r="BK84"/>
  <c r="J84"/>
  <c r="BK83"/>
  <c r="J83"/>
  <c r="J56"/>
  <c r="J27"/>
  <c i="1" r="AG54"/>
  <c i="4" r="J86"/>
  <c r="BE86"/>
  <c r="J30"/>
  <c i="1" r="AV54"/>
  <c i="4" r="F30"/>
  <c i="1" r="AZ54"/>
  <c i="4" r="J58"/>
  <c r="J57"/>
  <c r="F77"/>
  <c r="E75"/>
  <c r="F49"/>
  <c r="E47"/>
  <c r="J36"/>
  <c r="J21"/>
  <c r="E21"/>
  <c r="J79"/>
  <c r="J51"/>
  <c r="J20"/>
  <c r="J18"/>
  <c r="E18"/>
  <c r="F80"/>
  <c r="F52"/>
  <c r="J17"/>
  <c r="J15"/>
  <c r="E15"/>
  <c r="F79"/>
  <c r="F51"/>
  <c r="J14"/>
  <c r="J12"/>
  <c r="J77"/>
  <c r="J49"/>
  <c r="E7"/>
  <c r="E73"/>
  <c r="E45"/>
  <c i="1" r="AY53"/>
  <c r="AX53"/>
  <c i="3" r="BI260"/>
  <c r="BH260"/>
  <c r="BG260"/>
  <c r="BF260"/>
  <c r="T260"/>
  <c r="T259"/>
  <c r="R260"/>
  <c r="R259"/>
  <c r="P260"/>
  <c r="P259"/>
  <c r="BK260"/>
  <c r="BK259"/>
  <c r="J259"/>
  <c r="J260"/>
  <c r="BE260"/>
  <c r="J63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T244"/>
  <c r="R245"/>
  <c r="R244"/>
  <c r="P245"/>
  <c r="P244"/>
  <c r="BK245"/>
  <c r="BK244"/>
  <c r="J244"/>
  <c r="J245"/>
  <c r="BE245"/>
  <c r="J62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T193"/>
  <c r="R194"/>
  <c r="R193"/>
  <c r="P194"/>
  <c r="P193"/>
  <c r="BK194"/>
  <c r="BK193"/>
  <c r="J193"/>
  <c r="J194"/>
  <c r="BE194"/>
  <c r="J61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T156"/>
  <c r="R157"/>
  <c r="R156"/>
  <c r="P157"/>
  <c r="P156"/>
  <c r="BK157"/>
  <c r="BK156"/>
  <c r="J156"/>
  <c r="J157"/>
  <c r="BE157"/>
  <c r="J60"/>
  <c r="BI154"/>
  <c r="BH154"/>
  <c r="BG154"/>
  <c r="BF154"/>
  <c r="T154"/>
  <c r="T153"/>
  <c r="R154"/>
  <c r="R153"/>
  <c r="P154"/>
  <c r="P153"/>
  <c r="BK154"/>
  <c r="BK153"/>
  <c r="J153"/>
  <c r="J154"/>
  <c r="BE154"/>
  <c r="J59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4"/>
  <c i="1" r="BD53"/>
  <c i="3" r="BH86"/>
  <c r="F33"/>
  <c i="1" r="BC53"/>
  <c i="3" r="BG86"/>
  <c r="F32"/>
  <c i="1" r="BB53"/>
  <c i="3" r="BF86"/>
  <c r="J31"/>
  <c i="1" r="AW53"/>
  <c i="3" r="F31"/>
  <c i="1" r="BA53"/>
  <c i="3" r="T86"/>
  <c r="T85"/>
  <c r="T84"/>
  <c r="T83"/>
  <c r="R86"/>
  <c r="R85"/>
  <c r="R84"/>
  <c r="R83"/>
  <c r="P86"/>
  <c r="P85"/>
  <c r="P84"/>
  <c r="P83"/>
  <c i="1" r="AU53"/>
  <c i="3" r="BK86"/>
  <c r="BK85"/>
  <c r="J85"/>
  <c r="BK84"/>
  <c r="J84"/>
  <c r="BK83"/>
  <c r="J83"/>
  <c r="J56"/>
  <c r="J27"/>
  <c i="1" r="AG53"/>
  <c i="3" r="J86"/>
  <c r="BE86"/>
  <c r="J30"/>
  <c i="1" r="AV53"/>
  <c i="3" r="F30"/>
  <c i="1" r="AZ53"/>
  <c i="3" r="J58"/>
  <c r="J57"/>
  <c r="F77"/>
  <c r="E75"/>
  <c r="F49"/>
  <c r="E47"/>
  <c r="J36"/>
  <c r="J21"/>
  <c r="E21"/>
  <c r="J79"/>
  <c r="J51"/>
  <c r="J20"/>
  <c r="J18"/>
  <c r="E18"/>
  <c r="F80"/>
  <c r="F52"/>
  <c r="J17"/>
  <c r="J15"/>
  <c r="E15"/>
  <c r="F79"/>
  <c r="F51"/>
  <c r="J14"/>
  <c r="J12"/>
  <c r="J77"/>
  <c r="J49"/>
  <c r="E7"/>
  <c r="E73"/>
  <c r="E45"/>
  <c i="1" r="AY52"/>
  <c r="AX52"/>
  <c i="2"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T100"/>
  <c r="R101"/>
  <c r="R100"/>
  <c r="P101"/>
  <c r="P100"/>
  <c r="BK101"/>
  <c r="BK100"/>
  <c r="J100"/>
  <c r="J101"/>
  <c r="BE101"/>
  <c r="J6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T93"/>
  <c r="R94"/>
  <c r="R93"/>
  <c r="P94"/>
  <c r="P93"/>
  <c r="BK94"/>
  <c r="BK93"/>
  <c r="J93"/>
  <c r="J94"/>
  <c r="BE94"/>
  <c r="J59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F34"/>
  <c i="1" r="BD52"/>
  <c i="2" r="BH83"/>
  <c r="F33"/>
  <c i="1" r="BC52"/>
  <c i="2" r="BG83"/>
  <c r="F32"/>
  <c i="1" r="BB52"/>
  <c i="2" r="BF83"/>
  <c r="J31"/>
  <c i="1" r="AW52"/>
  <c i="2" r="F31"/>
  <c i="1" r="BA52"/>
  <c i="2" r="T83"/>
  <c r="T82"/>
  <c r="T81"/>
  <c r="T80"/>
  <c r="R83"/>
  <c r="R82"/>
  <c r="R81"/>
  <c r="R80"/>
  <c r="P83"/>
  <c r="P82"/>
  <c r="P81"/>
  <c r="P80"/>
  <c i="1" r="AU52"/>
  <c i="2" r="BK83"/>
  <c r="BK82"/>
  <c r="J82"/>
  <c r="BK81"/>
  <c r="J81"/>
  <c r="BK80"/>
  <c r="J80"/>
  <c r="J56"/>
  <c r="J27"/>
  <c i="1" r="AG52"/>
  <c i="2" r="J83"/>
  <c r="BE83"/>
  <c r="J30"/>
  <c i="1" r="AV52"/>
  <c i="2" r="F30"/>
  <c i="1" r="AZ52"/>
  <c i="2" r="J58"/>
  <c r="J57"/>
  <c r="F74"/>
  <c r="E72"/>
  <c r="F49"/>
  <c r="E47"/>
  <c r="J36"/>
  <c r="J21"/>
  <c r="E21"/>
  <c r="J76"/>
  <c r="J51"/>
  <c r="J20"/>
  <c r="J18"/>
  <c r="E18"/>
  <c r="F77"/>
  <c r="F52"/>
  <c r="J17"/>
  <c r="J15"/>
  <c r="E15"/>
  <c r="F76"/>
  <c r="F51"/>
  <c r="J14"/>
  <c r="J12"/>
  <c r="J74"/>
  <c r="J49"/>
  <c r="E7"/>
  <c r="E70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<sst xmlns="http://schemas.openxmlformats.org/spreadsheetml/2006/main">
  <si>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</si>
  <si>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</si>
  <si>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</si>
  <si>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</si>
  <si>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</si>
  <si>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</si>
  <si>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</si>
  <si>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{9a8d7b5c-4b27-43c2-ab72-8dec499413bb}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</si>
  <si>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</si>
  <si>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</si>
  <si>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</si>
  <si>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</si>
  <si>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</si>
  <si>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</si>
  <si>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</si>
  <si>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</si>
  <si>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160245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</si>
  <si>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</si>
  <si>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</si>
  <si>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Autobusové zastávky Třinec, Oldřichovice - Střed</t>
  </si>
  <si>
    <t>KSO:</t>
  </si>
  <si>
    <t/>
  </si>
  <si>
    <t>CC-CZ:</t>
  </si>
  <si>
    <t>Místo:</t>
  </si>
  <si>
    <t xml:space="preserve"> </t>
  </si>
  <si>
    <t>Datum:</t>
  </si>
  <si>
    <t>31. 7. 2018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</si>
  <si>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</si>
  <si>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</si>
  <si>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</si>
  <si>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</si>
  <si>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</si>
  <si>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</si>
  <si>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</si>
  <si>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</si>
  <si>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</si>
  <si>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</si>
  <si>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</si>
  <si>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</si>
  <si>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</si>
  <si>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</si>
  <si>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</si>
  <si>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</si>
  <si>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</si>
  <si>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</si>
  <si>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</si>
  <si>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</si>
  <si>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</si>
  <si>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</si>
  <si>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</si>
  <si>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</si>
  <si>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</si>
  <si>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</si>
  <si>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</si>
  <si>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</si>
  <si>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</si>
  <si>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</si>
  <si>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</si>
  <si>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</si>
  <si>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</si>
  <si>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</si>
  <si>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</si>
  <si>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</si>
  <si>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</si>
  <si>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</si>
  <si>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</si>
  <si>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</si>
  <si>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</si>
  <si>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</si>
  <si>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</si>
  <si>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</si>
  <si>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</si>
  <si>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</si>
  <si>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</si>
  <si>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</si>
  <si>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SO 000 - Vedlejší a ostatní náklady</t>
  </si>
  <si>
    <t>STA</t>
  </si>
  <si>
    <t>1</t>
  </si>
  <si>
    <t>{2e617a5e-4422-409c-9b1d-24fd828ab4b8}</t>
  </si>
  <si>
    <t>2</t>
  </si>
  <si>
    <t>SO 121</t>
  </si>
  <si>
    <t>SO 121 - Pěší komunikace</t>
  </si>
  <si>
    <t>{f1aea1cf-295a-40cf-99f1-bee6e1c6decd}</t>
  </si>
  <si>
    <t>SO 701</t>
  </si>
  <si>
    <t>SO 701 - Přístřešek autobusové zastávky</t>
  </si>
  <si>
    <t>{6da17716-71c6-460d-be05-cb73c8c9802d}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</si>
  <si>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</si>
  <si>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</si>
  <si>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</si>
  <si>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</si>
  <si>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</si>
  <si>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</si>
  <si>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</si>
  <si>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000 - SO 000 - Vedlejší a ostatní náklady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</si>
  <si>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</si>
  <si>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</si>
  <si>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</si>
  <si>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</si>
  <si>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</si>
  <si>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</si>
  <si>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</si>
  <si>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</si>
  <si>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</si>
  <si>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</si>
  <si>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</si>
  <si>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</si>
  <si>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</si>
  <si>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</si>
  <si>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</si>
  <si>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</si>
  <si>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</si>
  <si>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</si>
  <si>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</si>
  <si>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</si>
  <si>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</si>
  <si>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</si>
  <si>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</si>
  <si>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</si>
  <si>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</si>
  <si>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</si>
  <si>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</si>
  <si>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</si>
  <si>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</si>
  <si>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</si>
  <si>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012R1</t>
  </si>
  <si>
    <t>Zhotovení geometrických plánů</t>
  </si>
  <si>
    <t>…</t>
  </si>
  <si>
    <t>1024</t>
  </si>
  <si>
    <t>-1400066746</t>
  </si>
  <si>
    <t>P</t>
  </si>
  <si>
    <t>Poznámka k položce:
dle podmínek ZTKP - ods. 1.15.1</t>
  </si>
  <si>
    <t>012R2</t>
  </si>
  <si>
    <t>Vytyčení stávajících inženýrských sítí</t>
  </si>
  <si>
    <t>-1675144141</t>
  </si>
  <si>
    <t>Poznámka k položce:
dle podmínek ZTKP - ods. 1.15.2</t>
  </si>
  <si>
    <t>3</t>
  </si>
  <si>
    <t>012R3</t>
  </si>
  <si>
    <t>Vytyčení obvodu staveniště, zřízení pevných vytyčovacích bodů</t>
  </si>
  <si>
    <t>-1175980765</t>
  </si>
  <si>
    <t>Poznámka k položce:
dle podmínek ZTKP - ods. 1.15.3</t>
  </si>
  <si>
    <t>4</t>
  </si>
  <si>
    <t>012R4</t>
  </si>
  <si>
    <t>Geodetické práce, zaměření skutečného provedení stavby</t>
  </si>
  <si>
    <t>179241127</t>
  </si>
  <si>
    <t>Poznámka k položce:
dle podmínek ZTKP - ods. 1.15.4</t>
  </si>
  <si>
    <t>013R</t>
  </si>
  <si>
    <t>Dokumentace DSPS</t>
  </si>
  <si>
    <t>2055353716</t>
  </si>
  <si>
    <t>Poznámka k položce:
dle podmínek ZTKP - ods. 1.15.5</t>
  </si>
  <si>
    <t>VRN3</t>
  </si>
  <si>
    <t>Zařízení staveniště</t>
  </si>
  <si>
    <t>6</t>
  </si>
  <si>
    <t>03R1</t>
  </si>
  <si>
    <t>Náklady na vybudování zařízení staveniště</t>
  </si>
  <si>
    <t>-1025365303</t>
  </si>
  <si>
    <t>Poznámka k položce:
dle podmínek ZTKP - ods. 1.15.6</t>
  </si>
  <si>
    <t>7</t>
  </si>
  <si>
    <t>03R2</t>
  </si>
  <si>
    <t>Náklady na provoz zařízení staveniště</t>
  </si>
  <si>
    <t>-203712714</t>
  </si>
  <si>
    <t>Poznámka k položce:
dle podmínek ZTKP - ods. 1.15.7</t>
  </si>
  <si>
    <t>8</t>
  </si>
  <si>
    <t>03R3</t>
  </si>
  <si>
    <t>Náklady na odstanění zařízení staveniště</t>
  </si>
  <si>
    <t>397969551</t>
  </si>
  <si>
    <t>Poznámka k položce:
dle podmínek ZTKP - ods. 1.15.8</t>
  </si>
  <si>
    <t>VRN9</t>
  </si>
  <si>
    <t>Ostatní náklady</t>
  </si>
  <si>
    <t>9</t>
  </si>
  <si>
    <t>09R1</t>
  </si>
  <si>
    <t>Zkoušení konstrukcí, prací a materiálů zkušebnou zhotovitele</t>
  </si>
  <si>
    <t>-1011357193</t>
  </si>
  <si>
    <t>Poznámka k položce:
dle podmínek ZTKP - ods. 1.15.9</t>
  </si>
  <si>
    <t>10</t>
  </si>
  <si>
    <t>09R2</t>
  </si>
  <si>
    <t>Fotodokumentace stavby</t>
  </si>
  <si>
    <t>-60108502</t>
  </si>
  <si>
    <t>Poznámka k položce:
dle podmínek ZTKP - ods. 1.15.10</t>
  </si>
  <si>
    <t>11</t>
  </si>
  <si>
    <t>09R3</t>
  </si>
  <si>
    <t>Přechodné dopravní značení</t>
  </si>
  <si>
    <t>-1238357038</t>
  </si>
  <si>
    <t>Poznámka k položce:
dle podmínek ZTKP - ods. 1.15.11</t>
  </si>
  <si>
    <t>ZELEŇ_1</t>
  </si>
  <si>
    <t>40</t>
  </si>
  <si>
    <t>VÝKOP</t>
  </si>
  <si>
    <t>127</t>
  </si>
  <si>
    <t>ODVOZ</t>
  </si>
  <si>
    <t>144,475</t>
  </si>
  <si>
    <t>NÁSYP</t>
  </si>
  <si>
    <t>39</t>
  </si>
  <si>
    <t>DVOJŘ</t>
  </si>
  <si>
    <t>76,5</t>
  </si>
  <si>
    <t>OBR6</t>
  </si>
  <si>
    <t>78,5</t>
  </si>
  <si>
    <t>SUŤ</t>
  </si>
  <si>
    <t>35,69</t>
  </si>
  <si>
    <t>SO 121 - SO 121 - Pěší komunikace</t>
  </si>
  <si>
    <t>ZELEŇ_2</t>
  </si>
  <si>
    <t>41,5</t>
  </si>
  <si>
    <t>DRENÁŽ</t>
  </si>
  <si>
    <t>RÝHA</t>
  </si>
  <si>
    <t>5,25</t>
  </si>
  <si>
    <t>SKLÁDKA</t>
  </si>
  <si>
    <t>132,25</t>
  </si>
  <si>
    <t>DL_REL1</t>
  </si>
  <si>
    <t>9,8</t>
  </si>
  <si>
    <t>DL_REL2</t>
  </si>
  <si>
    <t>17,6</t>
  </si>
  <si>
    <t>DL_PŘÍR</t>
  </si>
  <si>
    <t>122,6</t>
  </si>
  <si>
    <t>CHOD_DL</t>
  </si>
  <si>
    <t>171</t>
  </si>
  <si>
    <t>DZ</t>
  </si>
  <si>
    <t>OBR5</t>
  </si>
  <si>
    <t>OBR1</t>
  </si>
  <si>
    <t>18</t>
  </si>
  <si>
    <t>OBR2</t>
  </si>
  <si>
    <t>38,2</t>
  </si>
  <si>
    <t>OBR3</t>
  </si>
  <si>
    <t>28,5</t>
  </si>
  <si>
    <t>OBR4</t>
  </si>
  <si>
    <t>CHOD_ASF</t>
  </si>
  <si>
    <t>30</t>
  </si>
  <si>
    <t>VOZ</t>
  </si>
  <si>
    <t>23</t>
  </si>
  <si>
    <t>PLÁŇ</t>
  </si>
  <si>
    <t>224</t>
  </si>
  <si>
    <t>AZ</t>
  </si>
  <si>
    <t>112</t>
  </si>
  <si>
    <t>VDZ1</t>
  </si>
  <si>
    <t>53,9</t>
  </si>
  <si>
    <t>OBR7</t>
  </si>
  <si>
    <t>VDZ2</t>
  </si>
  <si>
    <t>14</t>
  </si>
  <si>
    <t>DLAŽBA</t>
  </si>
  <si>
    <t>ZÁBR</t>
  </si>
  <si>
    <t>20</t>
  </si>
  <si>
    <t>HMOTY</t>
  </si>
  <si>
    <t>6,15</t>
  </si>
  <si>
    <t>ZEMINA</t>
  </si>
  <si>
    <t>12,225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</si>
  <si>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</si>
  <si>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</si>
  <si>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</si>
  <si>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</si>
  <si>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</si>
  <si>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</si>
  <si>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</si>
  <si>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</si>
  <si>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</si>
  <si>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</si>
  <si>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</si>
  <si>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</si>
  <si>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m2</t>
  </si>
  <si>
    <t>CS ÚRS 2018 01</t>
  </si>
  <si>
    <t>-104696862</t>
  </si>
  <si>
    <t>VV</t>
  </si>
  <si>
    <t>54*0,45</t>
  </si>
  <si>
    <t>113107124</t>
  </si>
  <si>
    <t>Odstranění podkladů nebo krytů ručně s přemístěním hmot na skládku na vzdálenost do 3 m nebo s naložením na dopravní prostředek z kameniva hrubého drceného, o tl. vrstvy přes 300 do 400 mm</t>
  </si>
  <si>
    <t>1724191759</t>
  </si>
  <si>
    <t>23*0,95</t>
  </si>
  <si>
    <t>113107142</t>
  </si>
  <si>
    <t>Odstranění podkladů nebo krytů ručně s přemístěním hmot na skládku na vzdálenost do 3 m nebo s naložením na dopravní prostředek živičných, o tl. vrstvy přes 50 do 100 mm</t>
  </si>
  <si>
    <t>945888252</t>
  </si>
  <si>
    <t>9,82+(54*0,2)+(23*0,9)</t>
  </si>
  <si>
    <t>113154122</t>
  </si>
  <si>
    <t xml:space="preserve">Frézování živičného podkladu nebo krytu  s naložením na dopravní prostředek plochy do 500 m2 bez překážek v trase pruhu šířky přes 0,5 m do 1 m, tloušťky vrstvy 40 mm</t>
  </si>
  <si>
    <t>451625920</t>
  </si>
  <si>
    <t>2*CHOD_ASF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</si>
  <si>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</si>
  <si>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</si>
  <si>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m</t>
  </si>
  <si>
    <t>-1609293422</t>
  </si>
  <si>
    <t>121101R</t>
  </si>
  <si>
    <t>Pořízení humózní zeminy pro ohumusování</t>
  </si>
  <si>
    <t>m3</t>
  </si>
  <si>
    <t>123624723</t>
  </si>
  <si>
    <t>Poznámka k položce:
včetně naložení na dopravní prostředek a ceny za pořízení humózní zeminy / substrátu</t>
  </si>
  <si>
    <t>"získání zeminy pro ohumusování" (ZELEŇ_1+ZELEŇ_2)*0,15</t>
  </si>
  <si>
    <t>122202201</t>
  </si>
  <si>
    <t xml:space="preserve">Odkopávky a prokopávky nezapažené pro silnice  s přemístěním výkopku v příčných profilech na vzdálenost do 15 m nebo s naložením na dopravní prostředek v hornině tř. 3 do 100 m3</t>
  </si>
  <si>
    <t>-2054757775</t>
  </si>
  <si>
    <t>122202209</t>
  </si>
  <si>
    <t xml:space="preserve">Odkopávky a prokopávky nezapažené pro silnice  s přemístěním výkopku v příčných profilech na vzdálenost do 15 m nebo s naložením na dopravní prostředek v hornině tř. 3 Příplatek k cenám za lepivost horniny tř. 3</t>
  </si>
  <si>
    <t>-224556195</t>
  </si>
  <si>
    <t>132212101</t>
  </si>
  <si>
    <t xml:space="preserve">Hloubení zapažených i nezapažených rýh šířky do 600 mm ručním nebo pneumatickým nářadím  s urovnáním dna do předepsaného profilu a spádu v horninách tř. 3 soudržných</t>
  </si>
  <si>
    <t>127736350</t>
  </si>
  <si>
    <t>DRENÁŽ*0,5*0,5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</si>
  <si>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</si>
  <si>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</si>
  <si>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-1778509079</t>
  </si>
  <si>
    <t>"dovoz zeminy ze skládky" ZEMINA</t>
  </si>
  <si>
    <t>"odvoz výkopku na skládku" VÝKOP+RÝHA</t>
  </si>
  <si>
    <t>Součet</t>
  </si>
  <si>
    <t>162701109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</si>
  <si>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</si>
  <si>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-1711354513</t>
  </si>
  <si>
    <t>"skládka 30 km" ODVOZ*20</t>
  </si>
  <si>
    <t>12</t>
  </si>
  <si>
    <t>171102101</t>
  </si>
  <si>
    <t xml:space="preserve">Uložení sypaniny do zhutněných násypů pro dálnice a letiště  s rozprostřením sypaniny ve vrstvách, s hrubým urovnáním a uzavřením povrchu násypu z hornin soudržných s předepsanou mírou zhutnění v procentech výsledků zkoušek Proctor-Standard (dále jen PS) do 95 % PS</t>
  </si>
  <si>
    <t>478455882</t>
  </si>
  <si>
    <t>13</t>
  </si>
  <si>
    <t>M</t>
  </si>
  <si>
    <t>583R2</t>
  </si>
  <si>
    <t>materiál do násypu</t>
  </si>
  <si>
    <t>t</t>
  </si>
  <si>
    <t>1955197286</t>
  </si>
  <si>
    <t>Poznámka k položce:
Vhodný materiál do násypů dle ČSN 73 6133
Nákup, dovoz a složení</t>
  </si>
  <si>
    <t>NÁSYP*1,9</t>
  </si>
  <si>
    <t>171102111</t>
  </si>
  <si>
    <t xml:space="preserve">Uložení sypaniny do zhutněných násypů pro dálnice a letiště  s rozprostřením sypaniny ve vrstvách, s hrubým urovnáním a uzavřením povrchu násypu z hornin nesoudržných sypkých v aktivní zóně</t>
  </si>
  <si>
    <t>-109119852</t>
  </si>
  <si>
    <t>PLÁŇ*0,5</t>
  </si>
  <si>
    <t>583R1</t>
  </si>
  <si>
    <t>materiál do aktivní zóny</t>
  </si>
  <si>
    <t>-629991278</t>
  </si>
  <si>
    <t>Poznámka k položce:
Vhodný materiál do aktivní zóny dle ČSN 73 6133
Nákup, dovoz a složení</t>
  </si>
  <si>
    <t>AZ*1,9</t>
  </si>
  <si>
    <t>16</t>
  </si>
  <si>
    <t>171201201</t>
  </si>
  <si>
    <t xml:space="preserve">Uložení sypaniny  na skládky</t>
  </si>
  <si>
    <t>-29136254</t>
  </si>
  <si>
    <t>VÝKOP+RÝHA</t>
  </si>
  <si>
    <t>17</t>
  </si>
  <si>
    <t>171201211</t>
  </si>
  <si>
    <t>Poplatek za uložení stavebního odpadu na skládce (skládkovné) zeminy a kameniva zatříděného do Katalogu odpadů pod kódem 170 504</t>
  </si>
  <si>
    <t>-750807373</t>
  </si>
  <si>
    <t>SKLÁDKA*2,1</t>
  </si>
  <si>
    <t>181102302</t>
  </si>
  <si>
    <t>Úprava pláně na stavbách dálnic strojně v zářezech mimo skalních se zhutněním</t>
  </si>
  <si>
    <t>984909753</t>
  </si>
  <si>
    <t>CHOD_DL+CHOD_ASF+VOZ</t>
  </si>
  <si>
    <t>19</t>
  </si>
  <si>
    <t>181301102</t>
  </si>
  <si>
    <t>Rozprostření a urovnání ornice v rovině nebo ve svahu sklonu do 1:5 při souvislé ploše do 500 m2, tl. vrstvy přes 100 do 150 mm</t>
  </si>
  <si>
    <t>1464798724</t>
  </si>
  <si>
    <t>181411131</t>
  </si>
  <si>
    <t>Založení trávníku na půdě předem připravené plochy do 1000 m2 výsevem včetně utažení parkového v rovině nebo na svahu do 1:5</t>
  </si>
  <si>
    <t>-1185982562</t>
  </si>
  <si>
    <t>181411132</t>
  </si>
  <si>
    <t>Založení trávníku na půdě předem připravené plochy do 1000 m2 výsevem včetně utažení parkového na svahu přes 1:5 do 1:2</t>
  </si>
  <si>
    <t>1410463703</t>
  </si>
  <si>
    <t>22</t>
  </si>
  <si>
    <t>005724100</t>
  </si>
  <si>
    <t>osivo směs travní parková</t>
  </si>
  <si>
    <t>kg</t>
  </si>
  <si>
    <t>1597574087</t>
  </si>
  <si>
    <t>"0,03 kg/m2; ztratné 3%"</t>
  </si>
  <si>
    <t>(ZELEŇ_1+ZELEŇ_2)*0,03*1,03</t>
  </si>
  <si>
    <t>182301122</t>
  </si>
  <si>
    <t>Rozprostření a urovnání ornice ve svahu sklonu přes 1:5 při souvislé ploše do 500 m2, tl. vrstvy přes 100 do 150 mm</t>
  </si>
  <si>
    <t>-594749154</t>
  </si>
  <si>
    <t>29+12,5</t>
  </si>
  <si>
    <t>24</t>
  </si>
  <si>
    <t>183403111</t>
  </si>
  <si>
    <t xml:space="preserve">Obdělání půdy  nakopáním hl. přes 50 do 100 mm v rovině nebo na svahu do 1:5</t>
  </si>
  <si>
    <t>1881226908</t>
  </si>
  <si>
    <t>25</t>
  </si>
  <si>
    <t>183403131</t>
  </si>
  <si>
    <t xml:space="preserve">Obdělání půdy  rytím půdy hl. do 200 mm v zemině tř. 1 až 2 v rovině nebo na svahu do 1:5</t>
  </si>
  <si>
    <t>1751271656</t>
  </si>
  <si>
    <t>26</t>
  </si>
  <si>
    <t>183403153</t>
  </si>
  <si>
    <t xml:space="preserve">Obdělání půdy  hrabáním v rovině nebo na svahu do 1:5</t>
  </si>
  <si>
    <t>-1522949768</t>
  </si>
  <si>
    <t>27</t>
  </si>
  <si>
    <t>183403161</t>
  </si>
  <si>
    <t xml:space="preserve">Obdělání půdy  válením v rovině nebo na svahu do 1:5</t>
  </si>
  <si>
    <t>-40690936</t>
  </si>
  <si>
    <t>28</t>
  </si>
  <si>
    <t>183403211</t>
  </si>
  <si>
    <t xml:space="preserve">Obdělání půdy  nakopáním hl. přes 50 do 100 mm na svahu přes 1:5 do 1:2</t>
  </si>
  <si>
    <t>1128808138</t>
  </si>
  <si>
    <t>29</t>
  </si>
  <si>
    <t>183403231</t>
  </si>
  <si>
    <t xml:space="preserve">Obdělání půdy  rytím půdy hl. do 200 mm v zemině tř. 1 až 2 na svahu přes 1:5 do 1:2</t>
  </si>
  <si>
    <t>-1846087183</t>
  </si>
  <si>
    <t>183403253</t>
  </si>
  <si>
    <t xml:space="preserve">Obdělání půdy  hrabáním na svahu přes 1:5 do 1:2</t>
  </si>
  <si>
    <t>1554667186</t>
  </si>
  <si>
    <t>31</t>
  </si>
  <si>
    <t>183403261</t>
  </si>
  <si>
    <t xml:space="preserve">Obdělání půdy  válením na svahu přes 1:5 do 1:2</t>
  </si>
  <si>
    <t>-1702470127</t>
  </si>
  <si>
    <t>Zakládání</t>
  </si>
  <si>
    <t>32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</si>
  <si>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</si>
  <si>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</si>
  <si>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-160745680</t>
  </si>
  <si>
    <t>Komunikace</t>
  </si>
  <si>
    <t>33</t>
  </si>
  <si>
    <t>564821111</t>
  </si>
  <si>
    <t xml:space="preserve">Podklad ze štěrkodrti ŠD  s rozprostřením a zhutněním, po zhutnění tl. 80 mm</t>
  </si>
  <si>
    <t>-222108835</t>
  </si>
  <si>
    <t>34</t>
  </si>
  <si>
    <t>564851111</t>
  </si>
  <si>
    <t xml:space="preserve">Podklad ze štěrkodrti ŠD  s rozprostřením a zhutněním, po zhutnění tl. 150 mm</t>
  </si>
  <si>
    <t>-498746015</t>
  </si>
  <si>
    <t>"sjezd" 10</t>
  </si>
  <si>
    <t>35</t>
  </si>
  <si>
    <t>564861111</t>
  </si>
  <si>
    <t xml:space="preserve">Podklad ze štěrkodrti ŠD  s rozprostřením a zhutněním, po zhutnění tl. 200 mm</t>
  </si>
  <si>
    <t>-1893843181</t>
  </si>
  <si>
    <t>36</t>
  </si>
  <si>
    <t>564871111</t>
  </si>
  <si>
    <t xml:space="preserve">Podklad ze štěrkodrti ŠD  s rozprostřením a zhutněním, po zhutnění tl. 250 mm</t>
  </si>
  <si>
    <t>-1527184304</t>
  </si>
  <si>
    <t>37</t>
  </si>
  <si>
    <t>564952111</t>
  </si>
  <si>
    <t xml:space="preserve">Podklad z mechanicky zpevněného kameniva MZK (minerální beton)  s rozprostřením a s hutněním, po zhutnění tl. 150 mm</t>
  </si>
  <si>
    <t>2073631954</t>
  </si>
  <si>
    <t>38</t>
  </si>
  <si>
    <t>565135111</t>
  </si>
  <si>
    <t xml:space="preserve">Asfaltový beton vrstva podkladní ACP 16 (obalované kamenivo střednězrnné - OKS)  s rozprostřením a zhutněním v pruhu šířky do 3 m, po zhutnění tl. 50 mm</t>
  </si>
  <si>
    <t>-1301243759</t>
  </si>
  <si>
    <t>CHOD_ASF+VOZ</t>
  </si>
  <si>
    <t>573191111</t>
  </si>
  <si>
    <t>Postřik infiltrační kationaktivní emulzí v množství 1,00 kg/m2</t>
  </si>
  <si>
    <t>-1184391714</t>
  </si>
  <si>
    <t>573231106</t>
  </si>
  <si>
    <t>Postřik spojovací PS bez posypu kamenivem ze silniční emulze, v množství 0,30 kg/m2</t>
  </si>
  <si>
    <t>-1358825016</t>
  </si>
  <si>
    <t>41</t>
  </si>
  <si>
    <t>577123111</t>
  </si>
  <si>
    <t xml:space="preserve">Asfaltový beton vrstva obrusná ACO 8 (ABJ)  s rozprostřením a se zhutněním z nemodifikovaného asfaltu v pruhu šířky do 3 m, po zhutnění tl. 30 mm</t>
  </si>
  <si>
    <t>406092953</t>
  </si>
  <si>
    <t>42</t>
  </si>
  <si>
    <t>577124211</t>
  </si>
  <si>
    <t xml:space="preserve">Asfaltový beton vrstva obrusná ACO 11 (ABS)  s rozprostřením a se zhutněním z nemodifikovaného asfaltu v pruhu šířky do 3 m tř. II, po zhutnění tl. 35 mm</t>
  </si>
  <si>
    <t>-98572138</t>
  </si>
  <si>
    <t>43</t>
  </si>
  <si>
    <t>584121111</t>
  </si>
  <si>
    <t xml:space="preserve">Osazení silničních dílců ze železového betonu  s podkladem z kameniva těženého do tl. 40 mm jakéhokoliv druhu a velikosti</t>
  </si>
  <si>
    <t>-106755042</t>
  </si>
  <si>
    <t>"ochrana plynovodní přípojky" 3*1,5</t>
  </si>
  <si>
    <t>44</t>
  </si>
  <si>
    <t>59381003</t>
  </si>
  <si>
    <t>panel silniční 300x150x15 cm</t>
  </si>
  <si>
    <t>kus</t>
  </si>
  <si>
    <t>80317753</t>
  </si>
  <si>
    <t>45</t>
  </si>
  <si>
    <t>594511111</t>
  </si>
  <si>
    <t xml:space="preserve">Dlažba nebo přídlažba z lomového kamene lomařsky upraveného rigolového  v ploše vodorovné nebo ve sklonu tl. do 250 mm, bez vyplnění spár, s provedením lože tl. 50 mm z betonu</t>
  </si>
  <si>
    <t>-500706228</t>
  </si>
  <si>
    <t>"odláždění kolem propustku" 6</t>
  </si>
  <si>
    <t>46</t>
  </si>
  <si>
    <t>451319777</t>
  </si>
  <si>
    <t xml:space="preserve">Podklad nebo lože pod dlažbu (přídlažbu)  Příplatek k cenám za každých dalších i započatých 10 mm tloušťky podkladu nebo lože přes 100 mm z betonu prostého</t>
  </si>
  <si>
    <t>-1185621075</t>
  </si>
  <si>
    <t>"lože pod dlažbu celkem 150 mm" DLAŽBA*10</t>
  </si>
  <si>
    <t>47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</si>
  <si>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</si>
  <si>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</si>
  <si>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876537445</t>
  </si>
  <si>
    <t>"reliéfní dlažba v asfaltovém chodníku" 9,8</t>
  </si>
  <si>
    <t>"reliéfní dlažba" 17,6</t>
  </si>
  <si>
    <t>"přírodní dlažba" 122,6</t>
  </si>
  <si>
    <t>48</t>
  </si>
  <si>
    <t>5924R1</t>
  </si>
  <si>
    <t>dlažba betonová 20x10x8 cm přírodní</t>
  </si>
  <si>
    <t>-123130180</t>
  </si>
  <si>
    <t>"ztratné 3%" DL_PŘÍR*1,03</t>
  </si>
  <si>
    <t>49</t>
  </si>
  <si>
    <t>5924R2</t>
  </si>
  <si>
    <t>dlažba betonová 20x10x8 cm barevná, reliéfní</t>
  </si>
  <si>
    <t>-1121643065</t>
  </si>
  <si>
    <t>"ztratné 3%" (DL_REL1+DL_REL2)*1,03</t>
  </si>
  <si>
    <t>Ostatní konstrukce a práce, bourání</t>
  </si>
  <si>
    <t>50</t>
  </si>
  <si>
    <t>911111111</t>
  </si>
  <si>
    <t xml:space="preserve">Montáž zábradlí ocelového  zabetonovaného</t>
  </si>
  <si>
    <t>142250058</t>
  </si>
  <si>
    <t>51</t>
  </si>
  <si>
    <t>914111111</t>
  </si>
  <si>
    <t xml:space="preserve">Montáž svislé dopravní značky základní  velikosti do 1 m2 objímkami na sloupky nebo konzoly</t>
  </si>
  <si>
    <t>471227030</t>
  </si>
  <si>
    <t>52</t>
  </si>
  <si>
    <t>40445480</t>
  </si>
  <si>
    <t>značka dopravní svislá retroreflexní fólie tř 1 FeZn prolis 500x700mm</t>
  </si>
  <si>
    <t>1509847347</t>
  </si>
  <si>
    <t>"IJ 4c" 2</t>
  </si>
  <si>
    <t>53</t>
  </si>
  <si>
    <t>914511112</t>
  </si>
  <si>
    <t xml:space="preserve">Montáž sloupku dopravních značek  délky do 3,5 m do hliníkové patky</t>
  </si>
  <si>
    <t>-584680637</t>
  </si>
  <si>
    <t>54</t>
  </si>
  <si>
    <t>40445225</t>
  </si>
  <si>
    <t>sloupek Zn pro dopravní značku D 60mm v 350mm</t>
  </si>
  <si>
    <t>358119098</t>
  </si>
  <si>
    <t>55</t>
  </si>
  <si>
    <t>915211112</t>
  </si>
  <si>
    <t xml:space="preserve">Vodorovné dopravní značení stříkaným plastem  dělící čára šířky 125 mm souvislá bílá retroreflexní</t>
  </si>
  <si>
    <t>1058922209</t>
  </si>
  <si>
    <t>"V1a (0,125)" 22</t>
  </si>
  <si>
    <t>"V4 (0,125)" 31,9</t>
  </si>
  <si>
    <t>56</t>
  </si>
  <si>
    <t>915231112</t>
  </si>
  <si>
    <t xml:space="preserve">Vodorovné dopravní značení stříkaným plastem  přechody pro chodce, šipky, symboly nápisy bílé retroreflexní</t>
  </si>
  <si>
    <t>-1717217188</t>
  </si>
  <si>
    <t>"V11a (BUS, dl. 12 m, 7 m2)" 2*7</t>
  </si>
  <si>
    <t>57</t>
  </si>
  <si>
    <t>915611111</t>
  </si>
  <si>
    <t xml:space="preserve">Předznačení pro vodorovné značení  stříkané barvou nebo prováděné z nátěrových hmot liniové dělicí čáry, vodicí proužky</t>
  </si>
  <si>
    <t>1370141150</t>
  </si>
  <si>
    <t>58</t>
  </si>
  <si>
    <t>915621111</t>
  </si>
  <si>
    <t xml:space="preserve">Předznačení pro vodorovné značení  stříkané barvou nebo prováděné z nátěrových hmot plošné šipky, symboly, nápisy</t>
  </si>
  <si>
    <t>-1482599631</t>
  </si>
  <si>
    <t>59</t>
  </si>
  <si>
    <t>916111122</t>
  </si>
  <si>
    <t xml:space="preserve">Osazení silniční obruby z dlažebních kostek v jedné řadě  s ložem tl. přes 50 do 100 mm, s vyplněním a zatřením spár cementovou maltou z drobných kostek bez boční opěry, do lože z betonu prostého tř. C 12/15</t>
  </si>
  <si>
    <t>1411929726</t>
  </si>
  <si>
    <t>60</t>
  </si>
  <si>
    <t>916111123</t>
  </si>
  <si>
    <t xml:space="preserve">Osazení silniční obruby z dlažebních kostek v jedné řadě  s ložem tl. přes 50 do 100 mm, s vyplněním a zatřením spár cementovou maltou z drobných kostek s boční opěrou z betonu prostého tř. C 12/15, do lože z betonu prostého téže značky</t>
  </si>
  <si>
    <t>-1690757940</t>
  </si>
  <si>
    <t>61</t>
  </si>
  <si>
    <t>58380124</t>
  </si>
  <si>
    <t>kostka dlažební žula drobná</t>
  </si>
  <si>
    <t>2038862661</t>
  </si>
  <si>
    <t>"0,024 t/m; ztratné 2%"</t>
  </si>
  <si>
    <t>DVOJŘ*0,024*1,02</t>
  </si>
  <si>
    <t>62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</si>
  <si>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</si>
  <si>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</si>
  <si>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-813318761</t>
  </si>
  <si>
    <t>OBR1+OBR2+OBR3+OBR4</t>
  </si>
  <si>
    <t>63</t>
  </si>
  <si>
    <t>59217029</t>
  </si>
  <si>
    <t>obrubník betonový silniční nájezdový 100x15x15 cm</t>
  </si>
  <si>
    <t>-440127655</t>
  </si>
  <si>
    <t>64</t>
  </si>
  <si>
    <t>59217031</t>
  </si>
  <si>
    <t>obrubník betonový silniční 100 x 15 x 25 cm</t>
  </si>
  <si>
    <t>-1416645934</t>
  </si>
  <si>
    <t>65</t>
  </si>
  <si>
    <t>59217034</t>
  </si>
  <si>
    <t>obrubník betonový silniční 100x15x30 cm</t>
  </si>
  <si>
    <t>1500273279</t>
  </si>
  <si>
    <t>66</t>
  </si>
  <si>
    <t>59217030</t>
  </si>
  <si>
    <t>obrubník betonový silniční přechodový 100x15x15-25 cm</t>
  </si>
  <si>
    <t>431180078</t>
  </si>
  <si>
    <t>67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</si>
  <si>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</si>
  <si>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</si>
  <si>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1540437212</t>
  </si>
  <si>
    <t>OBR5+OBR6+OBR7</t>
  </si>
  <si>
    <t>68</t>
  </si>
  <si>
    <t>59217001</t>
  </si>
  <si>
    <t>obrubník betonový zahradní 100 x 5 x 25 cm</t>
  </si>
  <si>
    <t>-2005667689</t>
  </si>
  <si>
    <t>69</t>
  </si>
  <si>
    <t>59217017</t>
  </si>
  <si>
    <t>obrubník betonový chodníkový 100x10x25 cm</t>
  </si>
  <si>
    <t>491397256</t>
  </si>
  <si>
    <t>70</t>
  </si>
  <si>
    <t>59217019</t>
  </si>
  <si>
    <t>obrubník betonový chodníkový 100x10x20 cm</t>
  </si>
  <si>
    <t>1640723445</t>
  </si>
  <si>
    <t>71</t>
  </si>
  <si>
    <t>919735112</t>
  </si>
  <si>
    <t xml:space="preserve">Řezání stávajícího živičného krytu nebo podkladu  hloubky přes 50 do 100 mm</t>
  </si>
  <si>
    <t>682781301</t>
  </si>
  <si>
    <t>104,3</t>
  </si>
  <si>
    <t>72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</si>
  <si>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</si>
  <si>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</si>
  <si>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1318356806</t>
  </si>
  <si>
    <t>Poznámka k položce:
Zábradlí bude zachováno pro znovuosazení. Patky budou šetrně odstraněny, aby nedošlo k poškození sloupků.</t>
  </si>
  <si>
    <t>997</t>
  </si>
  <si>
    <t>Přesun sutě</t>
  </si>
  <si>
    <t>73</t>
  </si>
  <si>
    <t>997221551</t>
  </si>
  <si>
    <t xml:space="preserve">Vodorovná doprava suti  bez naložení, ale se složením a s hrubým urovnáním ze sypkých materiálů, na vzdálenost do 1 km</t>
  </si>
  <si>
    <t>-1646050744</t>
  </si>
  <si>
    <t>"položky č. 1-4, 72" 35,69</t>
  </si>
  <si>
    <t>74</t>
  </si>
  <si>
    <t>997221559</t>
  </si>
  <si>
    <t xml:space="preserve">Vodorovná doprava suti  bez naložení, ale se složením a s hrubým urovnáním Příplatek k ceně za každý další i započatý 1 km přes 1 km</t>
  </si>
  <si>
    <t>-232202757</t>
  </si>
  <si>
    <t>"doprava 30 km" SUŤ*29</t>
  </si>
  <si>
    <t>75</t>
  </si>
  <si>
    <t>997221571</t>
  </si>
  <si>
    <t xml:space="preserve">Vodorovná doprava vybouraných hmot  bez naložení, ale se složením a s hrubým urovnáním na vzdálenost do 1 km</t>
  </si>
  <si>
    <t>-291260224</t>
  </si>
  <si>
    <t>"položka č. 5" 6,15</t>
  </si>
  <si>
    <t>76</t>
  </si>
  <si>
    <t>997221579</t>
  </si>
  <si>
    <t xml:space="preserve">Vodorovná doprava vybouraných hmot  bez naložení, ale se složením a s hrubým urovnáním na vzdálenost Příplatek k ceně za každý další i započatý 1 km přes 1 km</t>
  </si>
  <si>
    <t>-1646254283</t>
  </si>
  <si>
    <t>"doprava 30 km" HMOTY*29</t>
  </si>
  <si>
    <t>77</t>
  </si>
  <si>
    <t>997221815</t>
  </si>
  <si>
    <t>Poplatek za uložení stavebního odpadu na skládce (skládkovné) z prostého betonu zatříděného do Katalogu odpadů pod kódem 170 101</t>
  </si>
  <si>
    <t>2077140839</t>
  </si>
  <si>
    <t>"položky č. 5, 72" 6,85</t>
  </si>
  <si>
    <t>78</t>
  </si>
  <si>
    <t>997221845</t>
  </si>
  <si>
    <t>Poplatek za uložení stavebního odpadu na skládce (skládkovné) asfaltového bez obsahu dehtu zatříděného do Katalogu odpadů pod kódem 170 302</t>
  </si>
  <si>
    <t>-1256848750</t>
  </si>
  <si>
    <t>"položky č. 3, 4" 15,27</t>
  </si>
  <si>
    <t>79</t>
  </si>
  <si>
    <t>997221855</t>
  </si>
  <si>
    <t>-1140955145</t>
  </si>
  <si>
    <t>"položky č. 1, 2" 19,72</t>
  </si>
  <si>
    <t>998</t>
  </si>
  <si>
    <t>Přesun hmot</t>
  </si>
  <si>
    <t>80</t>
  </si>
  <si>
    <t>998223011</t>
  </si>
  <si>
    <t xml:space="preserve">Přesun hmot pro pozemní komunikace s krytem dlážděným  dopravní vzdálenost do 200 m jakékoliv délky objektu</t>
  </si>
  <si>
    <t>1342025954</t>
  </si>
  <si>
    <t>Zemina pro zásyp</t>
  </si>
  <si>
    <t>5,985</t>
  </si>
  <si>
    <t>RÝHY</t>
  </si>
  <si>
    <t>10,2</t>
  </si>
  <si>
    <t>BEDNĚNÍ</t>
  </si>
  <si>
    <t>9,656</t>
  </si>
  <si>
    <t>ZÁSYP</t>
  </si>
  <si>
    <t>4,215</t>
  </si>
  <si>
    <t>SO 701 - SO 701 - Přístřešek autobusové zastávky</t>
  </si>
  <si>
    <t xml:space="preserve">    4 - Vodorovné konstrukce</t>
  </si>
  <si>
    <t xml:space="preserve">    9 - Ostatní konstrukce a práce-bourání</t>
  </si>
  <si>
    <t>132201201</t>
  </si>
  <si>
    <t xml:space="preserve">Hloubení zapažených i nezapažených rýh šířky přes 600 do 2 000 mm  s urovnáním dna do předepsaného profilu a spádu v hornině tř. 3 do 100 m3</t>
  </si>
  <si>
    <t>-341218512</t>
  </si>
  <si>
    <t>2*3,0*1,7*1,0</t>
  </si>
  <si>
    <t>132201209</t>
  </si>
  <si>
    <t xml:space="preserve">Hloubení zapažených i nezapažených rýh šířky přes 600 do 2 000 mm  s urovnáním dna do předepsaného profilu a spádu v hornině tř. 3 Příplatek k cenám za lepivost horniny tř. 3</t>
  </si>
  <si>
    <t>1412304101</t>
  </si>
  <si>
    <t>414456837</t>
  </si>
  <si>
    <t>RÝHY-ZÁSYP</t>
  </si>
  <si>
    <t>13273259</t>
  </si>
  <si>
    <t>"odvoz 30 km" ODVOZ*20</t>
  </si>
  <si>
    <t>-1161697379</t>
  </si>
  <si>
    <t>-1975125878</t>
  </si>
  <si>
    <t>ODVOZ*2,0</t>
  </si>
  <si>
    <t>174101101</t>
  </si>
  <si>
    <t xml:space="preserve">Zásyp sypaninou z jakékoliv horniny  s uložením výkopku ve vrstvách se zhutněním jam, šachet, rýh nebo kolem objektů v těchto vykopávkách</t>
  </si>
  <si>
    <t>-696278866</t>
  </si>
  <si>
    <t>(1,7*3,0*1,0)-(0,5*1,77*1,0)</t>
  </si>
  <si>
    <t>274313R</t>
  </si>
  <si>
    <t>Betonové monolitické zídky z betonu tř. C 25/30 XF2</t>
  </si>
  <si>
    <t>873950934</t>
  </si>
  <si>
    <t>(2*1,77*0,5*1,4)+(1,9*0,4*0,5)</t>
  </si>
  <si>
    <t>274351121</t>
  </si>
  <si>
    <t>Bednění základů pasů rovné zřízení</t>
  </si>
  <si>
    <t>-886227431</t>
  </si>
  <si>
    <t>(((2*1,77)+(4*0,5))*1,4)+(2*1,9*0,5)</t>
  </si>
  <si>
    <t>274351122</t>
  </si>
  <si>
    <t>Bednění základů pasů rovné odstranění</t>
  </si>
  <si>
    <t>-548062832</t>
  </si>
  <si>
    <t>Vodorovné konstrukce</t>
  </si>
  <si>
    <t>44R</t>
  </si>
  <si>
    <t xml:space="preserve">Montáž zastávkového přístřešku včetně dodávky přístřešku a spojovacího a kotvícího materiálu. Specifikace viz TZ </t>
  </si>
  <si>
    <t>soubor</t>
  </si>
  <si>
    <t>-382570781</t>
  </si>
  <si>
    <t>564231111</t>
  </si>
  <si>
    <t xml:space="preserve">Podklad nebo podsyp ze štěrkopísku ŠP  s rozprostřením, vlhčením a zhutněním, po zhutnění tl. 100 mm</t>
  </si>
  <si>
    <t>-275634017</t>
  </si>
  <si>
    <t>Poznámka k položce:
včetně materiálu</t>
  </si>
  <si>
    <t>(2*0,7*1,97)+(0,6*1,9)</t>
  </si>
  <si>
    <t>Ostatní konstrukce a práce-bourání</t>
  </si>
  <si>
    <t>98151R</t>
  </si>
  <si>
    <t>Odstranění přístřešku původní autobusové zastávky včetně naložení a odvozu vybouraného materiálu na skládku a poplatků za skládku. Viz specifikace v TZ.</t>
  </si>
  <si>
    <t>-1213634608</t>
  </si>
  <si>
    <t>998R</t>
  </si>
  <si>
    <t>1505904105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</si>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</sst>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color rgb="FF00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3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3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29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31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29</v>
      </c>
      <c r="AL14" s="28"/>
      <c r="AM14" s="28"/>
      <c r="AN14" s="41" t="s">
        <v>31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24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29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33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35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36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37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38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39</v>
      </c>
      <c r="E26" s="53"/>
      <c r="F26" s="54" t="s">
        <v>40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41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42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43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44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45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46</v>
      </c>
      <c r="U32" s="60"/>
      <c r="V32" s="60"/>
      <c r="W32" s="60"/>
      <c r="X32" s="62" t="s">
        <v>47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48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160245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Autobusové zastávky Třinec, Oldřichovice - Střed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 xml:space="preserve"> 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31. 7. 2018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 xml:space="preserve"> 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32</v>
      </c>
      <c r="AJ46" s="73"/>
      <c r="AK46" s="73"/>
      <c r="AL46" s="73"/>
      <c r="AM46" s="76" t="str">
        <f>IF(E17="","",E17)</f>
        <v xml:space="preserve"> </v>
      </c>
      <c r="AN46" s="76"/>
      <c r="AO46" s="76"/>
      <c r="AP46" s="76"/>
      <c r="AQ46" s="73"/>
      <c r="AR46" s="71"/>
      <c r="AS46" s="85" t="s">
        <v>49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30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50</v>
      </c>
      <c r="D49" s="96"/>
      <c r="E49" s="96"/>
      <c r="F49" s="96"/>
      <c r="G49" s="96"/>
      <c r="H49" s="97"/>
      <c r="I49" s="98" t="s">
        <v>51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52</v>
      </c>
      <c r="AH49" s="96"/>
      <c r="AI49" s="96"/>
      <c r="AJ49" s="96"/>
      <c r="AK49" s="96"/>
      <c r="AL49" s="96"/>
      <c r="AM49" s="96"/>
      <c r="AN49" s="98" t="s">
        <v>53</v>
      </c>
      <c r="AO49" s="96"/>
      <c r="AP49" s="96"/>
      <c r="AQ49" s="100" t="s">
        <v>54</v>
      </c>
      <c r="AR49" s="71"/>
      <c r="AS49" s="101" t="s">
        <v>55</v>
      </c>
      <c r="AT49" s="102" t="s">
        <v>56</v>
      </c>
      <c r="AU49" s="102" t="s">
        <v>57</v>
      </c>
      <c r="AV49" s="102" t="s">
        <v>58</v>
      </c>
      <c r="AW49" s="102" t="s">
        <v>59</v>
      </c>
      <c r="AX49" s="102" t="s">
        <v>60</v>
      </c>
      <c r="AY49" s="102" t="s">
        <v>61</v>
      </c>
      <c r="AZ49" s="102" t="s">
        <v>62</v>
      </c>
      <c r="BA49" s="102" t="s">
        <v>63</v>
      </c>
      <c r="BB49" s="102" t="s">
        <v>64</v>
      </c>
      <c r="BC49" s="102" t="s">
        <v>65</v>
      </c>
      <c r="BD49" s="103" t="s">
        <v>66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67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ROUND(SUM(AG52:AG54),2)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ROUND(SUM(AS52:AS54),2)</f>
        <v>0</v>
      </c>
      <c r="AT51" s="113">
        <f>ROUND(SUM(AV51:AW51),2)</f>
        <v>0</v>
      </c>
      <c r="AU51" s="114">
        <f>ROUND(SUM(AU52:AU54),5)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ROUND(SUM(AZ52:AZ54),2)</f>
        <v>0</v>
      </c>
      <c r="BA51" s="113">
        <f>ROUND(SUM(BA52:BA54),2)</f>
        <v>0</v>
      </c>
      <c r="BB51" s="113">
        <f>ROUND(SUM(BB52:BB54),2)</f>
        <v>0</v>
      </c>
      <c r="BC51" s="113">
        <f>ROUND(SUM(BC52:BC54),2)</f>
        <v>0</v>
      </c>
      <c r="BD51" s="115">
        <f>ROUND(SUM(BD52:BD54),2)</f>
        <v>0</v>
      </c>
      <c r="BS51" s="116" t="s">
        <v>68</v>
      </c>
      <c r="BT51" s="116" t="s">
        <v>69</v>
      </c>
      <c r="BU51" s="117" t="s">
        <v>70</v>
      </c>
      <c r="BV51" s="116" t="s">
        <v>71</v>
      </c>
      <c r="BW51" s="116" t="s">
        <v>7</v>
      </c>
      <c r="BX51" s="116" t="s">
        <v>72</v>
      </c>
      <c r="CL51" s="116" t="s">
        <v>21</v>
      </c>
    </row>
    <row r="52" s="5" customFormat="1" ht="16.5" customHeight="1">
      <c r="A52" s="118" t="s">
        <v>73</v>
      </c>
      <c r="B52" s="119"/>
      <c r="C52" s="120"/>
      <c r="D52" s="121" t="s">
        <v>74</v>
      </c>
      <c r="E52" s="121"/>
      <c r="F52" s="121"/>
      <c r="G52" s="121"/>
      <c r="H52" s="121"/>
      <c r="I52" s="122"/>
      <c r="J52" s="121" t="s">
        <v>75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'SO 000 - SO 000 - Vedlejš...'!J27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76</v>
      </c>
      <c r="AR52" s="125"/>
      <c r="AS52" s="126">
        <v>0</v>
      </c>
      <c r="AT52" s="127">
        <f>ROUND(SUM(AV52:AW52),2)</f>
        <v>0</v>
      </c>
      <c r="AU52" s="128">
        <f>'SO 000 - SO 000 - Vedlejš...'!P80</f>
        <v>0</v>
      </c>
      <c r="AV52" s="127">
        <f>'SO 000 - SO 000 - Vedlejš...'!J30</f>
        <v>0</v>
      </c>
      <c r="AW52" s="127">
        <f>'SO 000 - SO 000 - Vedlejš...'!J31</f>
        <v>0</v>
      </c>
      <c r="AX52" s="127">
        <f>'SO 000 - SO 000 - Vedlejš...'!J32</f>
        <v>0</v>
      </c>
      <c r="AY52" s="127">
        <f>'SO 000 - SO 000 - Vedlejš...'!J33</f>
        <v>0</v>
      </c>
      <c r="AZ52" s="127">
        <f>'SO 000 - SO 000 - Vedlejš...'!F30</f>
        <v>0</v>
      </c>
      <c r="BA52" s="127">
        <f>'SO 000 - SO 000 - Vedlejš...'!F31</f>
        <v>0</v>
      </c>
      <c r="BB52" s="127">
        <f>'SO 000 - SO 000 - Vedlejš...'!F32</f>
        <v>0</v>
      </c>
      <c r="BC52" s="127">
        <f>'SO 000 - SO 000 - Vedlejš...'!F33</f>
        <v>0</v>
      </c>
      <c r="BD52" s="129">
        <f>'SO 000 - SO 000 - Vedlejš...'!F34</f>
        <v>0</v>
      </c>
      <c r="BT52" s="130" t="s">
        <v>77</v>
      </c>
      <c r="BV52" s="130" t="s">
        <v>71</v>
      </c>
      <c r="BW52" s="130" t="s">
        <v>78</v>
      </c>
      <c r="BX52" s="130" t="s">
        <v>7</v>
      </c>
      <c r="CL52" s="130" t="s">
        <v>21</v>
      </c>
      <c r="CM52" s="130" t="s">
        <v>79</v>
      </c>
    </row>
    <row r="53" s="5" customFormat="1" ht="16.5" customHeight="1">
      <c r="A53" s="118" t="s">
        <v>73</v>
      </c>
      <c r="B53" s="119"/>
      <c r="C53" s="120"/>
      <c r="D53" s="121" t="s">
        <v>80</v>
      </c>
      <c r="E53" s="121"/>
      <c r="F53" s="121"/>
      <c r="G53" s="121"/>
      <c r="H53" s="121"/>
      <c r="I53" s="122"/>
      <c r="J53" s="121" t="s">
        <v>81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'SO 121 - SO 121 - Pěší ko...'!J27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76</v>
      </c>
      <c r="AR53" s="125"/>
      <c r="AS53" s="126">
        <v>0</v>
      </c>
      <c r="AT53" s="127">
        <f>ROUND(SUM(AV53:AW53),2)</f>
        <v>0</v>
      </c>
      <c r="AU53" s="128">
        <f>'SO 121 - SO 121 - Pěší ko...'!P83</f>
        <v>0</v>
      </c>
      <c r="AV53" s="127">
        <f>'SO 121 - SO 121 - Pěší ko...'!J30</f>
        <v>0</v>
      </c>
      <c r="AW53" s="127">
        <f>'SO 121 - SO 121 - Pěší ko...'!J31</f>
        <v>0</v>
      </c>
      <c r="AX53" s="127">
        <f>'SO 121 - SO 121 - Pěší ko...'!J32</f>
        <v>0</v>
      </c>
      <c r="AY53" s="127">
        <f>'SO 121 - SO 121 - Pěší ko...'!J33</f>
        <v>0</v>
      </c>
      <c r="AZ53" s="127">
        <f>'SO 121 - SO 121 - Pěší ko...'!F30</f>
        <v>0</v>
      </c>
      <c r="BA53" s="127">
        <f>'SO 121 - SO 121 - Pěší ko...'!F31</f>
        <v>0</v>
      </c>
      <c r="BB53" s="127">
        <f>'SO 121 - SO 121 - Pěší ko...'!F32</f>
        <v>0</v>
      </c>
      <c r="BC53" s="127">
        <f>'SO 121 - SO 121 - Pěší ko...'!F33</f>
        <v>0</v>
      </c>
      <c r="BD53" s="129">
        <f>'SO 121 - SO 121 - Pěší ko...'!F34</f>
        <v>0</v>
      </c>
      <c r="BT53" s="130" t="s">
        <v>77</v>
      </c>
      <c r="BV53" s="130" t="s">
        <v>71</v>
      </c>
      <c r="BW53" s="130" t="s">
        <v>82</v>
      </c>
      <c r="BX53" s="130" t="s">
        <v>7</v>
      </c>
      <c r="CL53" s="130" t="s">
        <v>21</v>
      </c>
      <c r="CM53" s="130" t="s">
        <v>79</v>
      </c>
    </row>
    <row r="54" s="5" customFormat="1" ht="31.5" customHeight="1">
      <c r="A54" s="118" t="s">
        <v>73</v>
      </c>
      <c r="B54" s="119"/>
      <c r="C54" s="120"/>
      <c r="D54" s="121" t="s">
        <v>83</v>
      </c>
      <c r="E54" s="121"/>
      <c r="F54" s="121"/>
      <c r="G54" s="121"/>
      <c r="H54" s="121"/>
      <c r="I54" s="122"/>
      <c r="J54" s="121" t="s">
        <v>84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'SO 701 - SO 701 - Přístře...'!J27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76</v>
      </c>
      <c r="AR54" s="125"/>
      <c r="AS54" s="131">
        <v>0</v>
      </c>
      <c r="AT54" s="132">
        <f>ROUND(SUM(AV54:AW54),2)</f>
        <v>0</v>
      </c>
      <c r="AU54" s="133">
        <f>'SO 701 - SO 701 - Přístře...'!P83</f>
        <v>0</v>
      </c>
      <c r="AV54" s="132">
        <f>'SO 701 - SO 701 - Přístře...'!J30</f>
        <v>0</v>
      </c>
      <c r="AW54" s="132">
        <f>'SO 701 - SO 701 - Přístře...'!J31</f>
        <v>0</v>
      </c>
      <c r="AX54" s="132">
        <f>'SO 701 - SO 701 - Přístře...'!J32</f>
        <v>0</v>
      </c>
      <c r="AY54" s="132">
        <f>'SO 701 - SO 701 - Přístře...'!J33</f>
        <v>0</v>
      </c>
      <c r="AZ54" s="132">
        <f>'SO 701 - SO 701 - Přístře...'!F30</f>
        <v>0</v>
      </c>
      <c r="BA54" s="132">
        <f>'SO 701 - SO 701 - Přístře...'!F31</f>
        <v>0</v>
      </c>
      <c r="BB54" s="132">
        <f>'SO 701 - SO 701 - Přístře...'!F32</f>
        <v>0</v>
      </c>
      <c r="BC54" s="132">
        <f>'SO 701 - SO 701 - Přístře...'!F33</f>
        <v>0</v>
      </c>
      <c r="BD54" s="134">
        <f>'SO 701 - SO 701 - Přístře...'!F34</f>
        <v>0</v>
      </c>
      <c r="BT54" s="130" t="s">
        <v>77</v>
      </c>
      <c r="BV54" s="130" t="s">
        <v>71</v>
      </c>
      <c r="BW54" s="130" t="s">
        <v>85</v>
      </c>
      <c r="BX54" s="130" t="s">
        <v>7</v>
      </c>
      <c r="CL54" s="130" t="s">
        <v>21</v>
      </c>
      <c r="CM54" s="130" t="s">
        <v>79</v>
      </c>
    </row>
    <row r="55" s="1" customFormat="1" ht="30" customHeight="1">
      <c r="B55" s="45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1"/>
    </row>
    <row r="56" s="1" customFormat="1" ht="6.96" customHeight="1">
      <c r="B56" s="66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71"/>
    </row>
  </sheetData>
  <sheetProtection sheet="1" formatColumns="0" formatRows="0" objects="1" scenarios="1" spinCount="100000" saltValue="sW0htahTsXUpLalSgpV8g1t7WZbM9j8k8qqG0Tdeml5eqxIP2Ugd11PNIr90RFMhrnor6iY2qC9ZMJhdkpXCEg==" hashValue="naBQuE8bnGV7pRx/xRzi4oPYPFjEDq+p797Mwpb/uwmo8kquCZ0GcSAk0uY/pX4aG3rJOUmP+CYqUrmDAiXUVQ==" algorithmName="SHA-512" password="CC35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 000 - SO 000 - Vedlejš...'!C2" display="/"/>
    <hyperlink ref="A53" location="'SO 121 - SO 121 - Pěší ko...'!C2" display="/"/>
    <hyperlink ref="A54" location="'SO 701 - SO 701 - Přístře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78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79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Autobusové zastávky Třinec, Oldřichovice - Střed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31. 7. 2018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5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45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35</v>
      </c>
      <c r="E27" s="46"/>
      <c r="F27" s="46"/>
      <c r="G27" s="46"/>
      <c r="H27" s="46"/>
      <c r="I27" s="143"/>
      <c r="J27" s="154">
        <f>ROUND(J80,2)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55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56">
        <f>ROUND(SUM(BE80:BE106), 2)</f>
        <v>0</v>
      </c>
      <c r="G30" s="46"/>
      <c r="H30" s="46"/>
      <c r="I30" s="157">
        <v>0.20999999999999999</v>
      </c>
      <c r="J30" s="156">
        <f>ROUND(ROUND((SUM(BE80:BE106)),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56">
        <f>ROUND(SUM(BF80:BF106), 2)</f>
        <v>0</v>
      </c>
      <c r="G31" s="46"/>
      <c r="H31" s="46"/>
      <c r="I31" s="157">
        <v>0.14999999999999999</v>
      </c>
      <c r="J31" s="156">
        <f>ROUND(ROUND((SUM(BF80:BF106)),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56">
        <f>ROUND(SUM(BG80:BG106),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56">
        <f>ROUND(SUM(BH80:BH106),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56">
        <f>ROUND(SUM(BI80:BI106),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45</v>
      </c>
      <c r="E36" s="97"/>
      <c r="F36" s="97"/>
      <c r="G36" s="160" t="s">
        <v>46</v>
      </c>
      <c r="H36" s="161" t="s">
        <v>47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Autobusové zastávky Třinec, Oldřichovice - Střed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000 - SO 000 - Vedlejší a ostatní náklady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31. 7. 2018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5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J80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99</v>
      </c>
      <c r="E57" s="179"/>
      <c r="F57" s="179"/>
      <c r="G57" s="179"/>
      <c r="H57" s="179"/>
      <c r="I57" s="180"/>
      <c r="J57" s="181">
        <f>J81</f>
        <v>0</v>
      </c>
      <c r="K57" s="182"/>
    </row>
    <row r="58" s="8" customFormat="1" ht="19.92" customHeight="1">
      <c r="B58" s="183"/>
      <c r="C58" s="184"/>
      <c r="D58" s="185" t="s">
        <v>100</v>
      </c>
      <c r="E58" s="186"/>
      <c r="F58" s="186"/>
      <c r="G58" s="186"/>
      <c r="H58" s="186"/>
      <c r="I58" s="187"/>
      <c r="J58" s="188">
        <f>J82</f>
        <v>0</v>
      </c>
      <c r="K58" s="189"/>
    </row>
    <row r="59" s="8" customFormat="1" ht="19.92" customHeight="1">
      <c r="B59" s="183"/>
      <c r="C59" s="184"/>
      <c r="D59" s="185" t="s">
        <v>101</v>
      </c>
      <c r="E59" s="186"/>
      <c r="F59" s="186"/>
      <c r="G59" s="186"/>
      <c r="H59" s="186"/>
      <c r="I59" s="187"/>
      <c r="J59" s="188">
        <f>J93</f>
        <v>0</v>
      </c>
      <c r="K59" s="189"/>
    </row>
    <row r="60" s="8" customFormat="1" ht="19.92" customHeight="1">
      <c r="B60" s="183"/>
      <c r="C60" s="184"/>
      <c r="D60" s="185" t="s">
        <v>102</v>
      </c>
      <c r="E60" s="186"/>
      <c r="F60" s="186"/>
      <c r="G60" s="186"/>
      <c r="H60" s="186"/>
      <c r="I60" s="187"/>
      <c r="J60" s="188">
        <f>J100</f>
        <v>0</v>
      </c>
      <c r="K60" s="189"/>
    </row>
    <row r="61" s="1" customFormat="1" ht="21.84" customHeight="1">
      <c r="B61" s="45"/>
      <c r="C61" s="46"/>
      <c r="D61" s="46"/>
      <c r="E61" s="46"/>
      <c r="F61" s="46"/>
      <c r="G61" s="46"/>
      <c r="H61" s="46"/>
      <c r="I61" s="143"/>
      <c r="J61" s="46"/>
      <c r="K61" s="50"/>
    </row>
    <row r="62" s="1" customFormat="1" ht="6.96" customHeight="1">
      <c r="B62" s="66"/>
      <c r="C62" s="67"/>
      <c r="D62" s="67"/>
      <c r="E62" s="67"/>
      <c r="F62" s="67"/>
      <c r="G62" s="67"/>
      <c r="H62" s="67"/>
      <c r="I62" s="165"/>
      <c r="J62" s="67"/>
      <c r="K62" s="68"/>
    </row>
    <row r="66" s="1" customFormat="1" ht="6.96" customHeight="1">
      <c r="B66" s="69"/>
      <c r="C66" s="70"/>
      <c r="D66" s="70"/>
      <c r="E66" s="70"/>
      <c r="F66" s="70"/>
      <c r="G66" s="70"/>
      <c r="H66" s="70"/>
      <c r="I66" s="168"/>
      <c r="J66" s="70"/>
      <c r="K66" s="70"/>
      <c r="L66" s="71"/>
    </row>
    <row r="67" s="1" customFormat="1" ht="36.96" customHeight="1">
      <c r="B67" s="45"/>
      <c r="C67" s="72" t="s">
        <v>103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6.96" customHeight="1">
      <c r="B68" s="45"/>
      <c r="C68" s="73"/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4.4" customHeight="1">
      <c r="B69" s="45"/>
      <c r="C69" s="75" t="s">
        <v>18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6.5" customHeight="1">
      <c r="B70" s="45"/>
      <c r="C70" s="73"/>
      <c r="D70" s="73"/>
      <c r="E70" s="191" t="str">
        <f>E7</f>
        <v>Autobusové zastávky Třinec, Oldřichovice - Střed</v>
      </c>
      <c r="F70" s="75"/>
      <c r="G70" s="75"/>
      <c r="H70" s="75"/>
      <c r="I70" s="190"/>
      <c r="J70" s="73"/>
      <c r="K70" s="73"/>
      <c r="L70" s="71"/>
    </row>
    <row r="71" s="1" customFormat="1" ht="14.4" customHeight="1">
      <c r="B71" s="45"/>
      <c r="C71" s="75" t="s">
        <v>92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7.25" customHeight="1">
      <c r="B72" s="45"/>
      <c r="C72" s="73"/>
      <c r="D72" s="73"/>
      <c r="E72" s="81" t="str">
        <f>E9</f>
        <v>SO 000 - SO 000 - Vedlejší a ostatní náklady</v>
      </c>
      <c r="F72" s="73"/>
      <c r="G72" s="73"/>
      <c r="H72" s="73"/>
      <c r="I72" s="190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8" customHeight="1">
      <c r="B74" s="45"/>
      <c r="C74" s="75" t="s">
        <v>23</v>
      </c>
      <c r="D74" s="73"/>
      <c r="E74" s="73"/>
      <c r="F74" s="192" t="str">
        <f>F12</f>
        <v xml:space="preserve"> </v>
      </c>
      <c r="G74" s="73"/>
      <c r="H74" s="73"/>
      <c r="I74" s="193" t="s">
        <v>25</v>
      </c>
      <c r="J74" s="84" t="str">
        <f>IF(J12="","",J12)</f>
        <v>31. 7. 2018</v>
      </c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>
      <c r="B76" s="45"/>
      <c r="C76" s="75" t="s">
        <v>27</v>
      </c>
      <c r="D76" s="73"/>
      <c r="E76" s="73"/>
      <c r="F76" s="192" t="str">
        <f>E15</f>
        <v xml:space="preserve"> </v>
      </c>
      <c r="G76" s="73"/>
      <c r="H76" s="73"/>
      <c r="I76" s="193" t="s">
        <v>32</v>
      </c>
      <c r="J76" s="192" t="str">
        <f>E21</f>
        <v xml:space="preserve"> </v>
      </c>
      <c r="K76" s="73"/>
      <c r="L76" s="71"/>
    </row>
    <row r="77" s="1" customFormat="1" ht="14.4" customHeight="1">
      <c r="B77" s="45"/>
      <c r="C77" s="75" t="s">
        <v>30</v>
      </c>
      <c r="D77" s="73"/>
      <c r="E77" s="73"/>
      <c r="F77" s="192" t="str">
        <f>IF(E18="","",E18)</f>
        <v/>
      </c>
      <c r="G77" s="73"/>
      <c r="H77" s="73"/>
      <c r="I77" s="190"/>
      <c r="J77" s="73"/>
      <c r="K77" s="73"/>
      <c r="L77" s="71"/>
    </row>
    <row r="78" s="1" customFormat="1" ht="10.32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9" customFormat="1" ht="29.28" customHeight="1">
      <c r="B79" s="194"/>
      <c r="C79" s="195" t="s">
        <v>104</v>
      </c>
      <c r="D79" s="196" t="s">
        <v>54</v>
      </c>
      <c r="E79" s="196" t="s">
        <v>50</v>
      </c>
      <c r="F79" s="196" t="s">
        <v>105</v>
      </c>
      <c r="G79" s="196" t="s">
        <v>106</v>
      </c>
      <c r="H79" s="196" t="s">
        <v>107</v>
      </c>
      <c r="I79" s="197" t="s">
        <v>108</v>
      </c>
      <c r="J79" s="196" t="s">
        <v>96</v>
      </c>
      <c r="K79" s="198" t="s">
        <v>109</v>
      </c>
      <c r="L79" s="199"/>
      <c r="M79" s="101" t="s">
        <v>110</v>
      </c>
      <c r="N79" s="102" t="s">
        <v>39</v>
      </c>
      <c r="O79" s="102" t="s">
        <v>111</v>
      </c>
      <c r="P79" s="102" t="s">
        <v>112</v>
      </c>
      <c r="Q79" s="102" t="s">
        <v>113</v>
      </c>
      <c r="R79" s="102" t="s">
        <v>114</v>
      </c>
      <c r="S79" s="102" t="s">
        <v>115</v>
      </c>
      <c r="T79" s="103" t="s">
        <v>116</v>
      </c>
    </row>
    <row r="80" s="1" customFormat="1" ht="29.28" customHeight="1">
      <c r="B80" s="45"/>
      <c r="C80" s="107" t="s">
        <v>97</v>
      </c>
      <c r="D80" s="73"/>
      <c r="E80" s="73"/>
      <c r="F80" s="73"/>
      <c r="G80" s="73"/>
      <c r="H80" s="73"/>
      <c r="I80" s="190"/>
      <c r="J80" s="200">
        <f>BK80</f>
        <v>0</v>
      </c>
      <c r="K80" s="73"/>
      <c r="L80" s="71"/>
      <c r="M80" s="104"/>
      <c r="N80" s="105"/>
      <c r="O80" s="105"/>
      <c r="P80" s="201">
        <f>P81</f>
        <v>0</v>
      </c>
      <c r="Q80" s="105"/>
      <c r="R80" s="201">
        <f>R81</f>
        <v>0</v>
      </c>
      <c r="S80" s="105"/>
      <c r="T80" s="202">
        <f>T81</f>
        <v>0</v>
      </c>
      <c r="AT80" s="23" t="s">
        <v>68</v>
      </c>
      <c r="AU80" s="23" t="s">
        <v>98</v>
      </c>
      <c r="BK80" s="203">
        <f>BK81</f>
        <v>0</v>
      </c>
    </row>
    <row r="81" s="10" customFormat="1" ht="37.44" customHeight="1">
      <c r="B81" s="204"/>
      <c r="C81" s="205"/>
      <c r="D81" s="206" t="s">
        <v>68</v>
      </c>
      <c r="E81" s="207" t="s">
        <v>117</v>
      </c>
      <c r="F81" s="207" t="s">
        <v>118</v>
      </c>
      <c r="G81" s="205"/>
      <c r="H81" s="205"/>
      <c r="I81" s="208"/>
      <c r="J81" s="209">
        <f>BK81</f>
        <v>0</v>
      </c>
      <c r="K81" s="205"/>
      <c r="L81" s="210"/>
      <c r="M81" s="211"/>
      <c r="N81" s="212"/>
      <c r="O81" s="212"/>
      <c r="P81" s="213">
        <f>P82+P93+P100</f>
        <v>0</v>
      </c>
      <c r="Q81" s="212"/>
      <c r="R81" s="213">
        <f>R82+R93+R100</f>
        <v>0</v>
      </c>
      <c r="S81" s="212"/>
      <c r="T81" s="214">
        <f>T82+T93+T100</f>
        <v>0</v>
      </c>
      <c r="AR81" s="215" t="s">
        <v>119</v>
      </c>
      <c r="AT81" s="216" t="s">
        <v>68</v>
      </c>
      <c r="AU81" s="216" t="s">
        <v>69</v>
      </c>
      <c r="AY81" s="215" t="s">
        <v>120</v>
      </c>
      <c r="BK81" s="217">
        <f>BK82+BK93+BK100</f>
        <v>0</v>
      </c>
    </row>
    <row r="82" s="10" customFormat="1" ht="19.92" customHeight="1">
      <c r="B82" s="204"/>
      <c r="C82" s="205"/>
      <c r="D82" s="206" t="s">
        <v>68</v>
      </c>
      <c r="E82" s="218" t="s">
        <v>121</v>
      </c>
      <c r="F82" s="218" t="s">
        <v>122</v>
      </c>
      <c r="G82" s="205"/>
      <c r="H82" s="205"/>
      <c r="I82" s="208"/>
      <c r="J82" s="219">
        <f>BK82</f>
        <v>0</v>
      </c>
      <c r="K82" s="205"/>
      <c r="L82" s="210"/>
      <c r="M82" s="211"/>
      <c r="N82" s="212"/>
      <c r="O82" s="212"/>
      <c r="P82" s="213">
        <f>SUM(P83:P92)</f>
        <v>0</v>
      </c>
      <c r="Q82" s="212"/>
      <c r="R82" s="213">
        <f>SUM(R83:R92)</f>
        <v>0</v>
      </c>
      <c r="S82" s="212"/>
      <c r="T82" s="214">
        <f>SUM(T83:T92)</f>
        <v>0</v>
      </c>
      <c r="AR82" s="215" t="s">
        <v>119</v>
      </c>
      <c r="AT82" s="216" t="s">
        <v>68</v>
      </c>
      <c r="AU82" s="216" t="s">
        <v>77</v>
      </c>
      <c r="AY82" s="215" t="s">
        <v>120</v>
      </c>
      <c r="BK82" s="217">
        <f>SUM(BK83:BK92)</f>
        <v>0</v>
      </c>
    </row>
    <row r="83" s="1" customFormat="1" ht="16.5" customHeight="1">
      <c r="B83" s="45"/>
      <c r="C83" s="220" t="s">
        <v>77</v>
      </c>
      <c r="D83" s="220" t="s">
        <v>123</v>
      </c>
      <c r="E83" s="221" t="s">
        <v>124</v>
      </c>
      <c r="F83" s="222" t="s">
        <v>125</v>
      </c>
      <c r="G83" s="223" t="s">
        <v>126</v>
      </c>
      <c r="H83" s="224">
        <v>1</v>
      </c>
      <c r="I83" s="225"/>
      <c r="J83" s="226">
        <f>ROUND(I83*H83,2)</f>
        <v>0</v>
      </c>
      <c r="K83" s="222" t="s">
        <v>21</v>
      </c>
      <c r="L83" s="71"/>
      <c r="M83" s="227" t="s">
        <v>21</v>
      </c>
      <c r="N83" s="228" t="s">
        <v>40</v>
      </c>
      <c r="O83" s="46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3" t="s">
        <v>127</v>
      </c>
      <c r="AT83" s="23" t="s">
        <v>123</v>
      </c>
      <c r="AU83" s="23" t="s">
        <v>79</v>
      </c>
      <c r="AY83" s="23" t="s">
        <v>120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3" t="s">
        <v>77</v>
      </c>
      <c r="BK83" s="231">
        <f>ROUND(I83*H83,2)</f>
        <v>0</v>
      </c>
      <c r="BL83" s="23" t="s">
        <v>127</v>
      </c>
      <c r="BM83" s="23" t="s">
        <v>128</v>
      </c>
    </row>
    <row r="84" s="1" customFormat="1">
      <c r="B84" s="45"/>
      <c r="C84" s="73"/>
      <c r="D84" s="232" t="s">
        <v>129</v>
      </c>
      <c r="E84" s="73"/>
      <c r="F84" s="233" t="s">
        <v>130</v>
      </c>
      <c r="G84" s="73"/>
      <c r="H84" s="73"/>
      <c r="I84" s="190"/>
      <c r="J84" s="73"/>
      <c r="K84" s="73"/>
      <c r="L84" s="71"/>
      <c r="M84" s="234"/>
      <c r="N84" s="46"/>
      <c r="O84" s="46"/>
      <c r="P84" s="46"/>
      <c r="Q84" s="46"/>
      <c r="R84" s="46"/>
      <c r="S84" s="46"/>
      <c r="T84" s="94"/>
      <c r="AT84" s="23" t="s">
        <v>129</v>
      </c>
      <c r="AU84" s="23" t="s">
        <v>79</v>
      </c>
    </row>
    <row r="85" s="1" customFormat="1" ht="16.5" customHeight="1">
      <c r="B85" s="45"/>
      <c r="C85" s="220" t="s">
        <v>79</v>
      </c>
      <c r="D85" s="220" t="s">
        <v>123</v>
      </c>
      <c r="E85" s="221" t="s">
        <v>131</v>
      </c>
      <c r="F85" s="222" t="s">
        <v>132</v>
      </c>
      <c r="G85" s="223" t="s">
        <v>126</v>
      </c>
      <c r="H85" s="224">
        <v>1</v>
      </c>
      <c r="I85" s="225"/>
      <c r="J85" s="226">
        <f>ROUND(I85*H85,2)</f>
        <v>0</v>
      </c>
      <c r="K85" s="222" t="s">
        <v>21</v>
      </c>
      <c r="L85" s="71"/>
      <c r="M85" s="227" t="s">
        <v>21</v>
      </c>
      <c r="N85" s="228" t="s">
        <v>40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127</v>
      </c>
      <c r="AT85" s="23" t="s">
        <v>123</v>
      </c>
      <c r="AU85" s="23" t="s">
        <v>79</v>
      </c>
      <c r="AY85" s="23" t="s">
        <v>120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77</v>
      </c>
      <c r="BK85" s="231">
        <f>ROUND(I85*H85,2)</f>
        <v>0</v>
      </c>
      <c r="BL85" s="23" t="s">
        <v>127</v>
      </c>
      <c r="BM85" s="23" t="s">
        <v>133</v>
      </c>
    </row>
    <row r="86" s="1" customFormat="1">
      <c r="B86" s="45"/>
      <c r="C86" s="73"/>
      <c r="D86" s="232" t="s">
        <v>129</v>
      </c>
      <c r="E86" s="73"/>
      <c r="F86" s="233" t="s">
        <v>134</v>
      </c>
      <c r="G86" s="73"/>
      <c r="H86" s="73"/>
      <c r="I86" s="190"/>
      <c r="J86" s="73"/>
      <c r="K86" s="73"/>
      <c r="L86" s="71"/>
      <c r="M86" s="234"/>
      <c r="N86" s="46"/>
      <c r="O86" s="46"/>
      <c r="P86" s="46"/>
      <c r="Q86" s="46"/>
      <c r="R86" s="46"/>
      <c r="S86" s="46"/>
      <c r="T86" s="94"/>
      <c r="AT86" s="23" t="s">
        <v>129</v>
      </c>
      <c r="AU86" s="23" t="s">
        <v>79</v>
      </c>
    </row>
    <row r="87" s="1" customFormat="1" ht="16.5" customHeight="1">
      <c r="B87" s="45"/>
      <c r="C87" s="220" t="s">
        <v>135</v>
      </c>
      <c r="D87" s="220" t="s">
        <v>123</v>
      </c>
      <c r="E87" s="221" t="s">
        <v>136</v>
      </c>
      <c r="F87" s="222" t="s">
        <v>137</v>
      </c>
      <c r="G87" s="223" t="s">
        <v>126</v>
      </c>
      <c r="H87" s="224">
        <v>1</v>
      </c>
      <c r="I87" s="225"/>
      <c r="J87" s="226">
        <f>ROUND(I87*H87,2)</f>
        <v>0</v>
      </c>
      <c r="K87" s="222" t="s">
        <v>21</v>
      </c>
      <c r="L87" s="71"/>
      <c r="M87" s="227" t="s">
        <v>21</v>
      </c>
      <c r="N87" s="228" t="s">
        <v>40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127</v>
      </c>
      <c r="AT87" s="23" t="s">
        <v>123</v>
      </c>
      <c r="AU87" s="23" t="s">
        <v>79</v>
      </c>
      <c r="AY87" s="23" t="s">
        <v>120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77</v>
      </c>
      <c r="BK87" s="231">
        <f>ROUND(I87*H87,2)</f>
        <v>0</v>
      </c>
      <c r="BL87" s="23" t="s">
        <v>127</v>
      </c>
      <c r="BM87" s="23" t="s">
        <v>138</v>
      </c>
    </row>
    <row r="88" s="1" customFormat="1">
      <c r="B88" s="45"/>
      <c r="C88" s="73"/>
      <c r="D88" s="232" t="s">
        <v>129</v>
      </c>
      <c r="E88" s="73"/>
      <c r="F88" s="233" t="s">
        <v>139</v>
      </c>
      <c r="G88" s="73"/>
      <c r="H88" s="73"/>
      <c r="I88" s="190"/>
      <c r="J88" s="73"/>
      <c r="K88" s="73"/>
      <c r="L88" s="71"/>
      <c r="M88" s="234"/>
      <c r="N88" s="46"/>
      <c r="O88" s="46"/>
      <c r="P88" s="46"/>
      <c r="Q88" s="46"/>
      <c r="R88" s="46"/>
      <c r="S88" s="46"/>
      <c r="T88" s="94"/>
      <c r="AT88" s="23" t="s">
        <v>129</v>
      </c>
      <c r="AU88" s="23" t="s">
        <v>79</v>
      </c>
    </row>
    <row r="89" s="1" customFormat="1" ht="16.5" customHeight="1">
      <c r="B89" s="45"/>
      <c r="C89" s="220" t="s">
        <v>140</v>
      </c>
      <c r="D89" s="220" t="s">
        <v>123</v>
      </c>
      <c r="E89" s="221" t="s">
        <v>141</v>
      </c>
      <c r="F89" s="222" t="s">
        <v>142</v>
      </c>
      <c r="G89" s="223" t="s">
        <v>126</v>
      </c>
      <c r="H89" s="224">
        <v>1</v>
      </c>
      <c r="I89" s="225"/>
      <c r="J89" s="226">
        <f>ROUND(I89*H89,2)</f>
        <v>0</v>
      </c>
      <c r="K89" s="222" t="s">
        <v>21</v>
      </c>
      <c r="L89" s="71"/>
      <c r="M89" s="227" t="s">
        <v>21</v>
      </c>
      <c r="N89" s="228" t="s">
        <v>40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127</v>
      </c>
      <c r="AT89" s="23" t="s">
        <v>123</v>
      </c>
      <c r="AU89" s="23" t="s">
        <v>79</v>
      </c>
      <c r="AY89" s="23" t="s">
        <v>120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77</v>
      </c>
      <c r="BK89" s="231">
        <f>ROUND(I89*H89,2)</f>
        <v>0</v>
      </c>
      <c r="BL89" s="23" t="s">
        <v>127</v>
      </c>
      <c r="BM89" s="23" t="s">
        <v>143</v>
      </c>
    </row>
    <row r="90" s="1" customFormat="1">
      <c r="B90" s="45"/>
      <c r="C90" s="73"/>
      <c r="D90" s="232" t="s">
        <v>129</v>
      </c>
      <c r="E90" s="73"/>
      <c r="F90" s="233" t="s">
        <v>144</v>
      </c>
      <c r="G90" s="73"/>
      <c r="H90" s="73"/>
      <c r="I90" s="190"/>
      <c r="J90" s="73"/>
      <c r="K90" s="73"/>
      <c r="L90" s="71"/>
      <c r="M90" s="234"/>
      <c r="N90" s="46"/>
      <c r="O90" s="46"/>
      <c r="P90" s="46"/>
      <c r="Q90" s="46"/>
      <c r="R90" s="46"/>
      <c r="S90" s="46"/>
      <c r="T90" s="94"/>
      <c r="AT90" s="23" t="s">
        <v>129</v>
      </c>
      <c r="AU90" s="23" t="s">
        <v>79</v>
      </c>
    </row>
    <row r="91" s="1" customFormat="1" ht="16.5" customHeight="1">
      <c r="B91" s="45"/>
      <c r="C91" s="220" t="s">
        <v>119</v>
      </c>
      <c r="D91" s="220" t="s">
        <v>123</v>
      </c>
      <c r="E91" s="221" t="s">
        <v>145</v>
      </c>
      <c r="F91" s="222" t="s">
        <v>146</v>
      </c>
      <c r="G91" s="223" t="s">
        <v>126</v>
      </c>
      <c r="H91" s="224">
        <v>1</v>
      </c>
      <c r="I91" s="225"/>
      <c r="J91" s="226">
        <f>ROUND(I91*H91,2)</f>
        <v>0</v>
      </c>
      <c r="K91" s="222" t="s">
        <v>21</v>
      </c>
      <c r="L91" s="71"/>
      <c r="M91" s="227" t="s">
        <v>21</v>
      </c>
      <c r="N91" s="228" t="s">
        <v>40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127</v>
      </c>
      <c r="AT91" s="23" t="s">
        <v>123</v>
      </c>
      <c r="AU91" s="23" t="s">
        <v>79</v>
      </c>
      <c r="AY91" s="23" t="s">
        <v>120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77</v>
      </c>
      <c r="BK91" s="231">
        <f>ROUND(I91*H91,2)</f>
        <v>0</v>
      </c>
      <c r="BL91" s="23" t="s">
        <v>127</v>
      </c>
      <c r="BM91" s="23" t="s">
        <v>147</v>
      </c>
    </row>
    <row r="92" s="1" customFormat="1">
      <c r="B92" s="45"/>
      <c r="C92" s="73"/>
      <c r="D92" s="232" t="s">
        <v>129</v>
      </c>
      <c r="E92" s="73"/>
      <c r="F92" s="233" t="s">
        <v>148</v>
      </c>
      <c r="G92" s="73"/>
      <c r="H92" s="73"/>
      <c r="I92" s="190"/>
      <c r="J92" s="73"/>
      <c r="K92" s="73"/>
      <c r="L92" s="71"/>
      <c r="M92" s="234"/>
      <c r="N92" s="46"/>
      <c r="O92" s="46"/>
      <c r="P92" s="46"/>
      <c r="Q92" s="46"/>
      <c r="R92" s="46"/>
      <c r="S92" s="46"/>
      <c r="T92" s="94"/>
      <c r="AT92" s="23" t="s">
        <v>129</v>
      </c>
      <c r="AU92" s="23" t="s">
        <v>79</v>
      </c>
    </row>
    <row r="93" s="10" customFormat="1" ht="29.88" customHeight="1">
      <c r="B93" s="204"/>
      <c r="C93" s="205"/>
      <c r="D93" s="206" t="s">
        <v>68</v>
      </c>
      <c r="E93" s="218" t="s">
        <v>149</v>
      </c>
      <c r="F93" s="218" t="s">
        <v>150</v>
      </c>
      <c r="G93" s="205"/>
      <c r="H93" s="205"/>
      <c r="I93" s="208"/>
      <c r="J93" s="219">
        <f>BK93</f>
        <v>0</v>
      </c>
      <c r="K93" s="205"/>
      <c r="L93" s="210"/>
      <c r="M93" s="211"/>
      <c r="N93" s="212"/>
      <c r="O93" s="212"/>
      <c r="P93" s="213">
        <f>SUM(P94:P99)</f>
        <v>0</v>
      </c>
      <c r="Q93" s="212"/>
      <c r="R93" s="213">
        <f>SUM(R94:R99)</f>
        <v>0</v>
      </c>
      <c r="S93" s="212"/>
      <c r="T93" s="214">
        <f>SUM(T94:T99)</f>
        <v>0</v>
      </c>
      <c r="AR93" s="215" t="s">
        <v>119</v>
      </c>
      <c r="AT93" s="216" t="s">
        <v>68</v>
      </c>
      <c r="AU93" s="216" t="s">
        <v>77</v>
      </c>
      <c r="AY93" s="215" t="s">
        <v>120</v>
      </c>
      <c r="BK93" s="217">
        <f>SUM(BK94:BK99)</f>
        <v>0</v>
      </c>
    </row>
    <row r="94" s="1" customFormat="1" ht="16.5" customHeight="1">
      <c r="B94" s="45"/>
      <c r="C94" s="220" t="s">
        <v>151</v>
      </c>
      <c r="D94" s="220" t="s">
        <v>123</v>
      </c>
      <c r="E94" s="221" t="s">
        <v>152</v>
      </c>
      <c r="F94" s="222" t="s">
        <v>153</v>
      </c>
      <c r="G94" s="223" t="s">
        <v>126</v>
      </c>
      <c r="H94" s="224">
        <v>1</v>
      </c>
      <c r="I94" s="225"/>
      <c r="J94" s="226">
        <f>ROUND(I94*H94,2)</f>
        <v>0</v>
      </c>
      <c r="K94" s="222" t="s">
        <v>21</v>
      </c>
      <c r="L94" s="71"/>
      <c r="M94" s="227" t="s">
        <v>21</v>
      </c>
      <c r="N94" s="228" t="s">
        <v>40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" t="s">
        <v>127</v>
      </c>
      <c r="AT94" s="23" t="s">
        <v>123</v>
      </c>
      <c r="AU94" s="23" t="s">
        <v>79</v>
      </c>
      <c r="AY94" s="23" t="s">
        <v>120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77</v>
      </c>
      <c r="BK94" s="231">
        <f>ROUND(I94*H94,2)</f>
        <v>0</v>
      </c>
      <c r="BL94" s="23" t="s">
        <v>127</v>
      </c>
      <c r="BM94" s="23" t="s">
        <v>154</v>
      </c>
    </row>
    <row r="95" s="1" customFormat="1">
      <c r="B95" s="45"/>
      <c r="C95" s="73"/>
      <c r="D95" s="232" t="s">
        <v>129</v>
      </c>
      <c r="E95" s="73"/>
      <c r="F95" s="233" t="s">
        <v>155</v>
      </c>
      <c r="G95" s="73"/>
      <c r="H95" s="73"/>
      <c r="I95" s="190"/>
      <c r="J95" s="73"/>
      <c r="K95" s="73"/>
      <c r="L95" s="71"/>
      <c r="M95" s="234"/>
      <c r="N95" s="46"/>
      <c r="O95" s="46"/>
      <c r="P95" s="46"/>
      <c r="Q95" s="46"/>
      <c r="R95" s="46"/>
      <c r="S95" s="46"/>
      <c r="T95" s="94"/>
      <c r="AT95" s="23" t="s">
        <v>129</v>
      </c>
      <c r="AU95" s="23" t="s">
        <v>79</v>
      </c>
    </row>
    <row r="96" s="1" customFormat="1" ht="16.5" customHeight="1">
      <c r="B96" s="45"/>
      <c r="C96" s="220" t="s">
        <v>156</v>
      </c>
      <c r="D96" s="220" t="s">
        <v>123</v>
      </c>
      <c r="E96" s="221" t="s">
        <v>157</v>
      </c>
      <c r="F96" s="222" t="s">
        <v>158</v>
      </c>
      <c r="G96" s="223" t="s">
        <v>126</v>
      </c>
      <c r="H96" s="224">
        <v>1</v>
      </c>
      <c r="I96" s="225"/>
      <c r="J96" s="226">
        <f>ROUND(I96*H96,2)</f>
        <v>0</v>
      </c>
      <c r="K96" s="222" t="s">
        <v>21</v>
      </c>
      <c r="L96" s="71"/>
      <c r="M96" s="227" t="s">
        <v>21</v>
      </c>
      <c r="N96" s="228" t="s">
        <v>40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127</v>
      </c>
      <c r="AT96" s="23" t="s">
        <v>123</v>
      </c>
      <c r="AU96" s="23" t="s">
        <v>79</v>
      </c>
      <c r="AY96" s="23" t="s">
        <v>120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77</v>
      </c>
      <c r="BK96" s="231">
        <f>ROUND(I96*H96,2)</f>
        <v>0</v>
      </c>
      <c r="BL96" s="23" t="s">
        <v>127</v>
      </c>
      <c r="BM96" s="23" t="s">
        <v>159</v>
      </c>
    </row>
    <row r="97" s="1" customFormat="1">
      <c r="B97" s="45"/>
      <c r="C97" s="73"/>
      <c r="D97" s="232" t="s">
        <v>129</v>
      </c>
      <c r="E97" s="73"/>
      <c r="F97" s="233" t="s">
        <v>160</v>
      </c>
      <c r="G97" s="73"/>
      <c r="H97" s="73"/>
      <c r="I97" s="190"/>
      <c r="J97" s="73"/>
      <c r="K97" s="73"/>
      <c r="L97" s="71"/>
      <c r="M97" s="234"/>
      <c r="N97" s="46"/>
      <c r="O97" s="46"/>
      <c r="P97" s="46"/>
      <c r="Q97" s="46"/>
      <c r="R97" s="46"/>
      <c r="S97" s="46"/>
      <c r="T97" s="94"/>
      <c r="AT97" s="23" t="s">
        <v>129</v>
      </c>
      <c r="AU97" s="23" t="s">
        <v>79</v>
      </c>
    </row>
    <row r="98" s="1" customFormat="1" ht="16.5" customHeight="1">
      <c r="B98" s="45"/>
      <c r="C98" s="220" t="s">
        <v>161</v>
      </c>
      <c r="D98" s="220" t="s">
        <v>123</v>
      </c>
      <c r="E98" s="221" t="s">
        <v>162</v>
      </c>
      <c r="F98" s="222" t="s">
        <v>163</v>
      </c>
      <c r="G98" s="223" t="s">
        <v>126</v>
      </c>
      <c r="H98" s="224">
        <v>1</v>
      </c>
      <c r="I98" s="225"/>
      <c r="J98" s="226">
        <f>ROUND(I98*H98,2)</f>
        <v>0</v>
      </c>
      <c r="K98" s="222" t="s">
        <v>21</v>
      </c>
      <c r="L98" s="71"/>
      <c r="M98" s="227" t="s">
        <v>21</v>
      </c>
      <c r="N98" s="228" t="s">
        <v>40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3" t="s">
        <v>127</v>
      </c>
      <c r="AT98" s="23" t="s">
        <v>123</v>
      </c>
      <c r="AU98" s="23" t="s">
        <v>79</v>
      </c>
      <c r="AY98" s="23" t="s">
        <v>120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77</v>
      </c>
      <c r="BK98" s="231">
        <f>ROUND(I98*H98,2)</f>
        <v>0</v>
      </c>
      <c r="BL98" s="23" t="s">
        <v>127</v>
      </c>
      <c r="BM98" s="23" t="s">
        <v>164</v>
      </c>
    </row>
    <row r="99" s="1" customFormat="1">
      <c r="B99" s="45"/>
      <c r="C99" s="73"/>
      <c r="D99" s="232" t="s">
        <v>129</v>
      </c>
      <c r="E99" s="73"/>
      <c r="F99" s="233" t="s">
        <v>165</v>
      </c>
      <c r="G99" s="73"/>
      <c r="H99" s="73"/>
      <c r="I99" s="190"/>
      <c r="J99" s="73"/>
      <c r="K99" s="73"/>
      <c r="L99" s="71"/>
      <c r="M99" s="234"/>
      <c r="N99" s="46"/>
      <c r="O99" s="46"/>
      <c r="P99" s="46"/>
      <c r="Q99" s="46"/>
      <c r="R99" s="46"/>
      <c r="S99" s="46"/>
      <c r="T99" s="94"/>
      <c r="AT99" s="23" t="s">
        <v>129</v>
      </c>
      <c r="AU99" s="23" t="s">
        <v>79</v>
      </c>
    </row>
    <row r="100" s="10" customFormat="1" ht="29.88" customHeight="1">
      <c r="B100" s="204"/>
      <c r="C100" s="205"/>
      <c r="D100" s="206" t="s">
        <v>68</v>
      </c>
      <c r="E100" s="218" t="s">
        <v>166</v>
      </c>
      <c r="F100" s="218" t="s">
        <v>167</v>
      </c>
      <c r="G100" s="205"/>
      <c r="H100" s="205"/>
      <c r="I100" s="208"/>
      <c r="J100" s="219">
        <f>BK100</f>
        <v>0</v>
      </c>
      <c r="K100" s="205"/>
      <c r="L100" s="210"/>
      <c r="M100" s="211"/>
      <c r="N100" s="212"/>
      <c r="O100" s="212"/>
      <c r="P100" s="213">
        <f>SUM(P101:P106)</f>
        <v>0</v>
      </c>
      <c r="Q100" s="212"/>
      <c r="R100" s="213">
        <f>SUM(R101:R106)</f>
        <v>0</v>
      </c>
      <c r="S100" s="212"/>
      <c r="T100" s="214">
        <f>SUM(T101:T106)</f>
        <v>0</v>
      </c>
      <c r="AR100" s="215" t="s">
        <v>119</v>
      </c>
      <c r="AT100" s="216" t="s">
        <v>68</v>
      </c>
      <c r="AU100" s="216" t="s">
        <v>77</v>
      </c>
      <c r="AY100" s="215" t="s">
        <v>120</v>
      </c>
      <c r="BK100" s="217">
        <f>SUM(BK101:BK106)</f>
        <v>0</v>
      </c>
    </row>
    <row r="101" s="1" customFormat="1" ht="16.5" customHeight="1">
      <c r="B101" s="45"/>
      <c r="C101" s="220" t="s">
        <v>168</v>
      </c>
      <c r="D101" s="220" t="s">
        <v>123</v>
      </c>
      <c r="E101" s="221" t="s">
        <v>169</v>
      </c>
      <c r="F101" s="222" t="s">
        <v>170</v>
      </c>
      <c r="G101" s="223" t="s">
        <v>126</v>
      </c>
      <c r="H101" s="224">
        <v>1</v>
      </c>
      <c r="I101" s="225"/>
      <c r="J101" s="226">
        <f>ROUND(I101*H101,2)</f>
        <v>0</v>
      </c>
      <c r="K101" s="222" t="s">
        <v>21</v>
      </c>
      <c r="L101" s="71"/>
      <c r="M101" s="227" t="s">
        <v>21</v>
      </c>
      <c r="N101" s="228" t="s">
        <v>40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127</v>
      </c>
      <c r="AT101" s="23" t="s">
        <v>123</v>
      </c>
      <c r="AU101" s="23" t="s">
        <v>79</v>
      </c>
      <c r="AY101" s="23" t="s">
        <v>120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77</v>
      </c>
      <c r="BK101" s="231">
        <f>ROUND(I101*H101,2)</f>
        <v>0</v>
      </c>
      <c r="BL101" s="23" t="s">
        <v>127</v>
      </c>
      <c r="BM101" s="23" t="s">
        <v>171</v>
      </c>
    </row>
    <row r="102" s="1" customFormat="1">
      <c r="B102" s="45"/>
      <c r="C102" s="73"/>
      <c r="D102" s="232" t="s">
        <v>129</v>
      </c>
      <c r="E102" s="73"/>
      <c r="F102" s="233" t="s">
        <v>172</v>
      </c>
      <c r="G102" s="73"/>
      <c r="H102" s="73"/>
      <c r="I102" s="190"/>
      <c r="J102" s="73"/>
      <c r="K102" s="73"/>
      <c r="L102" s="71"/>
      <c r="M102" s="234"/>
      <c r="N102" s="46"/>
      <c r="O102" s="46"/>
      <c r="P102" s="46"/>
      <c r="Q102" s="46"/>
      <c r="R102" s="46"/>
      <c r="S102" s="46"/>
      <c r="T102" s="94"/>
      <c r="AT102" s="23" t="s">
        <v>129</v>
      </c>
      <c r="AU102" s="23" t="s">
        <v>79</v>
      </c>
    </row>
    <row r="103" s="1" customFormat="1" ht="16.5" customHeight="1">
      <c r="B103" s="45"/>
      <c r="C103" s="220" t="s">
        <v>173</v>
      </c>
      <c r="D103" s="220" t="s">
        <v>123</v>
      </c>
      <c r="E103" s="221" t="s">
        <v>174</v>
      </c>
      <c r="F103" s="222" t="s">
        <v>175</v>
      </c>
      <c r="G103" s="223" t="s">
        <v>126</v>
      </c>
      <c r="H103" s="224">
        <v>1</v>
      </c>
      <c r="I103" s="225"/>
      <c r="J103" s="226">
        <f>ROUND(I103*H103,2)</f>
        <v>0</v>
      </c>
      <c r="K103" s="222" t="s">
        <v>21</v>
      </c>
      <c r="L103" s="71"/>
      <c r="M103" s="227" t="s">
        <v>21</v>
      </c>
      <c r="N103" s="228" t="s">
        <v>40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127</v>
      </c>
      <c r="AT103" s="23" t="s">
        <v>123</v>
      </c>
      <c r="AU103" s="23" t="s">
        <v>79</v>
      </c>
      <c r="AY103" s="23" t="s">
        <v>120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77</v>
      </c>
      <c r="BK103" s="231">
        <f>ROUND(I103*H103,2)</f>
        <v>0</v>
      </c>
      <c r="BL103" s="23" t="s">
        <v>127</v>
      </c>
      <c r="BM103" s="23" t="s">
        <v>176</v>
      </c>
    </row>
    <row r="104" s="1" customFormat="1">
      <c r="B104" s="45"/>
      <c r="C104" s="73"/>
      <c r="D104" s="232" t="s">
        <v>129</v>
      </c>
      <c r="E104" s="73"/>
      <c r="F104" s="233" t="s">
        <v>177</v>
      </c>
      <c r="G104" s="73"/>
      <c r="H104" s="73"/>
      <c r="I104" s="190"/>
      <c r="J104" s="73"/>
      <c r="K104" s="73"/>
      <c r="L104" s="71"/>
      <c r="M104" s="234"/>
      <c r="N104" s="46"/>
      <c r="O104" s="46"/>
      <c r="P104" s="46"/>
      <c r="Q104" s="46"/>
      <c r="R104" s="46"/>
      <c r="S104" s="46"/>
      <c r="T104" s="94"/>
      <c r="AT104" s="23" t="s">
        <v>129</v>
      </c>
      <c r="AU104" s="23" t="s">
        <v>79</v>
      </c>
    </row>
    <row r="105" s="1" customFormat="1" ht="16.5" customHeight="1">
      <c r="B105" s="45"/>
      <c r="C105" s="220" t="s">
        <v>178</v>
      </c>
      <c r="D105" s="220" t="s">
        <v>123</v>
      </c>
      <c r="E105" s="221" t="s">
        <v>179</v>
      </c>
      <c r="F105" s="222" t="s">
        <v>180</v>
      </c>
      <c r="G105" s="223" t="s">
        <v>126</v>
      </c>
      <c r="H105" s="224">
        <v>1</v>
      </c>
      <c r="I105" s="225"/>
      <c r="J105" s="226">
        <f>ROUND(I105*H105,2)</f>
        <v>0</v>
      </c>
      <c r="K105" s="222" t="s">
        <v>21</v>
      </c>
      <c r="L105" s="71"/>
      <c r="M105" s="227" t="s">
        <v>21</v>
      </c>
      <c r="N105" s="228" t="s">
        <v>40</v>
      </c>
      <c r="O105" s="4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" t="s">
        <v>127</v>
      </c>
      <c r="AT105" s="23" t="s">
        <v>123</v>
      </c>
      <c r="AU105" s="23" t="s">
        <v>79</v>
      </c>
      <c r="AY105" s="23" t="s">
        <v>120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77</v>
      </c>
      <c r="BK105" s="231">
        <f>ROUND(I105*H105,2)</f>
        <v>0</v>
      </c>
      <c r="BL105" s="23" t="s">
        <v>127</v>
      </c>
      <c r="BM105" s="23" t="s">
        <v>181</v>
      </c>
    </row>
    <row r="106" s="1" customFormat="1">
      <c r="B106" s="45"/>
      <c r="C106" s="73"/>
      <c r="D106" s="232" t="s">
        <v>129</v>
      </c>
      <c r="E106" s="73"/>
      <c r="F106" s="233" t="s">
        <v>182</v>
      </c>
      <c r="G106" s="73"/>
      <c r="H106" s="73"/>
      <c r="I106" s="190"/>
      <c r="J106" s="73"/>
      <c r="K106" s="73"/>
      <c r="L106" s="71"/>
      <c r="M106" s="235"/>
      <c r="N106" s="236"/>
      <c r="O106" s="236"/>
      <c r="P106" s="236"/>
      <c r="Q106" s="236"/>
      <c r="R106" s="236"/>
      <c r="S106" s="236"/>
      <c r="T106" s="237"/>
      <c r="AT106" s="23" t="s">
        <v>129</v>
      </c>
      <c r="AU106" s="23" t="s">
        <v>79</v>
      </c>
    </row>
    <row r="107" s="1" customFormat="1" ht="6.96" customHeight="1">
      <c r="B107" s="66"/>
      <c r="C107" s="67"/>
      <c r="D107" s="67"/>
      <c r="E107" s="67"/>
      <c r="F107" s="67"/>
      <c r="G107" s="67"/>
      <c r="H107" s="67"/>
      <c r="I107" s="165"/>
      <c r="J107" s="67"/>
      <c r="K107" s="67"/>
      <c r="L107" s="71"/>
    </row>
  </sheetData>
  <sheetProtection sheet="1" autoFilter="0" formatColumns="0" formatRows="0" objects="1" scenarios="1" spinCount="100000" saltValue="PzW1uQzl0m3+L9FLc1qqhaSRqKPJEkuZQdrynVXeD/pSdiJ3OLzHLSPd/StIaaRyG61IbbaLB5bM/UVqlNXQ9w==" hashValue="UX2K5jVXvH8HY0qOJ2UWx8yHzzSC98YmIa3ZL+NSHj4DhkopNP1hKg8hKOWEMUPWB5cK9vIzU5pLuzsu/xgbxw==" algorithmName="SHA-512" password="CC35"/>
  <autoFilter ref="C79:K106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82</v>
      </c>
      <c r="AZ2" s="238" t="s">
        <v>183</v>
      </c>
      <c r="BA2" s="238" t="s">
        <v>21</v>
      </c>
      <c r="BB2" s="238" t="s">
        <v>21</v>
      </c>
      <c r="BC2" s="238" t="s">
        <v>184</v>
      </c>
      <c r="BD2" s="238" t="s">
        <v>79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79</v>
      </c>
      <c r="AZ3" s="238" t="s">
        <v>185</v>
      </c>
      <c r="BA3" s="238" t="s">
        <v>21</v>
      </c>
      <c r="BB3" s="238" t="s">
        <v>21</v>
      </c>
      <c r="BC3" s="238" t="s">
        <v>186</v>
      </c>
      <c r="BD3" s="238" t="s">
        <v>79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  <c r="AZ4" s="238" t="s">
        <v>187</v>
      </c>
      <c r="BA4" s="238" t="s">
        <v>21</v>
      </c>
      <c r="BB4" s="238" t="s">
        <v>21</v>
      </c>
      <c r="BC4" s="238" t="s">
        <v>188</v>
      </c>
      <c r="BD4" s="238" t="s">
        <v>79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  <c r="AZ5" s="238" t="s">
        <v>189</v>
      </c>
      <c r="BA5" s="238" t="s">
        <v>21</v>
      </c>
      <c r="BB5" s="238" t="s">
        <v>21</v>
      </c>
      <c r="BC5" s="238" t="s">
        <v>190</v>
      </c>
      <c r="BD5" s="238" t="s">
        <v>79</v>
      </c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  <c r="AZ6" s="238" t="s">
        <v>191</v>
      </c>
      <c r="BA6" s="238" t="s">
        <v>21</v>
      </c>
      <c r="BB6" s="238" t="s">
        <v>21</v>
      </c>
      <c r="BC6" s="238" t="s">
        <v>192</v>
      </c>
      <c r="BD6" s="238" t="s">
        <v>79</v>
      </c>
    </row>
    <row r="7" ht="16.5" customHeight="1">
      <c r="B7" s="27"/>
      <c r="C7" s="28"/>
      <c r="D7" s="28"/>
      <c r="E7" s="142" t="str">
        <f>'Rekapitulace stavby'!K6</f>
        <v>Autobusové zastávky Třinec, Oldřichovice - Střed</v>
      </c>
      <c r="F7" s="39"/>
      <c r="G7" s="39"/>
      <c r="H7" s="39"/>
      <c r="I7" s="141"/>
      <c r="J7" s="28"/>
      <c r="K7" s="30"/>
      <c r="AZ7" s="238" t="s">
        <v>193</v>
      </c>
      <c r="BA7" s="238" t="s">
        <v>21</v>
      </c>
      <c r="BB7" s="238" t="s">
        <v>21</v>
      </c>
      <c r="BC7" s="238" t="s">
        <v>194</v>
      </c>
      <c r="BD7" s="238" t="s">
        <v>79</v>
      </c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  <c r="AZ8" s="238" t="s">
        <v>195</v>
      </c>
      <c r="BA8" s="238" t="s">
        <v>21</v>
      </c>
      <c r="BB8" s="238" t="s">
        <v>21</v>
      </c>
      <c r="BC8" s="238" t="s">
        <v>196</v>
      </c>
      <c r="BD8" s="238" t="s">
        <v>79</v>
      </c>
    </row>
    <row r="9" s="1" customFormat="1" ht="36.96" customHeight="1">
      <c r="B9" s="45"/>
      <c r="C9" s="46"/>
      <c r="D9" s="46"/>
      <c r="E9" s="144" t="s">
        <v>197</v>
      </c>
      <c r="F9" s="46"/>
      <c r="G9" s="46"/>
      <c r="H9" s="46"/>
      <c r="I9" s="143"/>
      <c r="J9" s="46"/>
      <c r="K9" s="50"/>
      <c r="AZ9" s="238" t="s">
        <v>198</v>
      </c>
      <c r="BA9" s="238" t="s">
        <v>21</v>
      </c>
      <c r="BB9" s="238" t="s">
        <v>21</v>
      </c>
      <c r="BC9" s="238" t="s">
        <v>199</v>
      </c>
      <c r="BD9" s="238" t="s">
        <v>79</v>
      </c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  <c r="AZ10" s="238" t="s">
        <v>200</v>
      </c>
      <c r="BA10" s="238" t="s">
        <v>21</v>
      </c>
      <c r="BB10" s="238" t="s">
        <v>21</v>
      </c>
      <c r="BC10" s="238" t="s">
        <v>9</v>
      </c>
      <c r="BD10" s="238" t="s">
        <v>79</v>
      </c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  <c r="AZ11" s="238" t="s">
        <v>201</v>
      </c>
      <c r="BA11" s="238" t="s">
        <v>21</v>
      </c>
      <c r="BB11" s="238" t="s">
        <v>21</v>
      </c>
      <c r="BC11" s="238" t="s">
        <v>202</v>
      </c>
      <c r="BD11" s="238" t="s">
        <v>79</v>
      </c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31. 7. 2018</v>
      </c>
      <c r="K12" s="50"/>
      <c r="AZ12" s="238" t="s">
        <v>203</v>
      </c>
      <c r="BA12" s="238" t="s">
        <v>21</v>
      </c>
      <c r="BB12" s="238" t="s">
        <v>21</v>
      </c>
      <c r="BC12" s="238" t="s">
        <v>204</v>
      </c>
      <c r="BD12" s="238" t="s">
        <v>79</v>
      </c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  <c r="AZ13" s="238" t="s">
        <v>205</v>
      </c>
      <c r="BA13" s="238" t="s">
        <v>21</v>
      </c>
      <c r="BB13" s="238" t="s">
        <v>21</v>
      </c>
      <c r="BC13" s="238" t="s">
        <v>206</v>
      </c>
      <c r="BD13" s="238" t="s">
        <v>79</v>
      </c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  <c r="AZ14" s="238" t="s">
        <v>207</v>
      </c>
      <c r="BA14" s="238" t="s">
        <v>21</v>
      </c>
      <c r="BB14" s="238" t="s">
        <v>21</v>
      </c>
      <c r="BC14" s="238" t="s">
        <v>208</v>
      </c>
      <c r="BD14" s="238" t="s">
        <v>79</v>
      </c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5" t="s">
        <v>29</v>
      </c>
      <c r="J15" s="34" t="str">
        <f>IF('Rekapitulace stavby'!AN11="","",'Rekapitulace stavby'!AN11)</f>
        <v/>
      </c>
      <c r="K15" s="50"/>
      <c r="AZ15" s="238" t="s">
        <v>209</v>
      </c>
      <c r="BA15" s="238" t="s">
        <v>21</v>
      </c>
      <c r="BB15" s="238" t="s">
        <v>21</v>
      </c>
      <c r="BC15" s="238" t="s">
        <v>210</v>
      </c>
      <c r="BD15" s="238" t="s">
        <v>79</v>
      </c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  <c r="AZ16" s="238" t="s">
        <v>211</v>
      </c>
      <c r="BA16" s="238" t="s">
        <v>21</v>
      </c>
      <c r="BB16" s="238" t="s">
        <v>21</v>
      </c>
      <c r="BC16" s="238" t="s">
        <v>212</v>
      </c>
      <c r="BD16" s="238" t="s">
        <v>79</v>
      </c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  <c r="AZ17" s="238" t="s">
        <v>213</v>
      </c>
      <c r="BA17" s="238" t="s">
        <v>21</v>
      </c>
      <c r="BB17" s="238" t="s">
        <v>21</v>
      </c>
      <c r="BC17" s="238" t="s">
        <v>79</v>
      </c>
      <c r="BD17" s="238" t="s">
        <v>79</v>
      </c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  <c r="AZ18" s="238" t="s">
        <v>214</v>
      </c>
      <c r="BA18" s="238" t="s">
        <v>21</v>
      </c>
      <c r="BB18" s="238" t="s">
        <v>21</v>
      </c>
      <c r="BC18" s="238" t="s">
        <v>10</v>
      </c>
      <c r="BD18" s="238" t="s">
        <v>79</v>
      </c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  <c r="AZ19" s="238" t="s">
        <v>215</v>
      </c>
      <c r="BA19" s="238" t="s">
        <v>21</v>
      </c>
      <c r="BB19" s="238" t="s">
        <v>21</v>
      </c>
      <c r="BC19" s="238" t="s">
        <v>216</v>
      </c>
      <c r="BD19" s="238" t="s">
        <v>79</v>
      </c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  <c r="AZ20" s="238" t="s">
        <v>217</v>
      </c>
      <c r="BA20" s="238" t="s">
        <v>21</v>
      </c>
      <c r="BB20" s="238" t="s">
        <v>21</v>
      </c>
      <c r="BC20" s="238" t="s">
        <v>218</v>
      </c>
      <c r="BD20" s="238" t="s">
        <v>79</v>
      </c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45" t="s">
        <v>29</v>
      </c>
      <c r="J21" s="34" t="str">
        <f>IF('Rekapitulace stavby'!AN17="","",'Rekapitulace stavby'!AN17)</f>
        <v/>
      </c>
      <c r="K21" s="50"/>
      <c r="AZ21" s="238" t="s">
        <v>219</v>
      </c>
      <c r="BA21" s="238" t="s">
        <v>21</v>
      </c>
      <c r="BB21" s="238" t="s">
        <v>21</v>
      </c>
      <c r="BC21" s="238" t="s">
        <v>220</v>
      </c>
      <c r="BD21" s="238" t="s">
        <v>79</v>
      </c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  <c r="AZ22" s="238" t="s">
        <v>221</v>
      </c>
      <c r="BA22" s="238" t="s">
        <v>21</v>
      </c>
      <c r="BB22" s="238" t="s">
        <v>21</v>
      </c>
      <c r="BC22" s="238" t="s">
        <v>151</v>
      </c>
      <c r="BD22" s="238" t="s">
        <v>79</v>
      </c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43"/>
      <c r="J23" s="46"/>
      <c r="K23" s="50"/>
      <c r="AZ23" s="238" t="s">
        <v>222</v>
      </c>
      <c r="BA23" s="238" t="s">
        <v>21</v>
      </c>
      <c r="BB23" s="238" t="s">
        <v>21</v>
      </c>
      <c r="BC23" s="238" t="s">
        <v>223</v>
      </c>
      <c r="BD23" s="238" t="s">
        <v>79</v>
      </c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  <c r="AZ24" s="239" t="s">
        <v>224</v>
      </c>
      <c r="BA24" s="239" t="s">
        <v>21</v>
      </c>
      <c r="BB24" s="239" t="s">
        <v>21</v>
      </c>
      <c r="BC24" s="239" t="s">
        <v>225</v>
      </c>
      <c r="BD24" s="239" t="s">
        <v>79</v>
      </c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  <c r="AZ25" s="238" t="s">
        <v>226</v>
      </c>
      <c r="BA25" s="238" t="s">
        <v>21</v>
      </c>
      <c r="BB25" s="238" t="s">
        <v>21</v>
      </c>
      <c r="BC25" s="238" t="s">
        <v>227</v>
      </c>
      <c r="BD25" s="238" t="s">
        <v>79</v>
      </c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  <c r="AZ26" s="238" t="s">
        <v>228</v>
      </c>
      <c r="BA26" s="238" t="s">
        <v>21</v>
      </c>
      <c r="BB26" s="238" t="s">
        <v>21</v>
      </c>
      <c r="BC26" s="238" t="s">
        <v>229</v>
      </c>
      <c r="BD26" s="238" t="s">
        <v>79</v>
      </c>
    </row>
    <row r="27" s="1" customFormat="1" ht="25.44" customHeight="1">
      <c r="B27" s="45"/>
      <c r="C27" s="46"/>
      <c r="D27" s="153" t="s">
        <v>35</v>
      </c>
      <c r="E27" s="46"/>
      <c r="F27" s="46"/>
      <c r="G27" s="46"/>
      <c r="H27" s="46"/>
      <c r="I27" s="143"/>
      <c r="J27" s="154">
        <f>ROUND(J83,2)</f>
        <v>0</v>
      </c>
      <c r="K27" s="50"/>
      <c r="AZ27" s="238" t="s">
        <v>230</v>
      </c>
      <c r="BA27" s="238" t="s">
        <v>21</v>
      </c>
      <c r="BB27" s="238" t="s">
        <v>21</v>
      </c>
      <c r="BC27" s="238" t="s">
        <v>231</v>
      </c>
      <c r="BD27" s="238" t="s">
        <v>79</v>
      </c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  <c r="AZ28" s="238" t="s">
        <v>232</v>
      </c>
      <c r="BA28" s="238" t="s">
        <v>21</v>
      </c>
      <c r="BB28" s="238" t="s">
        <v>21</v>
      </c>
      <c r="BC28" s="238" t="s">
        <v>151</v>
      </c>
      <c r="BD28" s="238" t="s">
        <v>79</v>
      </c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55" t="s">
        <v>36</v>
      </c>
      <c r="J29" s="51" t="s">
        <v>38</v>
      </c>
      <c r="K29" s="50"/>
      <c r="AZ29" s="238" t="s">
        <v>233</v>
      </c>
      <c r="BA29" s="238" t="s">
        <v>21</v>
      </c>
      <c r="BB29" s="238" t="s">
        <v>21</v>
      </c>
      <c r="BC29" s="238" t="s">
        <v>234</v>
      </c>
      <c r="BD29" s="238" t="s">
        <v>79</v>
      </c>
    </row>
    <row r="30" s="1" customFormat="1" ht="14.4" customHeight="1">
      <c r="B30" s="45"/>
      <c r="C30" s="46"/>
      <c r="D30" s="54" t="s">
        <v>39</v>
      </c>
      <c r="E30" s="54" t="s">
        <v>40</v>
      </c>
      <c r="F30" s="156">
        <f>ROUND(SUM(BE83:BE260), 2)</f>
        <v>0</v>
      </c>
      <c r="G30" s="46"/>
      <c r="H30" s="46"/>
      <c r="I30" s="157">
        <v>0.20999999999999999</v>
      </c>
      <c r="J30" s="156">
        <f>ROUND(ROUND((SUM(BE83:BE260)), 2)*I30, 2)</f>
        <v>0</v>
      </c>
      <c r="K30" s="50"/>
      <c r="AZ30" s="238" t="s">
        <v>235</v>
      </c>
      <c r="BA30" s="238" t="s">
        <v>21</v>
      </c>
      <c r="BB30" s="238" t="s">
        <v>21</v>
      </c>
      <c r="BC30" s="238" t="s">
        <v>151</v>
      </c>
      <c r="BD30" s="238" t="s">
        <v>79</v>
      </c>
    </row>
    <row r="31" s="1" customFormat="1" ht="14.4" customHeight="1">
      <c r="B31" s="45"/>
      <c r="C31" s="46"/>
      <c r="D31" s="46"/>
      <c r="E31" s="54" t="s">
        <v>41</v>
      </c>
      <c r="F31" s="156">
        <f>ROUND(SUM(BF83:BF260), 2)</f>
        <v>0</v>
      </c>
      <c r="G31" s="46"/>
      <c r="H31" s="46"/>
      <c r="I31" s="157">
        <v>0.14999999999999999</v>
      </c>
      <c r="J31" s="156">
        <f>ROUND(ROUND((SUM(BF83:BF260)), 2)*I31, 2)</f>
        <v>0</v>
      </c>
      <c r="K31" s="50"/>
      <c r="AZ31" s="238" t="s">
        <v>236</v>
      </c>
      <c r="BA31" s="238" t="s">
        <v>21</v>
      </c>
      <c r="BB31" s="238" t="s">
        <v>21</v>
      </c>
      <c r="BC31" s="238" t="s">
        <v>237</v>
      </c>
      <c r="BD31" s="238" t="s">
        <v>79</v>
      </c>
    </row>
    <row r="32" hidden="1" s="1" customFormat="1" ht="14.4" customHeight="1">
      <c r="B32" s="45"/>
      <c r="C32" s="46"/>
      <c r="D32" s="46"/>
      <c r="E32" s="54" t="s">
        <v>42</v>
      </c>
      <c r="F32" s="156">
        <f>ROUND(SUM(BG83:BG260), 2)</f>
        <v>0</v>
      </c>
      <c r="G32" s="46"/>
      <c r="H32" s="46"/>
      <c r="I32" s="157">
        <v>0.20999999999999999</v>
      </c>
      <c r="J32" s="156">
        <v>0</v>
      </c>
      <c r="K32" s="50"/>
      <c r="AZ32" s="238" t="s">
        <v>238</v>
      </c>
      <c r="BA32" s="238" t="s">
        <v>21</v>
      </c>
      <c r="BB32" s="238" t="s">
        <v>21</v>
      </c>
      <c r="BC32" s="238" t="s">
        <v>239</v>
      </c>
      <c r="BD32" s="238" t="s">
        <v>79</v>
      </c>
    </row>
    <row r="33" hidden="1" s="1" customFormat="1" ht="14.4" customHeight="1">
      <c r="B33" s="45"/>
      <c r="C33" s="46"/>
      <c r="D33" s="46"/>
      <c r="E33" s="54" t="s">
        <v>43</v>
      </c>
      <c r="F33" s="156">
        <f>ROUND(SUM(BH83:BH260), 2)</f>
        <v>0</v>
      </c>
      <c r="G33" s="46"/>
      <c r="H33" s="46"/>
      <c r="I33" s="157">
        <v>0.14999999999999999</v>
      </c>
      <c r="J33" s="156">
        <v>0</v>
      </c>
      <c r="K33" s="50"/>
      <c r="AZ33" s="238" t="s">
        <v>240</v>
      </c>
      <c r="BA33" s="238" t="s">
        <v>21</v>
      </c>
      <c r="BB33" s="238" t="s">
        <v>21</v>
      </c>
      <c r="BC33" s="238" t="s">
        <v>241</v>
      </c>
      <c r="BD33" s="238" t="s">
        <v>79</v>
      </c>
    </row>
    <row r="34" hidden="1" s="1" customFormat="1" ht="14.4" customHeight="1">
      <c r="B34" s="45"/>
      <c r="C34" s="46"/>
      <c r="D34" s="46"/>
      <c r="E34" s="54" t="s">
        <v>44</v>
      </c>
      <c r="F34" s="156">
        <f>ROUND(SUM(BI83:BI260),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45</v>
      </c>
      <c r="E36" s="97"/>
      <c r="F36" s="97"/>
      <c r="G36" s="160" t="s">
        <v>46</v>
      </c>
      <c r="H36" s="161" t="s">
        <v>47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Autobusové zastávky Třinec, Oldřichovice - Střed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121 - SO 121 - Pěší komunikace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31. 7. 2018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5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J83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242</v>
      </c>
      <c r="E57" s="179"/>
      <c r="F57" s="179"/>
      <c r="G57" s="179"/>
      <c r="H57" s="179"/>
      <c r="I57" s="180"/>
      <c r="J57" s="181">
        <f>J84</f>
        <v>0</v>
      </c>
      <c r="K57" s="182"/>
    </row>
    <row r="58" s="8" customFormat="1" ht="19.92" customHeight="1">
      <c r="B58" s="183"/>
      <c r="C58" s="184"/>
      <c r="D58" s="185" t="s">
        <v>243</v>
      </c>
      <c r="E58" s="186"/>
      <c r="F58" s="186"/>
      <c r="G58" s="186"/>
      <c r="H58" s="186"/>
      <c r="I58" s="187"/>
      <c r="J58" s="188">
        <f>J85</f>
        <v>0</v>
      </c>
      <c r="K58" s="189"/>
    </row>
    <row r="59" s="8" customFormat="1" ht="19.92" customHeight="1">
      <c r="B59" s="183"/>
      <c r="C59" s="184"/>
      <c r="D59" s="185" t="s">
        <v>244</v>
      </c>
      <c r="E59" s="186"/>
      <c r="F59" s="186"/>
      <c r="G59" s="186"/>
      <c r="H59" s="186"/>
      <c r="I59" s="187"/>
      <c r="J59" s="188">
        <f>J153</f>
        <v>0</v>
      </c>
      <c r="K59" s="189"/>
    </row>
    <row r="60" s="8" customFormat="1" ht="19.92" customHeight="1">
      <c r="B60" s="183"/>
      <c r="C60" s="184"/>
      <c r="D60" s="185" t="s">
        <v>245</v>
      </c>
      <c r="E60" s="186"/>
      <c r="F60" s="186"/>
      <c r="G60" s="186"/>
      <c r="H60" s="186"/>
      <c r="I60" s="187"/>
      <c r="J60" s="188">
        <f>J156</f>
        <v>0</v>
      </c>
      <c r="K60" s="189"/>
    </row>
    <row r="61" s="8" customFormat="1" ht="19.92" customHeight="1">
      <c r="B61" s="183"/>
      <c r="C61" s="184"/>
      <c r="D61" s="185" t="s">
        <v>246</v>
      </c>
      <c r="E61" s="186"/>
      <c r="F61" s="186"/>
      <c r="G61" s="186"/>
      <c r="H61" s="186"/>
      <c r="I61" s="187"/>
      <c r="J61" s="188">
        <f>J193</f>
        <v>0</v>
      </c>
      <c r="K61" s="189"/>
    </row>
    <row r="62" s="8" customFormat="1" ht="19.92" customHeight="1">
      <c r="B62" s="183"/>
      <c r="C62" s="184"/>
      <c r="D62" s="185" t="s">
        <v>247</v>
      </c>
      <c r="E62" s="186"/>
      <c r="F62" s="186"/>
      <c r="G62" s="186"/>
      <c r="H62" s="186"/>
      <c r="I62" s="187"/>
      <c r="J62" s="188">
        <f>J244</f>
        <v>0</v>
      </c>
      <c r="K62" s="189"/>
    </row>
    <row r="63" s="8" customFormat="1" ht="19.92" customHeight="1">
      <c r="B63" s="183"/>
      <c r="C63" s="184"/>
      <c r="D63" s="185" t="s">
        <v>248</v>
      </c>
      <c r="E63" s="186"/>
      <c r="F63" s="186"/>
      <c r="G63" s="186"/>
      <c r="H63" s="186"/>
      <c r="I63" s="187"/>
      <c r="J63" s="188">
        <f>J259</f>
        <v>0</v>
      </c>
      <c r="K63" s="189"/>
    </row>
    <row r="64" s="1" customFormat="1" ht="21.84" customHeight="1">
      <c r="B64" s="45"/>
      <c r="C64" s="46"/>
      <c r="D64" s="46"/>
      <c r="E64" s="46"/>
      <c r="F64" s="46"/>
      <c r="G64" s="46"/>
      <c r="H64" s="46"/>
      <c r="I64" s="143"/>
      <c r="J64" s="46"/>
      <c r="K64" s="50"/>
    </row>
    <row r="65" s="1" customFormat="1" ht="6.96" customHeight="1">
      <c r="B65" s="66"/>
      <c r="C65" s="67"/>
      <c r="D65" s="67"/>
      <c r="E65" s="67"/>
      <c r="F65" s="67"/>
      <c r="G65" s="67"/>
      <c r="H65" s="67"/>
      <c r="I65" s="165"/>
      <c r="J65" s="67"/>
      <c r="K65" s="68"/>
    </row>
    <row r="69" s="1" customFormat="1" ht="6.96" customHeight="1">
      <c r="B69" s="69"/>
      <c r="C69" s="70"/>
      <c r="D69" s="70"/>
      <c r="E69" s="70"/>
      <c r="F69" s="70"/>
      <c r="G69" s="70"/>
      <c r="H69" s="70"/>
      <c r="I69" s="168"/>
      <c r="J69" s="70"/>
      <c r="K69" s="70"/>
      <c r="L69" s="71"/>
    </row>
    <row r="70" s="1" customFormat="1" ht="36.96" customHeight="1">
      <c r="B70" s="45"/>
      <c r="C70" s="72" t="s">
        <v>103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4.4" customHeight="1">
      <c r="B72" s="45"/>
      <c r="C72" s="75" t="s">
        <v>18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6.5" customHeight="1">
      <c r="B73" s="45"/>
      <c r="C73" s="73"/>
      <c r="D73" s="73"/>
      <c r="E73" s="191" t="str">
        <f>E7</f>
        <v>Autobusové zastávky Třinec, Oldřichovice - Střed</v>
      </c>
      <c r="F73" s="75"/>
      <c r="G73" s="75"/>
      <c r="H73" s="75"/>
      <c r="I73" s="190"/>
      <c r="J73" s="73"/>
      <c r="K73" s="73"/>
      <c r="L73" s="71"/>
    </row>
    <row r="74" s="1" customFormat="1" ht="14.4" customHeight="1">
      <c r="B74" s="45"/>
      <c r="C74" s="75" t="s">
        <v>92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7.25" customHeight="1">
      <c r="B75" s="45"/>
      <c r="C75" s="73"/>
      <c r="D75" s="73"/>
      <c r="E75" s="81" t="str">
        <f>E9</f>
        <v>SO 121 - SO 121 - Pěší komunikace</v>
      </c>
      <c r="F75" s="73"/>
      <c r="G75" s="73"/>
      <c r="H75" s="73"/>
      <c r="I75" s="190"/>
      <c r="J75" s="73"/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8" customHeight="1">
      <c r="B77" s="45"/>
      <c r="C77" s="75" t="s">
        <v>23</v>
      </c>
      <c r="D77" s="73"/>
      <c r="E77" s="73"/>
      <c r="F77" s="192" t="str">
        <f>F12</f>
        <v xml:space="preserve"> </v>
      </c>
      <c r="G77" s="73"/>
      <c r="H77" s="73"/>
      <c r="I77" s="193" t="s">
        <v>25</v>
      </c>
      <c r="J77" s="84" t="str">
        <f>IF(J12="","",J12)</f>
        <v>31. 7. 2018</v>
      </c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>
      <c r="B79" s="45"/>
      <c r="C79" s="75" t="s">
        <v>27</v>
      </c>
      <c r="D79" s="73"/>
      <c r="E79" s="73"/>
      <c r="F79" s="192" t="str">
        <f>E15</f>
        <v xml:space="preserve"> </v>
      </c>
      <c r="G79" s="73"/>
      <c r="H79" s="73"/>
      <c r="I79" s="193" t="s">
        <v>32</v>
      </c>
      <c r="J79" s="192" t="str">
        <f>E21</f>
        <v xml:space="preserve"> </v>
      </c>
      <c r="K79" s="73"/>
      <c r="L79" s="71"/>
    </row>
    <row r="80" s="1" customFormat="1" ht="14.4" customHeight="1">
      <c r="B80" s="45"/>
      <c r="C80" s="75" t="s">
        <v>30</v>
      </c>
      <c r="D80" s="73"/>
      <c r="E80" s="73"/>
      <c r="F80" s="192" t="str">
        <f>IF(E18="","",E18)</f>
        <v/>
      </c>
      <c r="G80" s="73"/>
      <c r="H80" s="73"/>
      <c r="I80" s="190"/>
      <c r="J80" s="73"/>
      <c r="K80" s="73"/>
      <c r="L80" s="71"/>
    </row>
    <row r="81" s="1" customFormat="1" ht="10.32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9" customFormat="1" ht="29.28" customHeight="1">
      <c r="B82" s="194"/>
      <c r="C82" s="195" t="s">
        <v>104</v>
      </c>
      <c r="D82" s="196" t="s">
        <v>54</v>
      </c>
      <c r="E82" s="196" t="s">
        <v>50</v>
      </c>
      <c r="F82" s="196" t="s">
        <v>105</v>
      </c>
      <c r="G82" s="196" t="s">
        <v>106</v>
      </c>
      <c r="H82" s="196" t="s">
        <v>107</v>
      </c>
      <c r="I82" s="197" t="s">
        <v>108</v>
      </c>
      <c r="J82" s="196" t="s">
        <v>96</v>
      </c>
      <c r="K82" s="198" t="s">
        <v>109</v>
      </c>
      <c r="L82" s="199"/>
      <c r="M82" s="101" t="s">
        <v>110</v>
      </c>
      <c r="N82" s="102" t="s">
        <v>39</v>
      </c>
      <c r="O82" s="102" t="s">
        <v>111</v>
      </c>
      <c r="P82" s="102" t="s">
        <v>112</v>
      </c>
      <c r="Q82" s="102" t="s">
        <v>113</v>
      </c>
      <c r="R82" s="102" t="s">
        <v>114</v>
      </c>
      <c r="S82" s="102" t="s">
        <v>115</v>
      </c>
      <c r="T82" s="103" t="s">
        <v>116</v>
      </c>
    </row>
    <row r="83" s="1" customFormat="1" ht="29.28" customHeight="1">
      <c r="B83" s="45"/>
      <c r="C83" s="107" t="s">
        <v>97</v>
      </c>
      <c r="D83" s="73"/>
      <c r="E83" s="73"/>
      <c r="F83" s="73"/>
      <c r="G83" s="73"/>
      <c r="H83" s="73"/>
      <c r="I83" s="190"/>
      <c r="J83" s="200">
        <f>BK83</f>
        <v>0</v>
      </c>
      <c r="K83" s="73"/>
      <c r="L83" s="71"/>
      <c r="M83" s="104"/>
      <c r="N83" s="105"/>
      <c r="O83" s="105"/>
      <c r="P83" s="201">
        <f>P84</f>
        <v>0</v>
      </c>
      <c r="Q83" s="105"/>
      <c r="R83" s="201">
        <f>R84</f>
        <v>106.34107700000001</v>
      </c>
      <c r="S83" s="105"/>
      <c r="T83" s="202">
        <f>T84</f>
        <v>41.840400000000002</v>
      </c>
      <c r="AT83" s="23" t="s">
        <v>68</v>
      </c>
      <c r="AU83" s="23" t="s">
        <v>98</v>
      </c>
      <c r="BK83" s="203">
        <f>BK84</f>
        <v>0</v>
      </c>
    </row>
    <row r="84" s="10" customFormat="1" ht="37.44" customHeight="1">
      <c r="B84" s="204"/>
      <c r="C84" s="205"/>
      <c r="D84" s="206" t="s">
        <v>68</v>
      </c>
      <c r="E84" s="207" t="s">
        <v>249</v>
      </c>
      <c r="F84" s="207" t="s">
        <v>250</v>
      </c>
      <c r="G84" s="205"/>
      <c r="H84" s="205"/>
      <c r="I84" s="208"/>
      <c r="J84" s="209">
        <f>BK84</f>
        <v>0</v>
      </c>
      <c r="K84" s="205"/>
      <c r="L84" s="210"/>
      <c r="M84" s="211"/>
      <c r="N84" s="212"/>
      <c r="O84" s="212"/>
      <c r="P84" s="213">
        <f>P85+P153+P156+P193+P244+P259</f>
        <v>0</v>
      </c>
      <c r="Q84" s="212"/>
      <c r="R84" s="213">
        <f>R85+R153+R156+R193+R244+R259</f>
        <v>106.34107700000001</v>
      </c>
      <c r="S84" s="212"/>
      <c r="T84" s="214">
        <f>T85+T153+T156+T193+T244+T259</f>
        <v>41.840400000000002</v>
      </c>
      <c r="AR84" s="215" t="s">
        <v>77</v>
      </c>
      <c r="AT84" s="216" t="s">
        <v>68</v>
      </c>
      <c r="AU84" s="216" t="s">
        <v>69</v>
      </c>
      <c r="AY84" s="215" t="s">
        <v>120</v>
      </c>
      <c r="BK84" s="217">
        <f>BK85+BK153+BK156+BK193+BK244+BK259</f>
        <v>0</v>
      </c>
    </row>
    <row r="85" s="10" customFormat="1" ht="19.92" customHeight="1">
      <c r="B85" s="204"/>
      <c r="C85" s="205"/>
      <c r="D85" s="206" t="s">
        <v>68</v>
      </c>
      <c r="E85" s="218" t="s">
        <v>77</v>
      </c>
      <c r="F85" s="218" t="s">
        <v>251</v>
      </c>
      <c r="G85" s="205"/>
      <c r="H85" s="205"/>
      <c r="I85" s="208"/>
      <c r="J85" s="219">
        <f>BK85</f>
        <v>0</v>
      </c>
      <c r="K85" s="205"/>
      <c r="L85" s="210"/>
      <c r="M85" s="211"/>
      <c r="N85" s="212"/>
      <c r="O85" s="212"/>
      <c r="P85" s="213">
        <f>SUM(P86:P152)</f>
        <v>0</v>
      </c>
      <c r="Q85" s="212"/>
      <c r="R85" s="213">
        <f>SUM(R86:R152)</f>
        <v>0.0049180000000000005</v>
      </c>
      <c r="S85" s="212"/>
      <c r="T85" s="214">
        <f>SUM(T86:T152)</f>
        <v>41.1404</v>
      </c>
      <c r="AR85" s="215" t="s">
        <v>77</v>
      </c>
      <c r="AT85" s="216" t="s">
        <v>68</v>
      </c>
      <c r="AU85" s="216" t="s">
        <v>77</v>
      </c>
      <c r="AY85" s="215" t="s">
        <v>120</v>
      </c>
      <c r="BK85" s="217">
        <f>SUM(BK86:BK152)</f>
        <v>0</v>
      </c>
    </row>
    <row r="86" s="1" customFormat="1" ht="38.25" customHeight="1">
      <c r="B86" s="45"/>
      <c r="C86" s="220" t="s">
        <v>77</v>
      </c>
      <c r="D86" s="220" t="s">
        <v>123</v>
      </c>
      <c r="E86" s="221" t="s">
        <v>252</v>
      </c>
      <c r="F86" s="222" t="s">
        <v>253</v>
      </c>
      <c r="G86" s="223" t="s">
        <v>254</v>
      </c>
      <c r="H86" s="224">
        <v>24.300000000000001</v>
      </c>
      <c r="I86" s="225"/>
      <c r="J86" s="226">
        <f>ROUND(I86*H86,2)</f>
        <v>0</v>
      </c>
      <c r="K86" s="222" t="s">
        <v>255</v>
      </c>
      <c r="L86" s="71"/>
      <c r="M86" s="227" t="s">
        <v>21</v>
      </c>
      <c r="N86" s="228" t="s">
        <v>40</v>
      </c>
      <c r="O86" s="46"/>
      <c r="P86" s="229">
        <f>O86*H86</f>
        <v>0</v>
      </c>
      <c r="Q86" s="229">
        <v>0</v>
      </c>
      <c r="R86" s="229">
        <f>Q86*H86</f>
        <v>0</v>
      </c>
      <c r="S86" s="229">
        <v>0.28999999999999998</v>
      </c>
      <c r="T86" s="230">
        <f>S86*H86</f>
        <v>7.0469999999999997</v>
      </c>
      <c r="AR86" s="23" t="s">
        <v>140</v>
      </c>
      <c r="AT86" s="23" t="s">
        <v>123</v>
      </c>
      <c r="AU86" s="23" t="s">
        <v>79</v>
      </c>
      <c r="AY86" s="23" t="s">
        <v>120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77</v>
      </c>
      <c r="BK86" s="231">
        <f>ROUND(I86*H86,2)</f>
        <v>0</v>
      </c>
      <c r="BL86" s="23" t="s">
        <v>140</v>
      </c>
      <c r="BM86" s="23" t="s">
        <v>256</v>
      </c>
    </row>
    <row r="87" s="11" customFormat="1">
      <c r="B87" s="240"/>
      <c r="C87" s="241"/>
      <c r="D87" s="232" t="s">
        <v>257</v>
      </c>
      <c r="E87" s="242" t="s">
        <v>21</v>
      </c>
      <c r="F87" s="243" t="s">
        <v>258</v>
      </c>
      <c r="G87" s="241"/>
      <c r="H87" s="244">
        <v>24.300000000000001</v>
      </c>
      <c r="I87" s="245"/>
      <c r="J87" s="241"/>
      <c r="K87" s="241"/>
      <c r="L87" s="246"/>
      <c r="M87" s="247"/>
      <c r="N87" s="248"/>
      <c r="O87" s="248"/>
      <c r="P87" s="248"/>
      <c r="Q87" s="248"/>
      <c r="R87" s="248"/>
      <c r="S87" s="248"/>
      <c r="T87" s="249"/>
      <c r="AT87" s="250" t="s">
        <v>257</v>
      </c>
      <c r="AU87" s="250" t="s">
        <v>79</v>
      </c>
      <c r="AV87" s="11" t="s">
        <v>79</v>
      </c>
      <c r="AW87" s="11" t="s">
        <v>33</v>
      </c>
      <c r="AX87" s="11" t="s">
        <v>77</v>
      </c>
      <c r="AY87" s="250" t="s">
        <v>120</v>
      </c>
    </row>
    <row r="88" s="1" customFormat="1" ht="38.25" customHeight="1">
      <c r="B88" s="45"/>
      <c r="C88" s="220" t="s">
        <v>79</v>
      </c>
      <c r="D88" s="220" t="s">
        <v>123</v>
      </c>
      <c r="E88" s="221" t="s">
        <v>259</v>
      </c>
      <c r="F88" s="222" t="s">
        <v>260</v>
      </c>
      <c r="G88" s="223" t="s">
        <v>254</v>
      </c>
      <c r="H88" s="224">
        <v>21.850000000000001</v>
      </c>
      <c r="I88" s="225"/>
      <c r="J88" s="226">
        <f>ROUND(I88*H88,2)</f>
        <v>0</v>
      </c>
      <c r="K88" s="222" t="s">
        <v>255</v>
      </c>
      <c r="L88" s="71"/>
      <c r="M88" s="227" t="s">
        <v>21</v>
      </c>
      <c r="N88" s="228" t="s">
        <v>40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0.57999999999999996</v>
      </c>
      <c r="T88" s="230">
        <f>S88*H88</f>
        <v>12.673</v>
      </c>
      <c r="AR88" s="23" t="s">
        <v>140</v>
      </c>
      <c r="AT88" s="23" t="s">
        <v>123</v>
      </c>
      <c r="AU88" s="23" t="s">
        <v>79</v>
      </c>
      <c r="AY88" s="23" t="s">
        <v>120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77</v>
      </c>
      <c r="BK88" s="231">
        <f>ROUND(I88*H88,2)</f>
        <v>0</v>
      </c>
      <c r="BL88" s="23" t="s">
        <v>140</v>
      </c>
      <c r="BM88" s="23" t="s">
        <v>261</v>
      </c>
    </row>
    <row r="89" s="11" customFormat="1">
      <c r="B89" s="240"/>
      <c r="C89" s="241"/>
      <c r="D89" s="232" t="s">
        <v>257</v>
      </c>
      <c r="E89" s="242" t="s">
        <v>21</v>
      </c>
      <c r="F89" s="243" t="s">
        <v>262</v>
      </c>
      <c r="G89" s="241"/>
      <c r="H89" s="244">
        <v>21.850000000000001</v>
      </c>
      <c r="I89" s="245"/>
      <c r="J89" s="241"/>
      <c r="K89" s="241"/>
      <c r="L89" s="246"/>
      <c r="M89" s="247"/>
      <c r="N89" s="248"/>
      <c r="O89" s="248"/>
      <c r="P89" s="248"/>
      <c r="Q89" s="248"/>
      <c r="R89" s="248"/>
      <c r="S89" s="248"/>
      <c r="T89" s="249"/>
      <c r="AT89" s="250" t="s">
        <v>257</v>
      </c>
      <c r="AU89" s="250" t="s">
        <v>79</v>
      </c>
      <c r="AV89" s="11" t="s">
        <v>79</v>
      </c>
      <c r="AW89" s="11" t="s">
        <v>33</v>
      </c>
      <c r="AX89" s="11" t="s">
        <v>77</v>
      </c>
      <c r="AY89" s="250" t="s">
        <v>120</v>
      </c>
    </row>
    <row r="90" s="1" customFormat="1" ht="38.25" customHeight="1">
      <c r="B90" s="45"/>
      <c r="C90" s="220" t="s">
        <v>135</v>
      </c>
      <c r="D90" s="220" t="s">
        <v>123</v>
      </c>
      <c r="E90" s="221" t="s">
        <v>263</v>
      </c>
      <c r="F90" s="222" t="s">
        <v>264</v>
      </c>
      <c r="G90" s="223" t="s">
        <v>254</v>
      </c>
      <c r="H90" s="224">
        <v>41.32</v>
      </c>
      <c r="I90" s="225"/>
      <c r="J90" s="226">
        <f>ROUND(I90*H90,2)</f>
        <v>0</v>
      </c>
      <c r="K90" s="222" t="s">
        <v>255</v>
      </c>
      <c r="L90" s="71"/>
      <c r="M90" s="227" t="s">
        <v>21</v>
      </c>
      <c r="N90" s="228" t="s">
        <v>40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0.22</v>
      </c>
      <c r="T90" s="230">
        <f>S90*H90</f>
        <v>9.0904000000000007</v>
      </c>
      <c r="AR90" s="23" t="s">
        <v>140</v>
      </c>
      <c r="AT90" s="23" t="s">
        <v>123</v>
      </c>
      <c r="AU90" s="23" t="s">
        <v>79</v>
      </c>
      <c r="AY90" s="23" t="s">
        <v>120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77</v>
      </c>
      <c r="BK90" s="231">
        <f>ROUND(I90*H90,2)</f>
        <v>0</v>
      </c>
      <c r="BL90" s="23" t="s">
        <v>140</v>
      </c>
      <c r="BM90" s="23" t="s">
        <v>265</v>
      </c>
    </row>
    <row r="91" s="11" customFormat="1">
      <c r="B91" s="240"/>
      <c r="C91" s="241"/>
      <c r="D91" s="232" t="s">
        <v>257</v>
      </c>
      <c r="E91" s="242" t="s">
        <v>21</v>
      </c>
      <c r="F91" s="243" t="s">
        <v>266</v>
      </c>
      <c r="G91" s="241"/>
      <c r="H91" s="244">
        <v>41.32</v>
      </c>
      <c r="I91" s="245"/>
      <c r="J91" s="241"/>
      <c r="K91" s="241"/>
      <c r="L91" s="246"/>
      <c r="M91" s="247"/>
      <c r="N91" s="248"/>
      <c r="O91" s="248"/>
      <c r="P91" s="248"/>
      <c r="Q91" s="248"/>
      <c r="R91" s="248"/>
      <c r="S91" s="248"/>
      <c r="T91" s="249"/>
      <c r="AT91" s="250" t="s">
        <v>257</v>
      </c>
      <c r="AU91" s="250" t="s">
        <v>79</v>
      </c>
      <c r="AV91" s="11" t="s">
        <v>79</v>
      </c>
      <c r="AW91" s="11" t="s">
        <v>33</v>
      </c>
      <c r="AX91" s="11" t="s">
        <v>77</v>
      </c>
      <c r="AY91" s="250" t="s">
        <v>120</v>
      </c>
    </row>
    <row r="92" s="1" customFormat="1" ht="38.25" customHeight="1">
      <c r="B92" s="45"/>
      <c r="C92" s="220" t="s">
        <v>140</v>
      </c>
      <c r="D92" s="220" t="s">
        <v>123</v>
      </c>
      <c r="E92" s="221" t="s">
        <v>267</v>
      </c>
      <c r="F92" s="222" t="s">
        <v>268</v>
      </c>
      <c r="G92" s="223" t="s">
        <v>254</v>
      </c>
      <c r="H92" s="224">
        <v>60</v>
      </c>
      <c r="I92" s="225"/>
      <c r="J92" s="226">
        <f>ROUND(I92*H92,2)</f>
        <v>0</v>
      </c>
      <c r="K92" s="222" t="s">
        <v>255</v>
      </c>
      <c r="L92" s="71"/>
      <c r="M92" s="227" t="s">
        <v>21</v>
      </c>
      <c r="N92" s="228" t="s">
        <v>40</v>
      </c>
      <c r="O92" s="46"/>
      <c r="P92" s="229">
        <f>O92*H92</f>
        <v>0</v>
      </c>
      <c r="Q92" s="229">
        <v>4.0000000000000003E-05</v>
      </c>
      <c r="R92" s="229">
        <f>Q92*H92</f>
        <v>0.0024000000000000002</v>
      </c>
      <c r="S92" s="229">
        <v>0.10299999999999999</v>
      </c>
      <c r="T92" s="230">
        <f>S92*H92</f>
        <v>6.1799999999999997</v>
      </c>
      <c r="AR92" s="23" t="s">
        <v>140</v>
      </c>
      <c r="AT92" s="23" t="s">
        <v>123</v>
      </c>
      <c r="AU92" s="23" t="s">
        <v>79</v>
      </c>
      <c r="AY92" s="23" t="s">
        <v>120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77</v>
      </c>
      <c r="BK92" s="231">
        <f>ROUND(I92*H92,2)</f>
        <v>0</v>
      </c>
      <c r="BL92" s="23" t="s">
        <v>140</v>
      </c>
      <c r="BM92" s="23" t="s">
        <v>269</v>
      </c>
    </row>
    <row r="93" s="11" customFormat="1">
      <c r="B93" s="240"/>
      <c r="C93" s="241"/>
      <c r="D93" s="232" t="s">
        <v>257</v>
      </c>
      <c r="E93" s="242" t="s">
        <v>21</v>
      </c>
      <c r="F93" s="243" t="s">
        <v>270</v>
      </c>
      <c r="G93" s="241"/>
      <c r="H93" s="244">
        <v>60</v>
      </c>
      <c r="I93" s="245"/>
      <c r="J93" s="241"/>
      <c r="K93" s="241"/>
      <c r="L93" s="246"/>
      <c r="M93" s="247"/>
      <c r="N93" s="248"/>
      <c r="O93" s="248"/>
      <c r="P93" s="248"/>
      <c r="Q93" s="248"/>
      <c r="R93" s="248"/>
      <c r="S93" s="248"/>
      <c r="T93" s="249"/>
      <c r="AT93" s="250" t="s">
        <v>257</v>
      </c>
      <c r="AU93" s="250" t="s">
        <v>79</v>
      </c>
      <c r="AV93" s="11" t="s">
        <v>79</v>
      </c>
      <c r="AW93" s="11" t="s">
        <v>33</v>
      </c>
      <c r="AX93" s="11" t="s">
        <v>77</v>
      </c>
      <c r="AY93" s="250" t="s">
        <v>120</v>
      </c>
    </row>
    <row r="94" s="1" customFormat="1" ht="38.25" customHeight="1">
      <c r="B94" s="45"/>
      <c r="C94" s="220" t="s">
        <v>119</v>
      </c>
      <c r="D94" s="220" t="s">
        <v>123</v>
      </c>
      <c r="E94" s="221" t="s">
        <v>271</v>
      </c>
      <c r="F94" s="222" t="s">
        <v>272</v>
      </c>
      <c r="G94" s="223" t="s">
        <v>273</v>
      </c>
      <c r="H94" s="224">
        <v>30</v>
      </c>
      <c r="I94" s="225"/>
      <c r="J94" s="226">
        <f>ROUND(I94*H94,2)</f>
        <v>0</v>
      </c>
      <c r="K94" s="222" t="s">
        <v>255</v>
      </c>
      <c r="L94" s="71"/>
      <c r="M94" s="227" t="s">
        <v>21</v>
      </c>
      <c r="N94" s="228" t="s">
        <v>40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0.20499999999999999</v>
      </c>
      <c r="T94" s="230">
        <f>S94*H94</f>
        <v>6.1499999999999995</v>
      </c>
      <c r="AR94" s="23" t="s">
        <v>140</v>
      </c>
      <c r="AT94" s="23" t="s">
        <v>123</v>
      </c>
      <c r="AU94" s="23" t="s">
        <v>79</v>
      </c>
      <c r="AY94" s="23" t="s">
        <v>120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77</v>
      </c>
      <c r="BK94" s="231">
        <f>ROUND(I94*H94,2)</f>
        <v>0</v>
      </c>
      <c r="BL94" s="23" t="s">
        <v>140</v>
      </c>
      <c r="BM94" s="23" t="s">
        <v>274</v>
      </c>
    </row>
    <row r="95" s="1" customFormat="1" ht="16.5" customHeight="1">
      <c r="B95" s="45"/>
      <c r="C95" s="220" t="s">
        <v>151</v>
      </c>
      <c r="D95" s="220" t="s">
        <v>123</v>
      </c>
      <c r="E95" s="221" t="s">
        <v>275</v>
      </c>
      <c r="F95" s="222" t="s">
        <v>276</v>
      </c>
      <c r="G95" s="223" t="s">
        <v>277</v>
      </c>
      <c r="H95" s="224">
        <v>12.225</v>
      </c>
      <c r="I95" s="225"/>
      <c r="J95" s="226">
        <f>ROUND(I95*H95,2)</f>
        <v>0</v>
      </c>
      <c r="K95" s="222" t="s">
        <v>21</v>
      </c>
      <c r="L95" s="71"/>
      <c r="M95" s="227" t="s">
        <v>21</v>
      </c>
      <c r="N95" s="228" t="s">
        <v>40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140</v>
      </c>
      <c r="AT95" s="23" t="s">
        <v>123</v>
      </c>
      <c r="AU95" s="23" t="s">
        <v>79</v>
      </c>
      <c r="AY95" s="23" t="s">
        <v>120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77</v>
      </c>
      <c r="BK95" s="231">
        <f>ROUND(I95*H95,2)</f>
        <v>0</v>
      </c>
      <c r="BL95" s="23" t="s">
        <v>140</v>
      </c>
      <c r="BM95" s="23" t="s">
        <v>278</v>
      </c>
    </row>
    <row r="96" s="1" customFormat="1">
      <c r="B96" s="45"/>
      <c r="C96" s="73"/>
      <c r="D96" s="232" t="s">
        <v>129</v>
      </c>
      <c r="E96" s="73"/>
      <c r="F96" s="233" t="s">
        <v>279</v>
      </c>
      <c r="G96" s="73"/>
      <c r="H96" s="73"/>
      <c r="I96" s="190"/>
      <c r="J96" s="73"/>
      <c r="K96" s="73"/>
      <c r="L96" s="71"/>
      <c r="M96" s="234"/>
      <c r="N96" s="46"/>
      <c r="O96" s="46"/>
      <c r="P96" s="46"/>
      <c r="Q96" s="46"/>
      <c r="R96" s="46"/>
      <c r="S96" s="46"/>
      <c r="T96" s="94"/>
      <c r="AT96" s="23" t="s">
        <v>129</v>
      </c>
      <c r="AU96" s="23" t="s">
        <v>79</v>
      </c>
    </row>
    <row r="97" s="11" customFormat="1">
      <c r="B97" s="240"/>
      <c r="C97" s="241"/>
      <c r="D97" s="232" t="s">
        <v>257</v>
      </c>
      <c r="E97" s="242" t="s">
        <v>240</v>
      </c>
      <c r="F97" s="243" t="s">
        <v>280</v>
      </c>
      <c r="G97" s="241"/>
      <c r="H97" s="244">
        <v>12.225</v>
      </c>
      <c r="I97" s="245"/>
      <c r="J97" s="241"/>
      <c r="K97" s="241"/>
      <c r="L97" s="246"/>
      <c r="M97" s="247"/>
      <c r="N97" s="248"/>
      <c r="O97" s="248"/>
      <c r="P97" s="248"/>
      <c r="Q97" s="248"/>
      <c r="R97" s="248"/>
      <c r="S97" s="248"/>
      <c r="T97" s="249"/>
      <c r="AT97" s="250" t="s">
        <v>257</v>
      </c>
      <c r="AU97" s="250" t="s">
        <v>79</v>
      </c>
      <c r="AV97" s="11" t="s">
        <v>79</v>
      </c>
      <c r="AW97" s="11" t="s">
        <v>33</v>
      </c>
      <c r="AX97" s="11" t="s">
        <v>77</v>
      </c>
      <c r="AY97" s="250" t="s">
        <v>120</v>
      </c>
    </row>
    <row r="98" s="1" customFormat="1" ht="38.25" customHeight="1">
      <c r="B98" s="45"/>
      <c r="C98" s="220" t="s">
        <v>156</v>
      </c>
      <c r="D98" s="220" t="s">
        <v>123</v>
      </c>
      <c r="E98" s="221" t="s">
        <v>281</v>
      </c>
      <c r="F98" s="222" t="s">
        <v>282</v>
      </c>
      <c r="G98" s="223" t="s">
        <v>277</v>
      </c>
      <c r="H98" s="224">
        <v>127</v>
      </c>
      <c r="I98" s="225"/>
      <c r="J98" s="226">
        <f>ROUND(I98*H98,2)</f>
        <v>0</v>
      </c>
      <c r="K98" s="222" t="s">
        <v>255</v>
      </c>
      <c r="L98" s="71"/>
      <c r="M98" s="227" t="s">
        <v>21</v>
      </c>
      <c r="N98" s="228" t="s">
        <v>40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3" t="s">
        <v>140</v>
      </c>
      <c r="AT98" s="23" t="s">
        <v>123</v>
      </c>
      <c r="AU98" s="23" t="s">
        <v>79</v>
      </c>
      <c r="AY98" s="23" t="s">
        <v>120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77</v>
      </c>
      <c r="BK98" s="231">
        <f>ROUND(I98*H98,2)</f>
        <v>0</v>
      </c>
      <c r="BL98" s="23" t="s">
        <v>140</v>
      </c>
      <c r="BM98" s="23" t="s">
        <v>283</v>
      </c>
    </row>
    <row r="99" s="11" customFormat="1">
      <c r="B99" s="240"/>
      <c r="C99" s="241"/>
      <c r="D99" s="232" t="s">
        <v>257</v>
      </c>
      <c r="E99" s="242" t="s">
        <v>185</v>
      </c>
      <c r="F99" s="243" t="s">
        <v>186</v>
      </c>
      <c r="G99" s="241"/>
      <c r="H99" s="244">
        <v>127</v>
      </c>
      <c r="I99" s="245"/>
      <c r="J99" s="241"/>
      <c r="K99" s="241"/>
      <c r="L99" s="246"/>
      <c r="M99" s="247"/>
      <c r="N99" s="248"/>
      <c r="O99" s="248"/>
      <c r="P99" s="248"/>
      <c r="Q99" s="248"/>
      <c r="R99" s="248"/>
      <c r="S99" s="248"/>
      <c r="T99" s="249"/>
      <c r="AT99" s="250" t="s">
        <v>257</v>
      </c>
      <c r="AU99" s="250" t="s">
        <v>79</v>
      </c>
      <c r="AV99" s="11" t="s">
        <v>79</v>
      </c>
      <c r="AW99" s="11" t="s">
        <v>33</v>
      </c>
      <c r="AX99" s="11" t="s">
        <v>77</v>
      </c>
      <c r="AY99" s="250" t="s">
        <v>120</v>
      </c>
    </row>
    <row r="100" s="1" customFormat="1" ht="38.25" customHeight="1">
      <c r="B100" s="45"/>
      <c r="C100" s="220" t="s">
        <v>161</v>
      </c>
      <c r="D100" s="220" t="s">
        <v>123</v>
      </c>
      <c r="E100" s="221" t="s">
        <v>284</v>
      </c>
      <c r="F100" s="222" t="s">
        <v>285</v>
      </c>
      <c r="G100" s="223" t="s">
        <v>277</v>
      </c>
      <c r="H100" s="224">
        <v>127</v>
      </c>
      <c r="I100" s="225"/>
      <c r="J100" s="226">
        <f>ROUND(I100*H100,2)</f>
        <v>0</v>
      </c>
      <c r="K100" s="222" t="s">
        <v>255</v>
      </c>
      <c r="L100" s="71"/>
      <c r="M100" s="227" t="s">
        <v>21</v>
      </c>
      <c r="N100" s="228" t="s">
        <v>40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140</v>
      </c>
      <c r="AT100" s="23" t="s">
        <v>123</v>
      </c>
      <c r="AU100" s="23" t="s">
        <v>79</v>
      </c>
      <c r="AY100" s="23" t="s">
        <v>120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77</v>
      </c>
      <c r="BK100" s="231">
        <f>ROUND(I100*H100,2)</f>
        <v>0</v>
      </c>
      <c r="BL100" s="23" t="s">
        <v>140</v>
      </c>
      <c r="BM100" s="23" t="s">
        <v>286</v>
      </c>
    </row>
    <row r="101" s="11" customFormat="1">
      <c r="B101" s="240"/>
      <c r="C101" s="241"/>
      <c r="D101" s="232" t="s">
        <v>257</v>
      </c>
      <c r="E101" s="242" t="s">
        <v>21</v>
      </c>
      <c r="F101" s="243" t="s">
        <v>185</v>
      </c>
      <c r="G101" s="241"/>
      <c r="H101" s="244">
        <v>127</v>
      </c>
      <c r="I101" s="245"/>
      <c r="J101" s="241"/>
      <c r="K101" s="241"/>
      <c r="L101" s="246"/>
      <c r="M101" s="247"/>
      <c r="N101" s="248"/>
      <c r="O101" s="248"/>
      <c r="P101" s="248"/>
      <c r="Q101" s="248"/>
      <c r="R101" s="248"/>
      <c r="S101" s="248"/>
      <c r="T101" s="249"/>
      <c r="AT101" s="250" t="s">
        <v>257</v>
      </c>
      <c r="AU101" s="250" t="s">
        <v>79</v>
      </c>
      <c r="AV101" s="11" t="s">
        <v>79</v>
      </c>
      <c r="AW101" s="11" t="s">
        <v>33</v>
      </c>
      <c r="AX101" s="11" t="s">
        <v>77</v>
      </c>
      <c r="AY101" s="250" t="s">
        <v>120</v>
      </c>
    </row>
    <row r="102" s="1" customFormat="1" ht="38.25" customHeight="1">
      <c r="B102" s="45"/>
      <c r="C102" s="220" t="s">
        <v>168</v>
      </c>
      <c r="D102" s="220" t="s">
        <v>123</v>
      </c>
      <c r="E102" s="221" t="s">
        <v>287</v>
      </c>
      <c r="F102" s="222" t="s">
        <v>288</v>
      </c>
      <c r="G102" s="223" t="s">
        <v>277</v>
      </c>
      <c r="H102" s="224">
        <v>5.25</v>
      </c>
      <c r="I102" s="225"/>
      <c r="J102" s="226">
        <f>ROUND(I102*H102,2)</f>
        <v>0</v>
      </c>
      <c r="K102" s="222" t="s">
        <v>255</v>
      </c>
      <c r="L102" s="71"/>
      <c r="M102" s="227" t="s">
        <v>21</v>
      </c>
      <c r="N102" s="228" t="s">
        <v>40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140</v>
      </c>
      <c r="AT102" s="23" t="s">
        <v>123</v>
      </c>
      <c r="AU102" s="23" t="s">
        <v>79</v>
      </c>
      <c r="AY102" s="23" t="s">
        <v>120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77</v>
      </c>
      <c r="BK102" s="231">
        <f>ROUND(I102*H102,2)</f>
        <v>0</v>
      </c>
      <c r="BL102" s="23" t="s">
        <v>140</v>
      </c>
      <c r="BM102" s="23" t="s">
        <v>289</v>
      </c>
    </row>
    <row r="103" s="11" customFormat="1">
      <c r="B103" s="240"/>
      <c r="C103" s="241"/>
      <c r="D103" s="232" t="s">
        <v>257</v>
      </c>
      <c r="E103" s="242" t="s">
        <v>201</v>
      </c>
      <c r="F103" s="243" t="s">
        <v>290</v>
      </c>
      <c r="G103" s="241"/>
      <c r="H103" s="244">
        <v>5.25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AT103" s="250" t="s">
        <v>257</v>
      </c>
      <c r="AU103" s="250" t="s">
        <v>79</v>
      </c>
      <c r="AV103" s="11" t="s">
        <v>79</v>
      </c>
      <c r="AW103" s="11" t="s">
        <v>33</v>
      </c>
      <c r="AX103" s="11" t="s">
        <v>77</v>
      </c>
      <c r="AY103" s="250" t="s">
        <v>120</v>
      </c>
    </row>
    <row r="104" s="1" customFormat="1" ht="38.25" customHeight="1">
      <c r="B104" s="45"/>
      <c r="C104" s="220" t="s">
        <v>173</v>
      </c>
      <c r="D104" s="220" t="s">
        <v>123</v>
      </c>
      <c r="E104" s="221" t="s">
        <v>291</v>
      </c>
      <c r="F104" s="222" t="s">
        <v>292</v>
      </c>
      <c r="G104" s="223" t="s">
        <v>277</v>
      </c>
      <c r="H104" s="224">
        <v>144.47499999999999</v>
      </c>
      <c r="I104" s="225"/>
      <c r="J104" s="226">
        <f>ROUND(I104*H104,2)</f>
        <v>0</v>
      </c>
      <c r="K104" s="222" t="s">
        <v>255</v>
      </c>
      <c r="L104" s="71"/>
      <c r="M104" s="227" t="s">
        <v>21</v>
      </c>
      <c r="N104" s="228" t="s">
        <v>40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140</v>
      </c>
      <c r="AT104" s="23" t="s">
        <v>123</v>
      </c>
      <c r="AU104" s="23" t="s">
        <v>79</v>
      </c>
      <c r="AY104" s="23" t="s">
        <v>120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77</v>
      </c>
      <c r="BK104" s="231">
        <f>ROUND(I104*H104,2)</f>
        <v>0</v>
      </c>
      <c r="BL104" s="23" t="s">
        <v>140</v>
      </c>
      <c r="BM104" s="23" t="s">
        <v>293</v>
      </c>
    </row>
    <row r="105" s="11" customFormat="1">
      <c r="B105" s="240"/>
      <c r="C105" s="241"/>
      <c r="D105" s="232" t="s">
        <v>257</v>
      </c>
      <c r="E105" s="242" t="s">
        <v>21</v>
      </c>
      <c r="F105" s="243" t="s">
        <v>294</v>
      </c>
      <c r="G105" s="241"/>
      <c r="H105" s="244">
        <v>12.225</v>
      </c>
      <c r="I105" s="245"/>
      <c r="J105" s="241"/>
      <c r="K105" s="241"/>
      <c r="L105" s="246"/>
      <c r="M105" s="247"/>
      <c r="N105" s="248"/>
      <c r="O105" s="248"/>
      <c r="P105" s="248"/>
      <c r="Q105" s="248"/>
      <c r="R105" s="248"/>
      <c r="S105" s="248"/>
      <c r="T105" s="249"/>
      <c r="AT105" s="250" t="s">
        <v>257</v>
      </c>
      <c r="AU105" s="250" t="s">
        <v>79</v>
      </c>
      <c r="AV105" s="11" t="s">
        <v>79</v>
      </c>
      <c r="AW105" s="11" t="s">
        <v>33</v>
      </c>
      <c r="AX105" s="11" t="s">
        <v>69</v>
      </c>
      <c r="AY105" s="250" t="s">
        <v>120</v>
      </c>
    </row>
    <row r="106" s="11" customFormat="1">
      <c r="B106" s="240"/>
      <c r="C106" s="241"/>
      <c r="D106" s="232" t="s">
        <v>257</v>
      </c>
      <c r="E106" s="242" t="s">
        <v>21</v>
      </c>
      <c r="F106" s="243" t="s">
        <v>295</v>
      </c>
      <c r="G106" s="241"/>
      <c r="H106" s="244">
        <v>132.25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AT106" s="250" t="s">
        <v>257</v>
      </c>
      <c r="AU106" s="250" t="s">
        <v>79</v>
      </c>
      <c r="AV106" s="11" t="s">
        <v>79</v>
      </c>
      <c r="AW106" s="11" t="s">
        <v>33</v>
      </c>
      <c r="AX106" s="11" t="s">
        <v>69</v>
      </c>
      <c r="AY106" s="250" t="s">
        <v>120</v>
      </c>
    </row>
    <row r="107" s="12" customFormat="1">
      <c r="B107" s="251"/>
      <c r="C107" s="252"/>
      <c r="D107" s="232" t="s">
        <v>257</v>
      </c>
      <c r="E107" s="253" t="s">
        <v>187</v>
      </c>
      <c r="F107" s="254" t="s">
        <v>296</v>
      </c>
      <c r="G107" s="252"/>
      <c r="H107" s="255">
        <v>144.47499999999999</v>
      </c>
      <c r="I107" s="256"/>
      <c r="J107" s="252"/>
      <c r="K107" s="252"/>
      <c r="L107" s="257"/>
      <c r="M107" s="258"/>
      <c r="N107" s="259"/>
      <c r="O107" s="259"/>
      <c r="P107" s="259"/>
      <c r="Q107" s="259"/>
      <c r="R107" s="259"/>
      <c r="S107" s="259"/>
      <c r="T107" s="260"/>
      <c r="AT107" s="261" t="s">
        <v>257</v>
      </c>
      <c r="AU107" s="261" t="s">
        <v>79</v>
      </c>
      <c r="AV107" s="12" t="s">
        <v>140</v>
      </c>
      <c r="AW107" s="12" t="s">
        <v>33</v>
      </c>
      <c r="AX107" s="12" t="s">
        <v>77</v>
      </c>
      <c r="AY107" s="261" t="s">
        <v>120</v>
      </c>
    </row>
    <row r="108" s="1" customFormat="1" ht="51" customHeight="1">
      <c r="B108" s="45"/>
      <c r="C108" s="220" t="s">
        <v>178</v>
      </c>
      <c r="D108" s="220" t="s">
        <v>123</v>
      </c>
      <c r="E108" s="221" t="s">
        <v>297</v>
      </c>
      <c r="F108" s="222" t="s">
        <v>298</v>
      </c>
      <c r="G108" s="223" t="s">
        <v>277</v>
      </c>
      <c r="H108" s="224">
        <v>2889.5</v>
      </c>
      <c r="I108" s="225"/>
      <c r="J108" s="226">
        <f>ROUND(I108*H108,2)</f>
        <v>0</v>
      </c>
      <c r="K108" s="222" t="s">
        <v>255</v>
      </c>
      <c r="L108" s="71"/>
      <c r="M108" s="227" t="s">
        <v>21</v>
      </c>
      <c r="N108" s="228" t="s">
        <v>40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140</v>
      </c>
      <c r="AT108" s="23" t="s">
        <v>123</v>
      </c>
      <c r="AU108" s="23" t="s">
        <v>79</v>
      </c>
      <c r="AY108" s="23" t="s">
        <v>120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77</v>
      </c>
      <c r="BK108" s="231">
        <f>ROUND(I108*H108,2)</f>
        <v>0</v>
      </c>
      <c r="BL108" s="23" t="s">
        <v>140</v>
      </c>
      <c r="BM108" s="23" t="s">
        <v>299</v>
      </c>
    </row>
    <row r="109" s="11" customFormat="1">
      <c r="B109" s="240"/>
      <c r="C109" s="241"/>
      <c r="D109" s="232" t="s">
        <v>257</v>
      </c>
      <c r="E109" s="242" t="s">
        <v>21</v>
      </c>
      <c r="F109" s="243" t="s">
        <v>300</v>
      </c>
      <c r="G109" s="241"/>
      <c r="H109" s="244">
        <v>2889.5</v>
      </c>
      <c r="I109" s="245"/>
      <c r="J109" s="241"/>
      <c r="K109" s="241"/>
      <c r="L109" s="246"/>
      <c r="M109" s="247"/>
      <c r="N109" s="248"/>
      <c r="O109" s="248"/>
      <c r="P109" s="248"/>
      <c r="Q109" s="248"/>
      <c r="R109" s="248"/>
      <c r="S109" s="248"/>
      <c r="T109" s="249"/>
      <c r="AT109" s="250" t="s">
        <v>257</v>
      </c>
      <c r="AU109" s="250" t="s">
        <v>79</v>
      </c>
      <c r="AV109" s="11" t="s">
        <v>79</v>
      </c>
      <c r="AW109" s="11" t="s">
        <v>33</v>
      </c>
      <c r="AX109" s="11" t="s">
        <v>77</v>
      </c>
      <c r="AY109" s="250" t="s">
        <v>120</v>
      </c>
    </row>
    <row r="110" s="1" customFormat="1" ht="51" customHeight="1">
      <c r="B110" s="45"/>
      <c r="C110" s="220" t="s">
        <v>301</v>
      </c>
      <c r="D110" s="220" t="s">
        <v>123</v>
      </c>
      <c r="E110" s="221" t="s">
        <v>302</v>
      </c>
      <c r="F110" s="222" t="s">
        <v>303</v>
      </c>
      <c r="G110" s="223" t="s">
        <v>277</v>
      </c>
      <c r="H110" s="224">
        <v>39</v>
      </c>
      <c r="I110" s="225"/>
      <c r="J110" s="226">
        <f>ROUND(I110*H110,2)</f>
        <v>0</v>
      </c>
      <c r="K110" s="222" t="s">
        <v>255</v>
      </c>
      <c r="L110" s="71"/>
      <c r="M110" s="227" t="s">
        <v>21</v>
      </c>
      <c r="N110" s="228" t="s">
        <v>40</v>
      </c>
      <c r="O110" s="4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AR110" s="23" t="s">
        <v>140</v>
      </c>
      <c r="AT110" s="23" t="s">
        <v>123</v>
      </c>
      <c r="AU110" s="23" t="s">
        <v>79</v>
      </c>
      <c r="AY110" s="23" t="s">
        <v>120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77</v>
      </c>
      <c r="BK110" s="231">
        <f>ROUND(I110*H110,2)</f>
        <v>0</v>
      </c>
      <c r="BL110" s="23" t="s">
        <v>140</v>
      </c>
      <c r="BM110" s="23" t="s">
        <v>304</v>
      </c>
    </row>
    <row r="111" s="11" customFormat="1">
      <c r="B111" s="240"/>
      <c r="C111" s="241"/>
      <c r="D111" s="232" t="s">
        <v>257</v>
      </c>
      <c r="E111" s="242" t="s">
        <v>189</v>
      </c>
      <c r="F111" s="243" t="s">
        <v>190</v>
      </c>
      <c r="G111" s="241"/>
      <c r="H111" s="244">
        <v>39</v>
      </c>
      <c r="I111" s="245"/>
      <c r="J111" s="241"/>
      <c r="K111" s="241"/>
      <c r="L111" s="246"/>
      <c r="M111" s="247"/>
      <c r="N111" s="248"/>
      <c r="O111" s="248"/>
      <c r="P111" s="248"/>
      <c r="Q111" s="248"/>
      <c r="R111" s="248"/>
      <c r="S111" s="248"/>
      <c r="T111" s="249"/>
      <c r="AT111" s="250" t="s">
        <v>257</v>
      </c>
      <c r="AU111" s="250" t="s">
        <v>79</v>
      </c>
      <c r="AV111" s="11" t="s">
        <v>79</v>
      </c>
      <c r="AW111" s="11" t="s">
        <v>33</v>
      </c>
      <c r="AX111" s="11" t="s">
        <v>77</v>
      </c>
      <c r="AY111" s="250" t="s">
        <v>120</v>
      </c>
    </row>
    <row r="112" s="1" customFormat="1" ht="16.5" customHeight="1">
      <c r="B112" s="45"/>
      <c r="C112" s="262" t="s">
        <v>305</v>
      </c>
      <c r="D112" s="262" t="s">
        <v>306</v>
      </c>
      <c r="E112" s="263" t="s">
        <v>307</v>
      </c>
      <c r="F112" s="264" t="s">
        <v>308</v>
      </c>
      <c r="G112" s="265" t="s">
        <v>309</v>
      </c>
      <c r="H112" s="266">
        <v>74.099999999999994</v>
      </c>
      <c r="I112" s="267"/>
      <c r="J112" s="268">
        <f>ROUND(I112*H112,2)</f>
        <v>0</v>
      </c>
      <c r="K112" s="264" t="s">
        <v>21</v>
      </c>
      <c r="L112" s="269"/>
      <c r="M112" s="270" t="s">
        <v>21</v>
      </c>
      <c r="N112" s="271" t="s">
        <v>40</v>
      </c>
      <c r="O112" s="46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3" t="s">
        <v>161</v>
      </c>
      <c r="AT112" s="23" t="s">
        <v>306</v>
      </c>
      <c r="AU112" s="23" t="s">
        <v>79</v>
      </c>
      <c r="AY112" s="23" t="s">
        <v>120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3" t="s">
        <v>77</v>
      </c>
      <c r="BK112" s="231">
        <f>ROUND(I112*H112,2)</f>
        <v>0</v>
      </c>
      <c r="BL112" s="23" t="s">
        <v>140</v>
      </c>
      <c r="BM112" s="23" t="s">
        <v>310</v>
      </c>
    </row>
    <row r="113" s="1" customFormat="1">
      <c r="B113" s="45"/>
      <c r="C113" s="73"/>
      <c r="D113" s="232" t="s">
        <v>129</v>
      </c>
      <c r="E113" s="73"/>
      <c r="F113" s="233" t="s">
        <v>311</v>
      </c>
      <c r="G113" s="73"/>
      <c r="H113" s="73"/>
      <c r="I113" s="190"/>
      <c r="J113" s="73"/>
      <c r="K113" s="73"/>
      <c r="L113" s="71"/>
      <c r="M113" s="234"/>
      <c r="N113" s="46"/>
      <c r="O113" s="46"/>
      <c r="P113" s="46"/>
      <c r="Q113" s="46"/>
      <c r="R113" s="46"/>
      <c r="S113" s="46"/>
      <c r="T113" s="94"/>
      <c r="AT113" s="23" t="s">
        <v>129</v>
      </c>
      <c r="AU113" s="23" t="s">
        <v>79</v>
      </c>
    </row>
    <row r="114" s="11" customFormat="1">
      <c r="B114" s="240"/>
      <c r="C114" s="241"/>
      <c r="D114" s="232" t="s">
        <v>257</v>
      </c>
      <c r="E114" s="242" t="s">
        <v>21</v>
      </c>
      <c r="F114" s="243" t="s">
        <v>312</v>
      </c>
      <c r="G114" s="241"/>
      <c r="H114" s="244">
        <v>74.099999999999994</v>
      </c>
      <c r="I114" s="245"/>
      <c r="J114" s="241"/>
      <c r="K114" s="241"/>
      <c r="L114" s="246"/>
      <c r="M114" s="247"/>
      <c r="N114" s="248"/>
      <c r="O114" s="248"/>
      <c r="P114" s="248"/>
      <c r="Q114" s="248"/>
      <c r="R114" s="248"/>
      <c r="S114" s="248"/>
      <c r="T114" s="249"/>
      <c r="AT114" s="250" t="s">
        <v>257</v>
      </c>
      <c r="AU114" s="250" t="s">
        <v>79</v>
      </c>
      <c r="AV114" s="11" t="s">
        <v>79</v>
      </c>
      <c r="AW114" s="11" t="s">
        <v>33</v>
      </c>
      <c r="AX114" s="11" t="s">
        <v>77</v>
      </c>
      <c r="AY114" s="250" t="s">
        <v>120</v>
      </c>
    </row>
    <row r="115" s="1" customFormat="1" ht="38.25" customHeight="1">
      <c r="B115" s="45"/>
      <c r="C115" s="220" t="s">
        <v>234</v>
      </c>
      <c r="D115" s="220" t="s">
        <v>123</v>
      </c>
      <c r="E115" s="221" t="s">
        <v>313</v>
      </c>
      <c r="F115" s="222" t="s">
        <v>314</v>
      </c>
      <c r="G115" s="223" t="s">
        <v>277</v>
      </c>
      <c r="H115" s="224">
        <v>112</v>
      </c>
      <c r="I115" s="225"/>
      <c r="J115" s="226">
        <f>ROUND(I115*H115,2)</f>
        <v>0</v>
      </c>
      <c r="K115" s="222" t="s">
        <v>255</v>
      </c>
      <c r="L115" s="71"/>
      <c r="M115" s="227" t="s">
        <v>21</v>
      </c>
      <c r="N115" s="228" t="s">
        <v>40</v>
      </c>
      <c r="O115" s="4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" t="s">
        <v>140</v>
      </c>
      <c r="AT115" s="23" t="s">
        <v>123</v>
      </c>
      <c r="AU115" s="23" t="s">
        <v>79</v>
      </c>
      <c r="AY115" s="23" t="s">
        <v>120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77</v>
      </c>
      <c r="BK115" s="231">
        <f>ROUND(I115*H115,2)</f>
        <v>0</v>
      </c>
      <c r="BL115" s="23" t="s">
        <v>140</v>
      </c>
      <c r="BM115" s="23" t="s">
        <v>315</v>
      </c>
    </row>
    <row r="116" s="11" customFormat="1">
      <c r="B116" s="240"/>
      <c r="C116" s="241"/>
      <c r="D116" s="232" t="s">
        <v>257</v>
      </c>
      <c r="E116" s="242" t="s">
        <v>228</v>
      </c>
      <c r="F116" s="243" t="s">
        <v>316</v>
      </c>
      <c r="G116" s="241"/>
      <c r="H116" s="244">
        <v>112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AT116" s="250" t="s">
        <v>257</v>
      </c>
      <c r="AU116" s="250" t="s">
        <v>79</v>
      </c>
      <c r="AV116" s="11" t="s">
        <v>79</v>
      </c>
      <c r="AW116" s="11" t="s">
        <v>33</v>
      </c>
      <c r="AX116" s="11" t="s">
        <v>77</v>
      </c>
      <c r="AY116" s="250" t="s">
        <v>120</v>
      </c>
    </row>
    <row r="117" s="1" customFormat="1" ht="16.5" customHeight="1">
      <c r="B117" s="45"/>
      <c r="C117" s="262" t="s">
        <v>10</v>
      </c>
      <c r="D117" s="262" t="s">
        <v>306</v>
      </c>
      <c r="E117" s="263" t="s">
        <v>317</v>
      </c>
      <c r="F117" s="264" t="s">
        <v>318</v>
      </c>
      <c r="G117" s="265" t="s">
        <v>309</v>
      </c>
      <c r="H117" s="266">
        <v>212.80000000000001</v>
      </c>
      <c r="I117" s="267"/>
      <c r="J117" s="268">
        <f>ROUND(I117*H117,2)</f>
        <v>0</v>
      </c>
      <c r="K117" s="264" t="s">
        <v>21</v>
      </c>
      <c r="L117" s="269"/>
      <c r="M117" s="270" t="s">
        <v>21</v>
      </c>
      <c r="N117" s="271" t="s">
        <v>40</v>
      </c>
      <c r="O117" s="46"/>
      <c r="P117" s="229">
        <f>O117*H117</f>
        <v>0</v>
      </c>
      <c r="Q117" s="229">
        <v>0</v>
      </c>
      <c r="R117" s="229">
        <f>Q117*H117</f>
        <v>0</v>
      </c>
      <c r="S117" s="229">
        <v>0</v>
      </c>
      <c r="T117" s="230">
        <f>S117*H117</f>
        <v>0</v>
      </c>
      <c r="AR117" s="23" t="s">
        <v>161</v>
      </c>
      <c r="AT117" s="23" t="s">
        <v>306</v>
      </c>
      <c r="AU117" s="23" t="s">
        <v>79</v>
      </c>
      <c r="AY117" s="23" t="s">
        <v>120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77</v>
      </c>
      <c r="BK117" s="231">
        <f>ROUND(I117*H117,2)</f>
        <v>0</v>
      </c>
      <c r="BL117" s="23" t="s">
        <v>140</v>
      </c>
      <c r="BM117" s="23" t="s">
        <v>319</v>
      </c>
    </row>
    <row r="118" s="1" customFormat="1">
      <c r="B118" s="45"/>
      <c r="C118" s="73"/>
      <c r="D118" s="232" t="s">
        <v>129</v>
      </c>
      <c r="E118" s="73"/>
      <c r="F118" s="233" t="s">
        <v>320</v>
      </c>
      <c r="G118" s="73"/>
      <c r="H118" s="73"/>
      <c r="I118" s="190"/>
      <c r="J118" s="73"/>
      <c r="K118" s="73"/>
      <c r="L118" s="71"/>
      <c r="M118" s="234"/>
      <c r="N118" s="46"/>
      <c r="O118" s="46"/>
      <c r="P118" s="46"/>
      <c r="Q118" s="46"/>
      <c r="R118" s="46"/>
      <c r="S118" s="46"/>
      <c r="T118" s="94"/>
      <c r="AT118" s="23" t="s">
        <v>129</v>
      </c>
      <c r="AU118" s="23" t="s">
        <v>79</v>
      </c>
    </row>
    <row r="119" s="11" customFormat="1">
      <c r="B119" s="240"/>
      <c r="C119" s="241"/>
      <c r="D119" s="232" t="s">
        <v>257</v>
      </c>
      <c r="E119" s="242" t="s">
        <v>21</v>
      </c>
      <c r="F119" s="243" t="s">
        <v>321</v>
      </c>
      <c r="G119" s="241"/>
      <c r="H119" s="244">
        <v>212.80000000000001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AT119" s="250" t="s">
        <v>257</v>
      </c>
      <c r="AU119" s="250" t="s">
        <v>79</v>
      </c>
      <c r="AV119" s="11" t="s">
        <v>79</v>
      </c>
      <c r="AW119" s="11" t="s">
        <v>33</v>
      </c>
      <c r="AX119" s="11" t="s">
        <v>77</v>
      </c>
      <c r="AY119" s="250" t="s">
        <v>120</v>
      </c>
    </row>
    <row r="120" s="1" customFormat="1" ht="16.5" customHeight="1">
      <c r="B120" s="45"/>
      <c r="C120" s="220" t="s">
        <v>322</v>
      </c>
      <c r="D120" s="220" t="s">
        <v>123</v>
      </c>
      <c r="E120" s="221" t="s">
        <v>323</v>
      </c>
      <c r="F120" s="222" t="s">
        <v>324</v>
      </c>
      <c r="G120" s="223" t="s">
        <v>277</v>
      </c>
      <c r="H120" s="224">
        <v>132.25</v>
      </c>
      <c r="I120" s="225"/>
      <c r="J120" s="226">
        <f>ROUND(I120*H120,2)</f>
        <v>0</v>
      </c>
      <c r="K120" s="222" t="s">
        <v>255</v>
      </c>
      <c r="L120" s="71"/>
      <c r="M120" s="227" t="s">
        <v>21</v>
      </c>
      <c r="N120" s="228" t="s">
        <v>40</v>
      </c>
      <c r="O120" s="46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AR120" s="23" t="s">
        <v>140</v>
      </c>
      <c r="AT120" s="23" t="s">
        <v>123</v>
      </c>
      <c r="AU120" s="23" t="s">
        <v>79</v>
      </c>
      <c r="AY120" s="23" t="s">
        <v>120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77</v>
      </c>
      <c r="BK120" s="231">
        <f>ROUND(I120*H120,2)</f>
        <v>0</v>
      </c>
      <c r="BL120" s="23" t="s">
        <v>140</v>
      </c>
      <c r="BM120" s="23" t="s">
        <v>325</v>
      </c>
    </row>
    <row r="121" s="11" customFormat="1">
      <c r="B121" s="240"/>
      <c r="C121" s="241"/>
      <c r="D121" s="232" t="s">
        <v>257</v>
      </c>
      <c r="E121" s="242" t="s">
        <v>203</v>
      </c>
      <c r="F121" s="243" t="s">
        <v>326</v>
      </c>
      <c r="G121" s="241"/>
      <c r="H121" s="244">
        <v>132.25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AT121" s="250" t="s">
        <v>257</v>
      </c>
      <c r="AU121" s="250" t="s">
        <v>79</v>
      </c>
      <c r="AV121" s="11" t="s">
        <v>79</v>
      </c>
      <c r="AW121" s="11" t="s">
        <v>33</v>
      </c>
      <c r="AX121" s="11" t="s">
        <v>77</v>
      </c>
      <c r="AY121" s="250" t="s">
        <v>120</v>
      </c>
    </row>
    <row r="122" s="1" customFormat="1" ht="25.5" customHeight="1">
      <c r="B122" s="45"/>
      <c r="C122" s="220" t="s">
        <v>327</v>
      </c>
      <c r="D122" s="220" t="s">
        <v>123</v>
      </c>
      <c r="E122" s="221" t="s">
        <v>328</v>
      </c>
      <c r="F122" s="222" t="s">
        <v>329</v>
      </c>
      <c r="G122" s="223" t="s">
        <v>309</v>
      </c>
      <c r="H122" s="224">
        <v>277.72500000000002</v>
      </c>
      <c r="I122" s="225"/>
      <c r="J122" s="226">
        <f>ROUND(I122*H122,2)</f>
        <v>0</v>
      </c>
      <c r="K122" s="222" t="s">
        <v>255</v>
      </c>
      <c r="L122" s="71"/>
      <c r="M122" s="227" t="s">
        <v>21</v>
      </c>
      <c r="N122" s="228" t="s">
        <v>40</v>
      </c>
      <c r="O122" s="46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AR122" s="23" t="s">
        <v>140</v>
      </c>
      <c r="AT122" s="23" t="s">
        <v>123</v>
      </c>
      <c r="AU122" s="23" t="s">
        <v>79</v>
      </c>
      <c r="AY122" s="23" t="s">
        <v>120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3" t="s">
        <v>77</v>
      </c>
      <c r="BK122" s="231">
        <f>ROUND(I122*H122,2)</f>
        <v>0</v>
      </c>
      <c r="BL122" s="23" t="s">
        <v>140</v>
      </c>
      <c r="BM122" s="23" t="s">
        <v>330</v>
      </c>
    </row>
    <row r="123" s="11" customFormat="1">
      <c r="B123" s="240"/>
      <c r="C123" s="241"/>
      <c r="D123" s="232" t="s">
        <v>257</v>
      </c>
      <c r="E123" s="242" t="s">
        <v>21</v>
      </c>
      <c r="F123" s="243" t="s">
        <v>331</v>
      </c>
      <c r="G123" s="241"/>
      <c r="H123" s="244">
        <v>277.72500000000002</v>
      </c>
      <c r="I123" s="245"/>
      <c r="J123" s="241"/>
      <c r="K123" s="241"/>
      <c r="L123" s="246"/>
      <c r="M123" s="247"/>
      <c r="N123" s="248"/>
      <c r="O123" s="248"/>
      <c r="P123" s="248"/>
      <c r="Q123" s="248"/>
      <c r="R123" s="248"/>
      <c r="S123" s="248"/>
      <c r="T123" s="249"/>
      <c r="AT123" s="250" t="s">
        <v>257</v>
      </c>
      <c r="AU123" s="250" t="s">
        <v>79</v>
      </c>
      <c r="AV123" s="11" t="s">
        <v>79</v>
      </c>
      <c r="AW123" s="11" t="s">
        <v>33</v>
      </c>
      <c r="AX123" s="11" t="s">
        <v>77</v>
      </c>
      <c r="AY123" s="250" t="s">
        <v>120</v>
      </c>
    </row>
    <row r="124" s="1" customFormat="1" ht="25.5" customHeight="1">
      <c r="B124" s="45"/>
      <c r="C124" s="220" t="s">
        <v>216</v>
      </c>
      <c r="D124" s="220" t="s">
        <v>123</v>
      </c>
      <c r="E124" s="221" t="s">
        <v>332</v>
      </c>
      <c r="F124" s="222" t="s">
        <v>333</v>
      </c>
      <c r="G124" s="223" t="s">
        <v>254</v>
      </c>
      <c r="H124" s="224">
        <v>224</v>
      </c>
      <c r="I124" s="225"/>
      <c r="J124" s="226">
        <f>ROUND(I124*H124,2)</f>
        <v>0</v>
      </c>
      <c r="K124" s="222" t="s">
        <v>255</v>
      </c>
      <c r="L124" s="71"/>
      <c r="M124" s="227" t="s">
        <v>21</v>
      </c>
      <c r="N124" s="228" t="s">
        <v>40</v>
      </c>
      <c r="O124" s="46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AR124" s="23" t="s">
        <v>140</v>
      </c>
      <c r="AT124" s="23" t="s">
        <v>123</v>
      </c>
      <c r="AU124" s="23" t="s">
        <v>79</v>
      </c>
      <c r="AY124" s="23" t="s">
        <v>120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77</v>
      </c>
      <c r="BK124" s="231">
        <f>ROUND(I124*H124,2)</f>
        <v>0</v>
      </c>
      <c r="BL124" s="23" t="s">
        <v>140</v>
      </c>
      <c r="BM124" s="23" t="s">
        <v>334</v>
      </c>
    </row>
    <row r="125" s="11" customFormat="1">
      <c r="B125" s="240"/>
      <c r="C125" s="241"/>
      <c r="D125" s="232" t="s">
        <v>257</v>
      </c>
      <c r="E125" s="242" t="s">
        <v>226</v>
      </c>
      <c r="F125" s="243" t="s">
        <v>335</v>
      </c>
      <c r="G125" s="241"/>
      <c r="H125" s="244">
        <v>224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AT125" s="250" t="s">
        <v>257</v>
      </c>
      <c r="AU125" s="250" t="s">
        <v>79</v>
      </c>
      <c r="AV125" s="11" t="s">
        <v>79</v>
      </c>
      <c r="AW125" s="11" t="s">
        <v>33</v>
      </c>
      <c r="AX125" s="11" t="s">
        <v>77</v>
      </c>
      <c r="AY125" s="250" t="s">
        <v>120</v>
      </c>
    </row>
    <row r="126" s="1" customFormat="1" ht="25.5" customHeight="1">
      <c r="B126" s="45"/>
      <c r="C126" s="220" t="s">
        <v>336</v>
      </c>
      <c r="D126" s="220" t="s">
        <v>123</v>
      </c>
      <c r="E126" s="221" t="s">
        <v>337</v>
      </c>
      <c r="F126" s="222" t="s">
        <v>338</v>
      </c>
      <c r="G126" s="223" t="s">
        <v>254</v>
      </c>
      <c r="H126" s="224">
        <v>40</v>
      </c>
      <c r="I126" s="225"/>
      <c r="J126" s="226">
        <f>ROUND(I126*H126,2)</f>
        <v>0</v>
      </c>
      <c r="K126" s="222" t="s">
        <v>255</v>
      </c>
      <c r="L126" s="71"/>
      <c r="M126" s="227" t="s">
        <v>21</v>
      </c>
      <c r="N126" s="228" t="s">
        <v>40</v>
      </c>
      <c r="O126" s="46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AR126" s="23" t="s">
        <v>140</v>
      </c>
      <c r="AT126" s="23" t="s">
        <v>123</v>
      </c>
      <c r="AU126" s="23" t="s">
        <v>79</v>
      </c>
      <c r="AY126" s="23" t="s">
        <v>120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23" t="s">
        <v>77</v>
      </c>
      <c r="BK126" s="231">
        <f>ROUND(I126*H126,2)</f>
        <v>0</v>
      </c>
      <c r="BL126" s="23" t="s">
        <v>140</v>
      </c>
      <c r="BM126" s="23" t="s">
        <v>339</v>
      </c>
    </row>
    <row r="127" s="11" customFormat="1">
      <c r="B127" s="240"/>
      <c r="C127" s="241"/>
      <c r="D127" s="232" t="s">
        <v>257</v>
      </c>
      <c r="E127" s="242" t="s">
        <v>183</v>
      </c>
      <c r="F127" s="243" t="s">
        <v>184</v>
      </c>
      <c r="G127" s="241"/>
      <c r="H127" s="244">
        <v>40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AT127" s="250" t="s">
        <v>257</v>
      </c>
      <c r="AU127" s="250" t="s">
        <v>79</v>
      </c>
      <c r="AV127" s="11" t="s">
        <v>79</v>
      </c>
      <c r="AW127" s="11" t="s">
        <v>33</v>
      </c>
      <c r="AX127" s="11" t="s">
        <v>77</v>
      </c>
      <c r="AY127" s="250" t="s">
        <v>120</v>
      </c>
    </row>
    <row r="128" s="1" customFormat="1" ht="25.5" customHeight="1">
      <c r="B128" s="45"/>
      <c r="C128" s="220" t="s">
        <v>237</v>
      </c>
      <c r="D128" s="220" t="s">
        <v>123</v>
      </c>
      <c r="E128" s="221" t="s">
        <v>340</v>
      </c>
      <c r="F128" s="222" t="s">
        <v>341</v>
      </c>
      <c r="G128" s="223" t="s">
        <v>254</v>
      </c>
      <c r="H128" s="224">
        <v>40</v>
      </c>
      <c r="I128" s="225"/>
      <c r="J128" s="226">
        <f>ROUND(I128*H128,2)</f>
        <v>0</v>
      </c>
      <c r="K128" s="222" t="s">
        <v>255</v>
      </c>
      <c r="L128" s="71"/>
      <c r="M128" s="227" t="s">
        <v>21</v>
      </c>
      <c r="N128" s="228" t="s">
        <v>40</v>
      </c>
      <c r="O128" s="46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AR128" s="23" t="s">
        <v>140</v>
      </c>
      <c r="AT128" s="23" t="s">
        <v>123</v>
      </c>
      <c r="AU128" s="23" t="s">
        <v>79</v>
      </c>
      <c r="AY128" s="23" t="s">
        <v>120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23" t="s">
        <v>77</v>
      </c>
      <c r="BK128" s="231">
        <f>ROUND(I128*H128,2)</f>
        <v>0</v>
      </c>
      <c r="BL128" s="23" t="s">
        <v>140</v>
      </c>
      <c r="BM128" s="23" t="s">
        <v>342</v>
      </c>
    </row>
    <row r="129" s="11" customFormat="1">
      <c r="B129" s="240"/>
      <c r="C129" s="241"/>
      <c r="D129" s="232" t="s">
        <v>257</v>
      </c>
      <c r="E129" s="242" t="s">
        <v>21</v>
      </c>
      <c r="F129" s="243" t="s">
        <v>183</v>
      </c>
      <c r="G129" s="241"/>
      <c r="H129" s="244">
        <v>40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AT129" s="250" t="s">
        <v>257</v>
      </c>
      <c r="AU129" s="250" t="s">
        <v>79</v>
      </c>
      <c r="AV129" s="11" t="s">
        <v>79</v>
      </c>
      <c r="AW129" s="11" t="s">
        <v>33</v>
      </c>
      <c r="AX129" s="11" t="s">
        <v>77</v>
      </c>
      <c r="AY129" s="250" t="s">
        <v>120</v>
      </c>
    </row>
    <row r="130" s="1" customFormat="1" ht="25.5" customHeight="1">
      <c r="B130" s="45"/>
      <c r="C130" s="220" t="s">
        <v>9</v>
      </c>
      <c r="D130" s="220" t="s">
        <v>123</v>
      </c>
      <c r="E130" s="221" t="s">
        <v>343</v>
      </c>
      <c r="F130" s="222" t="s">
        <v>344</v>
      </c>
      <c r="G130" s="223" t="s">
        <v>254</v>
      </c>
      <c r="H130" s="224">
        <v>41.5</v>
      </c>
      <c r="I130" s="225"/>
      <c r="J130" s="226">
        <f>ROUND(I130*H130,2)</f>
        <v>0</v>
      </c>
      <c r="K130" s="222" t="s">
        <v>255</v>
      </c>
      <c r="L130" s="71"/>
      <c r="M130" s="227" t="s">
        <v>21</v>
      </c>
      <c r="N130" s="228" t="s">
        <v>40</v>
      </c>
      <c r="O130" s="46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AR130" s="23" t="s">
        <v>140</v>
      </c>
      <c r="AT130" s="23" t="s">
        <v>123</v>
      </c>
      <c r="AU130" s="23" t="s">
        <v>79</v>
      </c>
      <c r="AY130" s="23" t="s">
        <v>120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3" t="s">
        <v>77</v>
      </c>
      <c r="BK130" s="231">
        <f>ROUND(I130*H130,2)</f>
        <v>0</v>
      </c>
      <c r="BL130" s="23" t="s">
        <v>140</v>
      </c>
      <c r="BM130" s="23" t="s">
        <v>345</v>
      </c>
    </row>
    <row r="131" s="11" customFormat="1">
      <c r="B131" s="240"/>
      <c r="C131" s="241"/>
      <c r="D131" s="232" t="s">
        <v>257</v>
      </c>
      <c r="E131" s="242" t="s">
        <v>21</v>
      </c>
      <c r="F131" s="243" t="s">
        <v>198</v>
      </c>
      <c r="G131" s="241"/>
      <c r="H131" s="244">
        <v>41.5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AT131" s="250" t="s">
        <v>257</v>
      </c>
      <c r="AU131" s="250" t="s">
        <v>79</v>
      </c>
      <c r="AV131" s="11" t="s">
        <v>79</v>
      </c>
      <c r="AW131" s="11" t="s">
        <v>33</v>
      </c>
      <c r="AX131" s="11" t="s">
        <v>77</v>
      </c>
      <c r="AY131" s="250" t="s">
        <v>120</v>
      </c>
    </row>
    <row r="132" s="1" customFormat="1" ht="16.5" customHeight="1">
      <c r="B132" s="45"/>
      <c r="C132" s="262" t="s">
        <v>346</v>
      </c>
      <c r="D132" s="262" t="s">
        <v>306</v>
      </c>
      <c r="E132" s="263" t="s">
        <v>347</v>
      </c>
      <c r="F132" s="264" t="s">
        <v>348</v>
      </c>
      <c r="G132" s="265" t="s">
        <v>349</v>
      </c>
      <c r="H132" s="266">
        <v>2.5179999999999998</v>
      </c>
      <c r="I132" s="267"/>
      <c r="J132" s="268">
        <f>ROUND(I132*H132,2)</f>
        <v>0</v>
      </c>
      <c r="K132" s="264" t="s">
        <v>255</v>
      </c>
      <c r="L132" s="269"/>
      <c r="M132" s="270" t="s">
        <v>21</v>
      </c>
      <c r="N132" s="271" t="s">
        <v>40</v>
      </c>
      <c r="O132" s="46"/>
      <c r="P132" s="229">
        <f>O132*H132</f>
        <v>0</v>
      </c>
      <c r="Q132" s="229">
        <v>0.001</v>
      </c>
      <c r="R132" s="229">
        <f>Q132*H132</f>
        <v>0.0025179999999999998</v>
      </c>
      <c r="S132" s="229">
        <v>0</v>
      </c>
      <c r="T132" s="230">
        <f>S132*H132</f>
        <v>0</v>
      </c>
      <c r="AR132" s="23" t="s">
        <v>161</v>
      </c>
      <c r="AT132" s="23" t="s">
        <v>306</v>
      </c>
      <c r="AU132" s="23" t="s">
        <v>79</v>
      </c>
      <c r="AY132" s="23" t="s">
        <v>120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23" t="s">
        <v>77</v>
      </c>
      <c r="BK132" s="231">
        <f>ROUND(I132*H132,2)</f>
        <v>0</v>
      </c>
      <c r="BL132" s="23" t="s">
        <v>140</v>
      </c>
      <c r="BM132" s="23" t="s">
        <v>350</v>
      </c>
    </row>
    <row r="133" s="13" customFormat="1">
      <c r="B133" s="272"/>
      <c r="C133" s="273"/>
      <c r="D133" s="232" t="s">
        <v>257</v>
      </c>
      <c r="E133" s="274" t="s">
        <v>21</v>
      </c>
      <c r="F133" s="275" t="s">
        <v>351</v>
      </c>
      <c r="G133" s="273"/>
      <c r="H133" s="274" t="s">
        <v>21</v>
      </c>
      <c r="I133" s="276"/>
      <c r="J133" s="273"/>
      <c r="K133" s="273"/>
      <c r="L133" s="277"/>
      <c r="M133" s="278"/>
      <c r="N133" s="279"/>
      <c r="O133" s="279"/>
      <c r="P133" s="279"/>
      <c r="Q133" s="279"/>
      <c r="R133" s="279"/>
      <c r="S133" s="279"/>
      <c r="T133" s="280"/>
      <c r="AT133" s="281" t="s">
        <v>257</v>
      </c>
      <c r="AU133" s="281" t="s">
        <v>79</v>
      </c>
      <c r="AV133" s="13" t="s">
        <v>77</v>
      </c>
      <c r="AW133" s="13" t="s">
        <v>33</v>
      </c>
      <c r="AX133" s="13" t="s">
        <v>69</v>
      </c>
      <c r="AY133" s="281" t="s">
        <v>120</v>
      </c>
    </row>
    <row r="134" s="11" customFormat="1">
      <c r="B134" s="240"/>
      <c r="C134" s="241"/>
      <c r="D134" s="232" t="s">
        <v>257</v>
      </c>
      <c r="E134" s="242" t="s">
        <v>21</v>
      </c>
      <c r="F134" s="243" t="s">
        <v>352</v>
      </c>
      <c r="G134" s="241"/>
      <c r="H134" s="244">
        <v>2.5179999999999998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AT134" s="250" t="s">
        <v>257</v>
      </c>
      <c r="AU134" s="250" t="s">
        <v>79</v>
      </c>
      <c r="AV134" s="11" t="s">
        <v>79</v>
      </c>
      <c r="AW134" s="11" t="s">
        <v>33</v>
      </c>
      <c r="AX134" s="11" t="s">
        <v>77</v>
      </c>
      <c r="AY134" s="250" t="s">
        <v>120</v>
      </c>
    </row>
    <row r="135" s="1" customFormat="1" ht="25.5" customHeight="1">
      <c r="B135" s="45"/>
      <c r="C135" s="220" t="s">
        <v>225</v>
      </c>
      <c r="D135" s="220" t="s">
        <v>123</v>
      </c>
      <c r="E135" s="221" t="s">
        <v>353</v>
      </c>
      <c r="F135" s="222" t="s">
        <v>354</v>
      </c>
      <c r="G135" s="223" t="s">
        <v>254</v>
      </c>
      <c r="H135" s="224">
        <v>41.5</v>
      </c>
      <c r="I135" s="225"/>
      <c r="J135" s="226">
        <f>ROUND(I135*H135,2)</f>
        <v>0</v>
      </c>
      <c r="K135" s="222" t="s">
        <v>255</v>
      </c>
      <c r="L135" s="71"/>
      <c r="M135" s="227" t="s">
        <v>21</v>
      </c>
      <c r="N135" s="228" t="s">
        <v>40</v>
      </c>
      <c r="O135" s="46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AR135" s="23" t="s">
        <v>140</v>
      </c>
      <c r="AT135" s="23" t="s">
        <v>123</v>
      </c>
      <c r="AU135" s="23" t="s">
        <v>79</v>
      </c>
      <c r="AY135" s="23" t="s">
        <v>120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3" t="s">
        <v>77</v>
      </c>
      <c r="BK135" s="231">
        <f>ROUND(I135*H135,2)</f>
        <v>0</v>
      </c>
      <c r="BL135" s="23" t="s">
        <v>140</v>
      </c>
      <c r="BM135" s="23" t="s">
        <v>355</v>
      </c>
    </row>
    <row r="136" s="11" customFormat="1">
      <c r="B136" s="240"/>
      <c r="C136" s="241"/>
      <c r="D136" s="232" t="s">
        <v>257</v>
      </c>
      <c r="E136" s="242" t="s">
        <v>198</v>
      </c>
      <c r="F136" s="243" t="s">
        <v>356</v>
      </c>
      <c r="G136" s="241"/>
      <c r="H136" s="244">
        <v>41.5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AT136" s="250" t="s">
        <v>257</v>
      </c>
      <c r="AU136" s="250" t="s">
        <v>79</v>
      </c>
      <c r="AV136" s="11" t="s">
        <v>79</v>
      </c>
      <c r="AW136" s="11" t="s">
        <v>33</v>
      </c>
      <c r="AX136" s="11" t="s">
        <v>77</v>
      </c>
      <c r="AY136" s="250" t="s">
        <v>120</v>
      </c>
    </row>
    <row r="137" s="1" customFormat="1" ht="25.5" customHeight="1">
      <c r="B137" s="45"/>
      <c r="C137" s="220" t="s">
        <v>357</v>
      </c>
      <c r="D137" s="220" t="s">
        <v>123</v>
      </c>
      <c r="E137" s="221" t="s">
        <v>358</v>
      </c>
      <c r="F137" s="222" t="s">
        <v>359</v>
      </c>
      <c r="G137" s="223" t="s">
        <v>254</v>
      </c>
      <c r="H137" s="224">
        <v>40</v>
      </c>
      <c r="I137" s="225"/>
      <c r="J137" s="226">
        <f>ROUND(I137*H137,2)</f>
        <v>0</v>
      </c>
      <c r="K137" s="222" t="s">
        <v>255</v>
      </c>
      <c r="L137" s="71"/>
      <c r="M137" s="227" t="s">
        <v>21</v>
      </c>
      <c r="N137" s="228" t="s">
        <v>40</v>
      </c>
      <c r="O137" s="46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AR137" s="23" t="s">
        <v>140</v>
      </c>
      <c r="AT137" s="23" t="s">
        <v>123</v>
      </c>
      <c r="AU137" s="23" t="s">
        <v>79</v>
      </c>
      <c r="AY137" s="23" t="s">
        <v>120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3" t="s">
        <v>77</v>
      </c>
      <c r="BK137" s="231">
        <f>ROUND(I137*H137,2)</f>
        <v>0</v>
      </c>
      <c r="BL137" s="23" t="s">
        <v>140</v>
      </c>
      <c r="BM137" s="23" t="s">
        <v>360</v>
      </c>
    </row>
    <row r="138" s="11" customFormat="1">
      <c r="B138" s="240"/>
      <c r="C138" s="241"/>
      <c r="D138" s="232" t="s">
        <v>257</v>
      </c>
      <c r="E138" s="242" t="s">
        <v>21</v>
      </c>
      <c r="F138" s="243" t="s">
        <v>183</v>
      </c>
      <c r="G138" s="241"/>
      <c r="H138" s="244">
        <v>40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AT138" s="250" t="s">
        <v>257</v>
      </c>
      <c r="AU138" s="250" t="s">
        <v>79</v>
      </c>
      <c r="AV138" s="11" t="s">
        <v>79</v>
      </c>
      <c r="AW138" s="11" t="s">
        <v>33</v>
      </c>
      <c r="AX138" s="11" t="s">
        <v>77</v>
      </c>
      <c r="AY138" s="250" t="s">
        <v>120</v>
      </c>
    </row>
    <row r="139" s="1" customFormat="1" ht="25.5" customHeight="1">
      <c r="B139" s="45"/>
      <c r="C139" s="220" t="s">
        <v>361</v>
      </c>
      <c r="D139" s="220" t="s">
        <v>123</v>
      </c>
      <c r="E139" s="221" t="s">
        <v>362</v>
      </c>
      <c r="F139" s="222" t="s">
        <v>363</v>
      </c>
      <c r="G139" s="223" t="s">
        <v>254</v>
      </c>
      <c r="H139" s="224">
        <v>40</v>
      </c>
      <c r="I139" s="225"/>
      <c r="J139" s="226">
        <f>ROUND(I139*H139,2)</f>
        <v>0</v>
      </c>
      <c r="K139" s="222" t="s">
        <v>255</v>
      </c>
      <c r="L139" s="71"/>
      <c r="M139" s="227" t="s">
        <v>21</v>
      </c>
      <c r="N139" s="228" t="s">
        <v>40</v>
      </c>
      <c r="O139" s="46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AR139" s="23" t="s">
        <v>140</v>
      </c>
      <c r="AT139" s="23" t="s">
        <v>123</v>
      </c>
      <c r="AU139" s="23" t="s">
        <v>79</v>
      </c>
      <c r="AY139" s="23" t="s">
        <v>120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23" t="s">
        <v>77</v>
      </c>
      <c r="BK139" s="231">
        <f>ROUND(I139*H139,2)</f>
        <v>0</v>
      </c>
      <c r="BL139" s="23" t="s">
        <v>140</v>
      </c>
      <c r="BM139" s="23" t="s">
        <v>364</v>
      </c>
    </row>
    <row r="140" s="11" customFormat="1">
      <c r="B140" s="240"/>
      <c r="C140" s="241"/>
      <c r="D140" s="232" t="s">
        <v>257</v>
      </c>
      <c r="E140" s="242" t="s">
        <v>21</v>
      </c>
      <c r="F140" s="243" t="s">
        <v>183</v>
      </c>
      <c r="G140" s="241"/>
      <c r="H140" s="244">
        <v>40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AT140" s="250" t="s">
        <v>257</v>
      </c>
      <c r="AU140" s="250" t="s">
        <v>79</v>
      </c>
      <c r="AV140" s="11" t="s">
        <v>79</v>
      </c>
      <c r="AW140" s="11" t="s">
        <v>33</v>
      </c>
      <c r="AX140" s="11" t="s">
        <v>77</v>
      </c>
      <c r="AY140" s="250" t="s">
        <v>120</v>
      </c>
    </row>
    <row r="141" s="1" customFormat="1" ht="16.5" customHeight="1">
      <c r="B141" s="45"/>
      <c r="C141" s="220" t="s">
        <v>365</v>
      </c>
      <c r="D141" s="220" t="s">
        <v>123</v>
      </c>
      <c r="E141" s="221" t="s">
        <v>366</v>
      </c>
      <c r="F141" s="222" t="s">
        <v>367</v>
      </c>
      <c r="G141" s="223" t="s">
        <v>254</v>
      </c>
      <c r="H141" s="224">
        <v>40</v>
      </c>
      <c r="I141" s="225"/>
      <c r="J141" s="226">
        <f>ROUND(I141*H141,2)</f>
        <v>0</v>
      </c>
      <c r="K141" s="222" t="s">
        <v>255</v>
      </c>
      <c r="L141" s="71"/>
      <c r="M141" s="227" t="s">
        <v>21</v>
      </c>
      <c r="N141" s="228" t="s">
        <v>40</v>
      </c>
      <c r="O141" s="46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AR141" s="23" t="s">
        <v>140</v>
      </c>
      <c r="AT141" s="23" t="s">
        <v>123</v>
      </c>
      <c r="AU141" s="23" t="s">
        <v>79</v>
      </c>
      <c r="AY141" s="23" t="s">
        <v>120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23" t="s">
        <v>77</v>
      </c>
      <c r="BK141" s="231">
        <f>ROUND(I141*H141,2)</f>
        <v>0</v>
      </c>
      <c r="BL141" s="23" t="s">
        <v>140</v>
      </c>
      <c r="BM141" s="23" t="s">
        <v>368</v>
      </c>
    </row>
    <row r="142" s="11" customFormat="1">
      <c r="B142" s="240"/>
      <c r="C142" s="241"/>
      <c r="D142" s="232" t="s">
        <v>257</v>
      </c>
      <c r="E142" s="242" t="s">
        <v>21</v>
      </c>
      <c r="F142" s="243" t="s">
        <v>183</v>
      </c>
      <c r="G142" s="241"/>
      <c r="H142" s="244">
        <v>40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AT142" s="250" t="s">
        <v>257</v>
      </c>
      <c r="AU142" s="250" t="s">
        <v>79</v>
      </c>
      <c r="AV142" s="11" t="s">
        <v>79</v>
      </c>
      <c r="AW142" s="11" t="s">
        <v>33</v>
      </c>
      <c r="AX142" s="11" t="s">
        <v>77</v>
      </c>
      <c r="AY142" s="250" t="s">
        <v>120</v>
      </c>
    </row>
    <row r="143" s="1" customFormat="1" ht="16.5" customHeight="1">
      <c r="B143" s="45"/>
      <c r="C143" s="220" t="s">
        <v>369</v>
      </c>
      <c r="D143" s="220" t="s">
        <v>123</v>
      </c>
      <c r="E143" s="221" t="s">
        <v>370</v>
      </c>
      <c r="F143" s="222" t="s">
        <v>371</v>
      </c>
      <c r="G143" s="223" t="s">
        <v>254</v>
      </c>
      <c r="H143" s="224">
        <v>40</v>
      </c>
      <c r="I143" s="225"/>
      <c r="J143" s="226">
        <f>ROUND(I143*H143,2)</f>
        <v>0</v>
      </c>
      <c r="K143" s="222" t="s">
        <v>255</v>
      </c>
      <c r="L143" s="71"/>
      <c r="M143" s="227" t="s">
        <v>21</v>
      </c>
      <c r="N143" s="228" t="s">
        <v>40</v>
      </c>
      <c r="O143" s="46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AR143" s="23" t="s">
        <v>140</v>
      </c>
      <c r="AT143" s="23" t="s">
        <v>123</v>
      </c>
      <c r="AU143" s="23" t="s">
        <v>79</v>
      </c>
      <c r="AY143" s="23" t="s">
        <v>120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23" t="s">
        <v>77</v>
      </c>
      <c r="BK143" s="231">
        <f>ROUND(I143*H143,2)</f>
        <v>0</v>
      </c>
      <c r="BL143" s="23" t="s">
        <v>140</v>
      </c>
      <c r="BM143" s="23" t="s">
        <v>372</v>
      </c>
    </row>
    <row r="144" s="11" customFormat="1">
      <c r="B144" s="240"/>
      <c r="C144" s="241"/>
      <c r="D144" s="232" t="s">
        <v>257</v>
      </c>
      <c r="E144" s="242" t="s">
        <v>21</v>
      </c>
      <c r="F144" s="243" t="s">
        <v>183</v>
      </c>
      <c r="G144" s="241"/>
      <c r="H144" s="244">
        <v>40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AT144" s="250" t="s">
        <v>257</v>
      </c>
      <c r="AU144" s="250" t="s">
        <v>79</v>
      </c>
      <c r="AV144" s="11" t="s">
        <v>79</v>
      </c>
      <c r="AW144" s="11" t="s">
        <v>33</v>
      </c>
      <c r="AX144" s="11" t="s">
        <v>77</v>
      </c>
      <c r="AY144" s="250" t="s">
        <v>120</v>
      </c>
    </row>
    <row r="145" s="1" customFormat="1" ht="25.5" customHeight="1">
      <c r="B145" s="45"/>
      <c r="C145" s="220" t="s">
        <v>373</v>
      </c>
      <c r="D145" s="220" t="s">
        <v>123</v>
      </c>
      <c r="E145" s="221" t="s">
        <v>374</v>
      </c>
      <c r="F145" s="222" t="s">
        <v>375</v>
      </c>
      <c r="G145" s="223" t="s">
        <v>254</v>
      </c>
      <c r="H145" s="224">
        <v>41.5</v>
      </c>
      <c r="I145" s="225"/>
      <c r="J145" s="226">
        <f>ROUND(I145*H145,2)</f>
        <v>0</v>
      </c>
      <c r="K145" s="222" t="s">
        <v>255</v>
      </c>
      <c r="L145" s="71"/>
      <c r="M145" s="227" t="s">
        <v>21</v>
      </c>
      <c r="N145" s="228" t="s">
        <v>40</v>
      </c>
      <c r="O145" s="46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AR145" s="23" t="s">
        <v>140</v>
      </c>
      <c r="AT145" s="23" t="s">
        <v>123</v>
      </c>
      <c r="AU145" s="23" t="s">
        <v>79</v>
      </c>
      <c r="AY145" s="23" t="s">
        <v>120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23" t="s">
        <v>77</v>
      </c>
      <c r="BK145" s="231">
        <f>ROUND(I145*H145,2)</f>
        <v>0</v>
      </c>
      <c r="BL145" s="23" t="s">
        <v>140</v>
      </c>
      <c r="BM145" s="23" t="s">
        <v>376</v>
      </c>
    </row>
    <row r="146" s="11" customFormat="1">
      <c r="B146" s="240"/>
      <c r="C146" s="241"/>
      <c r="D146" s="232" t="s">
        <v>257</v>
      </c>
      <c r="E146" s="242" t="s">
        <v>21</v>
      </c>
      <c r="F146" s="243" t="s">
        <v>198</v>
      </c>
      <c r="G146" s="241"/>
      <c r="H146" s="244">
        <v>41.5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AT146" s="250" t="s">
        <v>257</v>
      </c>
      <c r="AU146" s="250" t="s">
        <v>79</v>
      </c>
      <c r="AV146" s="11" t="s">
        <v>79</v>
      </c>
      <c r="AW146" s="11" t="s">
        <v>33</v>
      </c>
      <c r="AX146" s="11" t="s">
        <v>77</v>
      </c>
      <c r="AY146" s="250" t="s">
        <v>120</v>
      </c>
    </row>
    <row r="147" s="1" customFormat="1" ht="25.5" customHeight="1">
      <c r="B147" s="45"/>
      <c r="C147" s="220" t="s">
        <v>377</v>
      </c>
      <c r="D147" s="220" t="s">
        <v>123</v>
      </c>
      <c r="E147" s="221" t="s">
        <v>378</v>
      </c>
      <c r="F147" s="222" t="s">
        <v>379</v>
      </c>
      <c r="G147" s="223" t="s">
        <v>254</v>
      </c>
      <c r="H147" s="224">
        <v>41.5</v>
      </c>
      <c r="I147" s="225"/>
      <c r="J147" s="226">
        <f>ROUND(I147*H147,2)</f>
        <v>0</v>
      </c>
      <c r="K147" s="222" t="s">
        <v>255</v>
      </c>
      <c r="L147" s="71"/>
      <c r="M147" s="227" t="s">
        <v>21</v>
      </c>
      <c r="N147" s="228" t="s">
        <v>40</v>
      </c>
      <c r="O147" s="46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AR147" s="23" t="s">
        <v>140</v>
      </c>
      <c r="AT147" s="23" t="s">
        <v>123</v>
      </c>
      <c r="AU147" s="23" t="s">
        <v>79</v>
      </c>
      <c r="AY147" s="23" t="s">
        <v>120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23" t="s">
        <v>77</v>
      </c>
      <c r="BK147" s="231">
        <f>ROUND(I147*H147,2)</f>
        <v>0</v>
      </c>
      <c r="BL147" s="23" t="s">
        <v>140</v>
      </c>
      <c r="BM147" s="23" t="s">
        <v>380</v>
      </c>
    </row>
    <row r="148" s="11" customFormat="1">
      <c r="B148" s="240"/>
      <c r="C148" s="241"/>
      <c r="D148" s="232" t="s">
        <v>257</v>
      </c>
      <c r="E148" s="242" t="s">
        <v>21</v>
      </c>
      <c r="F148" s="243" t="s">
        <v>198</v>
      </c>
      <c r="G148" s="241"/>
      <c r="H148" s="244">
        <v>41.5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AT148" s="250" t="s">
        <v>257</v>
      </c>
      <c r="AU148" s="250" t="s">
        <v>79</v>
      </c>
      <c r="AV148" s="11" t="s">
        <v>79</v>
      </c>
      <c r="AW148" s="11" t="s">
        <v>33</v>
      </c>
      <c r="AX148" s="11" t="s">
        <v>77</v>
      </c>
      <c r="AY148" s="250" t="s">
        <v>120</v>
      </c>
    </row>
    <row r="149" s="1" customFormat="1" ht="16.5" customHeight="1">
      <c r="B149" s="45"/>
      <c r="C149" s="220" t="s">
        <v>223</v>
      </c>
      <c r="D149" s="220" t="s">
        <v>123</v>
      </c>
      <c r="E149" s="221" t="s">
        <v>381</v>
      </c>
      <c r="F149" s="222" t="s">
        <v>382</v>
      </c>
      <c r="G149" s="223" t="s">
        <v>254</v>
      </c>
      <c r="H149" s="224">
        <v>41.5</v>
      </c>
      <c r="I149" s="225"/>
      <c r="J149" s="226">
        <f>ROUND(I149*H149,2)</f>
        <v>0</v>
      </c>
      <c r="K149" s="222" t="s">
        <v>255</v>
      </c>
      <c r="L149" s="71"/>
      <c r="M149" s="227" t="s">
        <v>21</v>
      </c>
      <c r="N149" s="228" t="s">
        <v>40</v>
      </c>
      <c r="O149" s="46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AR149" s="23" t="s">
        <v>140</v>
      </c>
      <c r="AT149" s="23" t="s">
        <v>123</v>
      </c>
      <c r="AU149" s="23" t="s">
        <v>79</v>
      </c>
      <c r="AY149" s="23" t="s">
        <v>120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23" t="s">
        <v>77</v>
      </c>
      <c r="BK149" s="231">
        <f>ROUND(I149*H149,2)</f>
        <v>0</v>
      </c>
      <c r="BL149" s="23" t="s">
        <v>140</v>
      </c>
      <c r="BM149" s="23" t="s">
        <v>383</v>
      </c>
    </row>
    <row r="150" s="11" customFormat="1">
      <c r="B150" s="240"/>
      <c r="C150" s="241"/>
      <c r="D150" s="232" t="s">
        <v>257</v>
      </c>
      <c r="E150" s="242" t="s">
        <v>21</v>
      </c>
      <c r="F150" s="243" t="s">
        <v>198</v>
      </c>
      <c r="G150" s="241"/>
      <c r="H150" s="244">
        <v>41.5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AT150" s="250" t="s">
        <v>257</v>
      </c>
      <c r="AU150" s="250" t="s">
        <v>79</v>
      </c>
      <c r="AV150" s="11" t="s">
        <v>79</v>
      </c>
      <c r="AW150" s="11" t="s">
        <v>33</v>
      </c>
      <c r="AX150" s="11" t="s">
        <v>77</v>
      </c>
      <c r="AY150" s="250" t="s">
        <v>120</v>
      </c>
    </row>
    <row r="151" s="1" customFormat="1" ht="16.5" customHeight="1">
      <c r="B151" s="45"/>
      <c r="C151" s="220" t="s">
        <v>384</v>
      </c>
      <c r="D151" s="220" t="s">
        <v>123</v>
      </c>
      <c r="E151" s="221" t="s">
        <v>385</v>
      </c>
      <c r="F151" s="222" t="s">
        <v>386</v>
      </c>
      <c r="G151" s="223" t="s">
        <v>254</v>
      </c>
      <c r="H151" s="224">
        <v>41.5</v>
      </c>
      <c r="I151" s="225"/>
      <c r="J151" s="226">
        <f>ROUND(I151*H151,2)</f>
        <v>0</v>
      </c>
      <c r="K151" s="222" t="s">
        <v>255</v>
      </c>
      <c r="L151" s="71"/>
      <c r="M151" s="227" t="s">
        <v>21</v>
      </c>
      <c r="N151" s="228" t="s">
        <v>40</v>
      </c>
      <c r="O151" s="46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AR151" s="23" t="s">
        <v>140</v>
      </c>
      <c r="AT151" s="23" t="s">
        <v>123</v>
      </c>
      <c r="AU151" s="23" t="s">
        <v>79</v>
      </c>
      <c r="AY151" s="23" t="s">
        <v>120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23" t="s">
        <v>77</v>
      </c>
      <c r="BK151" s="231">
        <f>ROUND(I151*H151,2)</f>
        <v>0</v>
      </c>
      <c r="BL151" s="23" t="s">
        <v>140</v>
      </c>
      <c r="BM151" s="23" t="s">
        <v>387</v>
      </c>
    </row>
    <row r="152" s="11" customFormat="1">
      <c r="B152" s="240"/>
      <c r="C152" s="241"/>
      <c r="D152" s="232" t="s">
        <v>257</v>
      </c>
      <c r="E152" s="242" t="s">
        <v>21</v>
      </c>
      <c r="F152" s="243" t="s">
        <v>198</v>
      </c>
      <c r="G152" s="241"/>
      <c r="H152" s="244">
        <v>41.5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AT152" s="250" t="s">
        <v>257</v>
      </c>
      <c r="AU152" s="250" t="s">
        <v>79</v>
      </c>
      <c r="AV152" s="11" t="s">
        <v>79</v>
      </c>
      <c r="AW152" s="11" t="s">
        <v>33</v>
      </c>
      <c r="AX152" s="11" t="s">
        <v>77</v>
      </c>
      <c r="AY152" s="250" t="s">
        <v>120</v>
      </c>
    </row>
    <row r="153" s="10" customFormat="1" ht="29.88" customHeight="1">
      <c r="B153" s="204"/>
      <c r="C153" s="205"/>
      <c r="D153" s="206" t="s">
        <v>68</v>
      </c>
      <c r="E153" s="218" t="s">
        <v>79</v>
      </c>
      <c r="F153" s="218" t="s">
        <v>388</v>
      </c>
      <c r="G153" s="205"/>
      <c r="H153" s="205"/>
      <c r="I153" s="208"/>
      <c r="J153" s="219">
        <f>BK153</f>
        <v>0</v>
      </c>
      <c r="K153" s="205"/>
      <c r="L153" s="210"/>
      <c r="M153" s="211"/>
      <c r="N153" s="212"/>
      <c r="O153" s="212"/>
      <c r="P153" s="213">
        <f>SUM(P154:P155)</f>
        <v>0</v>
      </c>
      <c r="Q153" s="212"/>
      <c r="R153" s="213">
        <f>SUM(R154:R155)</f>
        <v>4.7579700000000003</v>
      </c>
      <c r="S153" s="212"/>
      <c r="T153" s="214">
        <f>SUM(T154:T155)</f>
        <v>0</v>
      </c>
      <c r="AR153" s="215" t="s">
        <v>77</v>
      </c>
      <c r="AT153" s="216" t="s">
        <v>68</v>
      </c>
      <c r="AU153" s="216" t="s">
        <v>77</v>
      </c>
      <c r="AY153" s="215" t="s">
        <v>120</v>
      </c>
      <c r="BK153" s="217">
        <f>SUM(BK154:BK155)</f>
        <v>0</v>
      </c>
    </row>
    <row r="154" s="1" customFormat="1" ht="38.25" customHeight="1">
      <c r="B154" s="45"/>
      <c r="C154" s="220" t="s">
        <v>389</v>
      </c>
      <c r="D154" s="220" t="s">
        <v>123</v>
      </c>
      <c r="E154" s="221" t="s">
        <v>390</v>
      </c>
      <c r="F154" s="222" t="s">
        <v>391</v>
      </c>
      <c r="G154" s="223" t="s">
        <v>273</v>
      </c>
      <c r="H154" s="224">
        <v>21</v>
      </c>
      <c r="I154" s="225"/>
      <c r="J154" s="226">
        <f>ROUND(I154*H154,2)</f>
        <v>0</v>
      </c>
      <c r="K154" s="222" t="s">
        <v>255</v>
      </c>
      <c r="L154" s="71"/>
      <c r="M154" s="227" t="s">
        <v>21</v>
      </c>
      <c r="N154" s="228" t="s">
        <v>40</v>
      </c>
      <c r="O154" s="46"/>
      <c r="P154" s="229">
        <f>O154*H154</f>
        <v>0</v>
      </c>
      <c r="Q154" s="229">
        <v>0.22656999999999999</v>
      </c>
      <c r="R154" s="229">
        <f>Q154*H154</f>
        <v>4.7579700000000003</v>
      </c>
      <c r="S154" s="229">
        <v>0</v>
      </c>
      <c r="T154" s="230">
        <f>S154*H154</f>
        <v>0</v>
      </c>
      <c r="AR154" s="23" t="s">
        <v>140</v>
      </c>
      <c r="AT154" s="23" t="s">
        <v>123</v>
      </c>
      <c r="AU154" s="23" t="s">
        <v>79</v>
      </c>
      <c r="AY154" s="23" t="s">
        <v>120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23" t="s">
        <v>77</v>
      </c>
      <c r="BK154" s="231">
        <f>ROUND(I154*H154,2)</f>
        <v>0</v>
      </c>
      <c r="BL154" s="23" t="s">
        <v>140</v>
      </c>
      <c r="BM154" s="23" t="s">
        <v>392</v>
      </c>
    </row>
    <row r="155" s="11" customFormat="1">
      <c r="B155" s="240"/>
      <c r="C155" s="241"/>
      <c r="D155" s="232" t="s">
        <v>257</v>
      </c>
      <c r="E155" s="242" t="s">
        <v>200</v>
      </c>
      <c r="F155" s="243" t="s">
        <v>9</v>
      </c>
      <c r="G155" s="241"/>
      <c r="H155" s="244">
        <v>21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AT155" s="250" t="s">
        <v>257</v>
      </c>
      <c r="AU155" s="250" t="s">
        <v>79</v>
      </c>
      <c r="AV155" s="11" t="s">
        <v>79</v>
      </c>
      <c r="AW155" s="11" t="s">
        <v>33</v>
      </c>
      <c r="AX155" s="11" t="s">
        <v>77</v>
      </c>
      <c r="AY155" s="250" t="s">
        <v>120</v>
      </c>
    </row>
    <row r="156" s="10" customFormat="1" ht="29.88" customHeight="1">
      <c r="B156" s="204"/>
      <c r="C156" s="205"/>
      <c r="D156" s="206" t="s">
        <v>68</v>
      </c>
      <c r="E156" s="218" t="s">
        <v>119</v>
      </c>
      <c r="F156" s="218" t="s">
        <v>393</v>
      </c>
      <c r="G156" s="205"/>
      <c r="H156" s="205"/>
      <c r="I156" s="208"/>
      <c r="J156" s="219">
        <f>BK156</f>
        <v>0</v>
      </c>
      <c r="K156" s="205"/>
      <c r="L156" s="210"/>
      <c r="M156" s="211"/>
      <c r="N156" s="212"/>
      <c r="O156" s="212"/>
      <c r="P156" s="213">
        <f>SUM(P157:P192)</f>
        <v>0</v>
      </c>
      <c r="Q156" s="212"/>
      <c r="R156" s="213">
        <f>SUM(R157:R192)</f>
        <v>46.751491999999999</v>
      </c>
      <c r="S156" s="212"/>
      <c r="T156" s="214">
        <f>SUM(T157:T192)</f>
        <v>0</v>
      </c>
      <c r="AR156" s="215" t="s">
        <v>77</v>
      </c>
      <c r="AT156" s="216" t="s">
        <v>68</v>
      </c>
      <c r="AU156" s="216" t="s">
        <v>77</v>
      </c>
      <c r="AY156" s="215" t="s">
        <v>120</v>
      </c>
      <c r="BK156" s="217">
        <f>SUM(BK157:BK192)</f>
        <v>0</v>
      </c>
    </row>
    <row r="157" s="1" customFormat="1" ht="25.5" customHeight="1">
      <c r="B157" s="45"/>
      <c r="C157" s="220" t="s">
        <v>394</v>
      </c>
      <c r="D157" s="220" t="s">
        <v>123</v>
      </c>
      <c r="E157" s="221" t="s">
        <v>395</v>
      </c>
      <c r="F157" s="222" t="s">
        <v>396</v>
      </c>
      <c r="G157" s="223" t="s">
        <v>254</v>
      </c>
      <c r="H157" s="224">
        <v>30</v>
      </c>
      <c r="I157" s="225"/>
      <c r="J157" s="226">
        <f>ROUND(I157*H157,2)</f>
        <v>0</v>
      </c>
      <c r="K157" s="222" t="s">
        <v>255</v>
      </c>
      <c r="L157" s="71"/>
      <c r="M157" s="227" t="s">
        <v>21</v>
      </c>
      <c r="N157" s="228" t="s">
        <v>40</v>
      </c>
      <c r="O157" s="46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AR157" s="23" t="s">
        <v>140</v>
      </c>
      <c r="AT157" s="23" t="s">
        <v>123</v>
      </c>
      <c r="AU157" s="23" t="s">
        <v>79</v>
      </c>
      <c r="AY157" s="23" t="s">
        <v>120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23" t="s">
        <v>77</v>
      </c>
      <c r="BK157" s="231">
        <f>ROUND(I157*H157,2)</f>
        <v>0</v>
      </c>
      <c r="BL157" s="23" t="s">
        <v>140</v>
      </c>
      <c r="BM157" s="23" t="s">
        <v>397</v>
      </c>
    </row>
    <row r="158" s="11" customFormat="1">
      <c r="B158" s="240"/>
      <c r="C158" s="241"/>
      <c r="D158" s="232" t="s">
        <v>257</v>
      </c>
      <c r="E158" s="242" t="s">
        <v>21</v>
      </c>
      <c r="F158" s="243" t="s">
        <v>222</v>
      </c>
      <c r="G158" s="241"/>
      <c r="H158" s="244">
        <v>30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AT158" s="250" t="s">
        <v>257</v>
      </c>
      <c r="AU158" s="250" t="s">
        <v>79</v>
      </c>
      <c r="AV158" s="11" t="s">
        <v>79</v>
      </c>
      <c r="AW158" s="11" t="s">
        <v>33</v>
      </c>
      <c r="AX158" s="11" t="s">
        <v>77</v>
      </c>
      <c r="AY158" s="250" t="s">
        <v>120</v>
      </c>
    </row>
    <row r="159" s="1" customFormat="1" ht="25.5" customHeight="1">
      <c r="B159" s="45"/>
      <c r="C159" s="220" t="s">
        <v>398</v>
      </c>
      <c r="D159" s="220" t="s">
        <v>123</v>
      </c>
      <c r="E159" s="221" t="s">
        <v>399</v>
      </c>
      <c r="F159" s="222" t="s">
        <v>400</v>
      </c>
      <c r="G159" s="223" t="s">
        <v>254</v>
      </c>
      <c r="H159" s="224">
        <v>10</v>
      </c>
      <c r="I159" s="225"/>
      <c r="J159" s="226">
        <f>ROUND(I159*H159,2)</f>
        <v>0</v>
      </c>
      <c r="K159" s="222" t="s">
        <v>255</v>
      </c>
      <c r="L159" s="71"/>
      <c r="M159" s="227" t="s">
        <v>21</v>
      </c>
      <c r="N159" s="228" t="s">
        <v>40</v>
      </c>
      <c r="O159" s="46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AR159" s="23" t="s">
        <v>140</v>
      </c>
      <c r="AT159" s="23" t="s">
        <v>123</v>
      </c>
      <c r="AU159" s="23" t="s">
        <v>79</v>
      </c>
      <c r="AY159" s="23" t="s">
        <v>120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23" t="s">
        <v>77</v>
      </c>
      <c r="BK159" s="231">
        <f>ROUND(I159*H159,2)</f>
        <v>0</v>
      </c>
      <c r="BL159" s="23" t="s">
        <v>140</v>
      </c>
      <c r="BM159" s="23" t="s">
        <v>401</v>
      </c>
    </row>
    <row r="160" s="11" customFormat="1">
      <c r="B160" s="240"/>
      <c r="C160" s="241"/>
      <c r="D160" s="232" t="s">
        <v>257</v>
      </c>
      <c r="E160" s="242" t="s">
        <v>21</v>
      </c>
      <c r="F160" s="243" t="s">
        <v>402</v>
      </c>
      <c r="G160" s="241"/>
      <c r="H160" s="244">
        <v>10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AT160" s="250" t="s">
        <v>257</v>
      </c>
      <c r="AU160" s="250" t="s">
        <v>79</v>
      </c>
      <c r="AV160" s="11" t="s">
        <v>79</v>
      </c>
      <c r="AW160" s="11" t="s">
        <v>33</v>
      </c>
      <c r="AX160" s="11" t="s">
        <v>77</v>
      </c>
      <c r="AY160" s="250" t="s">
        <v>120</v>
      </c>
    </row>
    <row r="161" s="1" customFormat="1" ht="25.5" customHeight="1">
      <c r="B161" s="45"/>
      <c r="C161" s="220" t="s">
        <v>403</v>
      </c>
      <c r="D161" s="220" t="s">
        <v>123</v>
      </c>
      <c r="E161" s="221" t="s">
        <v>404</v>
      </c>
      <c r="F161" s="222" t="s">
        <v>405</v>
      </c>
      <c r="G161" s="223" t="s">
        <v>254</v>
      </c>
      <c r="H161" s="224">
        <v>23</v>
      </c>
      <c r="I161" s="225"/>
      <c r="J161" s="226">
        <f>ROUND(I161*H161,2)</f>
        <v>0</v>
      </c>
      <c r="K161" s="222" t="s">
        <v>255</v>
      </c>
      <c r="L161" s="71"/>
      <c r="M161" s="227" t="s">
        <v>21</v>
      </c>
      <c r="N161" s="228" t="s">
        <v>40</v>
      </c>
      <c r="O161" s="46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AR161" s="23" t="s">
        <v>140</v>
      </c>
      <c r="AT161" s="23" t="s">
        <v>123</v>
      </c>
      <c r="AU161" s="23" t="s">
        <v>79</v>
      </c>
      <c r="AY161" s="23" t="s">
        <v>120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23" t="s">
        <v>77</v>
      </c>
      <c r="BK161" s="231">
        <f>ROUND(I161*H161,2)</f>
        <v>0</v>
      </c>
      <c r="BL161" s="23" t="s">
        <v>140</v>
      </c>
      <c r="BM161" s="23" t="s">
        <v>406</v>
      </c>
    </row>
    <row r="162" s="11" customFormat="1">
      <c r="B162" s="240"/>
      <c r="C162" s="241"/>
      <c r="D162" s="232" t="s">
        <v>257</v>
      </c>
      <c r="E162" s="242" t="s">
        <v>21</v>
      </c>
      <c r="F162" s="243" t="s">
        <v>224</v>
      </c>
      <c r="G162" s="241"/>
      <c r="H162" s="244">
        <v>23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AT162" s="250" t="s">
        <v>257</v>
      </c>
      <c r="AU162" s="250" t="s">
        <v>79</v>
      </c>
      <c r="AV162" s="11" t="s">
        <v>79</v>
      </c>
      <c r="AW162" s="11" t="s">
        <v>33</v>
      </c>
      <c r="AX162" s="11" t="s">
        <v>77</v>
      </c>
      <c r="AY162" s="250" t="s">
        <v>120</v>
      </c>
    </row>
    <row r="163" s="1" customFormat="1" ht="25.5" customHeight="1">
      <c r="B163" s="45"/>
      <c r="C163" s="220" t="s">
        <v>407</v>
      </c>
      <c r="D163" s="220" t="s">
        <v>123</v>
      </c>
      <c r="E163" s="221" t="s">
        <v>408</v>
      </c>
      <c r="F163" s="222" t="s">
        <v>409</v>
      </c>
      <c r="G163" s="223" t="s">
        <v>254</v>
      </c>
      <c r="H163" s="224">
        <v>171</v>
      </c>
      <c r="I163" s="225"/>
      <c r="J163" s="226">
        <f>ROUND(I163*H163,2)</f>
        <v>0</v>
      </c>
      <c r="K163" s="222" t="s">
        <v>255</v>
      </c>
      <c r="L163" s="71"/>
      <c r="M163" s="227" t="s">
        <v>21</v>
      </c>
      <c r="N163" s="228" t="s">
        <v>40</v>
      </c>
      <c r="O163" s="46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AR163" s="23" t="s">
        <v>140</v>
      </c>
      <c r="AT163" s="23" t="s">
        <v>123</v>
      </c>
      <c r="AU163" s="23" t="s">
        <v>79</v>
      </c>
      <c r="AY163" s="23" t="s">
        <v>120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23" t="s">
        <v>77</v>
      </c>
      <c r="BK163" s="231">
        <f>ROUND(I163*H163,2)</f>
        <v>0</v>
      </c>
      <c r="BL163" s="23" t="s">
        <v>140</v>
      </c>
      <c r="BM163" s="23" t="s">
        <v>410</v>
      </c>
    </row>
    <row r="164" s="11" customFormat="1">
      <c r="B164" s="240"/>
      <c r="C164" s="241"/>
      <c r="D164" s="232" t="s">
        <v>257</v>
      </c>
      <c r="E164" s="242" t="s">
        <v>211</v>
      </c>
      <c r="F164" s="243" t="s">
        <v>212</v>
      </c>
      <c r="G164" s="241"/>
      <c r="H164" s="244">
        <v>171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AT164" s="250" t="s">
        <v>257</v>
      </c>
      <c r="AU164" s="250" t="s">
        <v>79</v>
      </c>
      <c r="AV164" s="11" t="s">
        <v>79</v>
      </c>
      <c r="AW164" s="11" t="s">
        <v>33</v>
      </c>
      <c r="AX164" s="11" t="s">
        <v>77</v>
      </c>
      <c r="AY164" s="250" t="s">
        <v>120</v>
      </c>
    </row>
    <row r="165" s="1" customFormat="1" ht="25.5" customHeight="1">
      <c r="B165" s="45"/>
      <c r="C165" s="220" t="s">
        <v>411</v>
      </c>
      <c r="D165" s="220" t="s">
        <v>123</v>
      </c>
      <c r="E165" s="221" t="s">
        <v>412</v>
      </c>
      <c r="F165" s="222" t="s">
        <v>413</v>
      </c>
      <c r="G165" s="223" t="s">
        <v>254</v>
      </c>
      <c r="H165" s="224">
        <v>23</v>
      </c>
      <c r="I165" s="225"/>
      <c r="J165" s="226">
        <f>ROUND(I165*H165,2)</f>
        <v>0</v>
      </c>
      <c r="K165" s="222" t="s">
        <v>255</v>
      </c>
      <c r="L165" s="71"/>
      <c r="M165" s="227" t="s">
        <v>21</v>
      </c>
      <c r="N165" s="228" t="s">
        <v>40</v>
      </c>
      <c r="O165" s="46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AR165" s="23" t="s">
        <v>140</v>
      </c>
      <c r="AT165" s="23" t="s">
        <v>123</v>
      </c>
      <c r="AU165" s="23" t="s">
        <v>79</v>
      </c>
      <c r="AY165" s="23" t="s">
        <v>120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23" t="s">
        <v>77</v>
      </c>
      <c r="BK165" s="231">
        <f>ROUND(I165*H165,2)</f>
        <v>0</v>
      </c>
      <c r="BL165" s="23" t="s">
        <v>140</v>
      </c>
      <c r="BM165" s="23" t="s">
        <v>414</v>
      </c>
    </row>
    <row r="166" s="11" customFormat="1">
      <c r="B166" s="240"/>
      <c r="C166" s="241"/>
      <c r="D166" s="232" t="s">
        <v>257</v>
      </c>
      <c r="E166" s="242" t="s">
        <v>21</v>
      </c>
      <c r="F166" s="243" t="s">
        <v>224</v>
      </c>
      <c r="G166" s="241"/>
      <c r="H166" s="244">
        <v>23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AT166" s="250" t="s">
        <v>257</v>
      </c>
      <c r="AU166" s="250" t="s">
        <v>79</v>
      </c>
      <c r="AV166" s="11" t="s">
        <v>79</v>
      </c>
      <c r="AW166" s="11" t="s">
        <v>33</v>
      </c>
      <c r="AX166" s="11" t="s">
        <v>77</v>
      </c>
      <c r="AY166" s="250" t="s">
        <v>120</v>
      </c>
    </row>
    <row r="167" s="1" customFormat="1" ht="38.25" customHeight="1">
      <c r="B167" s="45"/>
      <c r="C167" s="220" t="s">
        <v>415</v>
      </c>
      <c r="D167" s="220" t="s">
        <v>123</v>
      </c>
      <c r="E167" s="221" t="s">
        <v>416</v>
      </c>
      <c r="F167" s="222" t="s">
        <v>417</v>
      </c>
      <c r="G167" s="223" t="s">
        <v>254</v>
      </c>
      <c r="H167" s="224">
        <v>53</v>
      </c>
      <c r="I167" s="225"/>
      <c r="J167" s="226">
        <f>ROUND(I167*H167,2)</f>
        <v>0</v>
      </c>
      <c r="K167" s="222" t="s">
        <v>255</v>
      </c>
      <c r="L167" s="71"/>
      <c r="M167" s="227" t="s">
        <v>21</v>
      </c>
      <c r="N167" s="228" t="s">
        <v>40</v>
      </c>
      <c r="O167" s="46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AR167" s="23" t="s">
        <v>140</v>
      </c>
      <c r="AT167" s="23" t="s">
        <v>123</v>
      </c>
      <c r="AU167" s="23" t="s">
        <v>79</v>
      </c>
      <c r="AY167" s="23" t="s">
        <v>120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23" t="s">
        <v>77</v>
      </c>
      <c r="BK167" s="231">
        <f>ROUND(I167*H167,2)</f>
        <v>0</v>
      </c>
      <c r="BL167" s="23" t="s">
        <v>140</v>
      </c>
      <c r="BM167" s="23" t="s">
        <v>418</v>
      </c>
    </row>
    <row r="168" s="11" customFormat="1">
      <c r="B168" s="240"/>
      <c r="C168" s="241"/>
      <c r="D168" s="232" t="s">
        <v>257</v>
      </c>
      <c r="E168" s="242" t="s">
        <v>21</v>
      </c>
      <c r="F168" s="243" t="s">
        <v>419</v>
      </c>
      <c r="G168" s="241"/>
      <c r="H168" s="244">
        <v>53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AT168" s="250" t="s">
        <v>257</v>
      </c>
      <c r="AU168" s="250" t="s">
        <v>79</v>
      </c>
      <c r="AV168" s="11" t="s">
        <v>79</v>
      </c>
      <c r="AW168" s="11" t="s">
        <v>33</v>
      </c>
      <c r="AX168" s="11" t="s">
        <v>77</v>
      </c>
      <c r="AY168" s="250" t="s">
        <v>120</v>
      </c>
    </row>
    <row r="169" s="1" customFormat="1" ht="16.5" customHeight="1">
      <c r="B169" s="45"/>
      <c r="C169" s="220" t="s">
        <v>190</v>
      </c>
      <c r="D169" s="220" t="s">
        <v>123</v>
      </c>
      <c r="E169" s="221" t="s">
        <v>420</v>
      </c>
      <c r="F169" s="222" t="s">
        <v>421</v>
      </c>
      <c r="G169" s="223" t="s">
        <v>254</v>
      </c>
      <c r="H169" s="224">
        <v>53</v>
      </c>
      <c r="I169" s="225"/>
      <c r="J169" s="226">
        <f>ROUND(I169*H169,2)</f>
        <v>0</v>
      </c>
      <c r="K169" s="222" t="s">
        <v>255</v>
      </c>
      <c r="L169" s="71"/>
      <c r="M169" s="227" t="s">
        <v>21</v>
      </c>
      <c r="N169" s="228" t="s">
        <v>40</v>
      </c>
      <c r="O169" s="46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AR169" s="23" t="s">
        <v>140</v>
      </c>
      <c r="AT169" s="23" t="s">
        <v>123</v>
      </c>
      <c r="AU169" s="23" t="s">
        <v>79</v>
      </c>
      <c r="AY169" s="23" t="s">
        <v>120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23" t="s">
        <v>77</v>
      </c>
      <c r="BK169" s="231">
        <f>ROUND(I169*H169,2)</f>
        <v>0</v>
      </c>
      <c r="BL169" s="23" t="s">
        <v>140</v>
      </c>
      <c r="BM169" s="23" t="s">
        <v>422</v>
      </c>
    </row>
    <row r="170" s="11" customFormat="1">
      <c r="B170" s="240"/>
      <c r="C170" s="241"/>
      <c r="D170" s="232" t="s">
        <v>257</v>
      </c>
      <c r="E170" s="242" t="s">
        <v>21</v>
      </c>
      <c r="F170" s="243" t="s">
        <v>419</v>
      </c>
      <c r="G170" s="241"/>
      <c r="H170" s="244">
        <v>53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AT170" s="250" t="s">
        <v>257</v>
      </c>
      <c r="AU170" s="250" t="s">
        <v>79</v>
      </c>
      <c r="AV170" s="11" t="s">
        <v>79</v>
      </c>
      <c r="AW170" s="11" t="s">
        <v>33</v>
      </c>
      <c r="AX170" s="11" t="s">
        <v>77</v>
      </c>
      <c r="AY170" s="250" t="s">
        <v>120</v>
      </c>
    </row>
    <row r="171" s="1" customFormat="1" ht="25.5" customHeight="1">
      <c r="B171" s="45"/>
      <c r="C171" s="220" t="s">
        <v>184</v>
      </c>
      <c r="D171" s="220" t="s">
        <v>123</v>
      </c>
      <c r="E171" s="221" t="s">
        <v>423</v>
      </c>
      <c r="F171" s="222" t="s">
        <v>424</v>
      </c>
      <c r="G171" s="223" t="s">
        <v>254</v>
      </c>
      <c r="H171" s="224">
        <v>53</v>
      </c>
      <c r="I171" s="225"/>
      <c r="J171" s="226">
        <f>ROUND(I171*H171,2)</f>
        <v>0</v>
      </c>
      <c r="K171" s="222" t="s">
        <v>255</v>
      </c>
      <c r="L171" s="71"/>
      <c r="M171" s="227" t="s">
        <v>21</v>
      </c>
      <c r="N171" s="228" t="s">
        <v>40</v>
      </c>
      <c r="O171" s="46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AR171" s="23" t="s">
        <v>140</v>
      </c>
      <c r="AT171" s="23" t="s">
        <v>123</v>
      </c>
      <c r="AU171" s="23" t="s">
        <v>79</v>
      </c>
      <c r="AY171" s="23" t="s">
        <v>120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3" t="s">
        <v>77</v>
      </c>
      <c r="BK171" s="231">
        <f>ROUND(I171*H171,2)</f>
        <v>0</v>
      </c>
      <c r="BL171" s="23" t="s">
        <v>140</v>
      </c>
      <c r="BM171" s="23" t="s">
        <v>425</v>
      </c>
    </row>
    <row r="172" s="11" customFormat="1">
      <c r="B172" s="240"/>
      <c r="C172" s="241"/>
      <c r="D172" s="232" t="s">
        <v>257</v>
      </c>
      <c r="E172" s="242" t="s">
        <v>21</v>
      </c>
      <c r="F172" s="243" t="s">
        <v>419</v>
      </c>
      <c r="G172" s="241"/>
      <c r="H172" s="244">
        <v>53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AT172" s="250" t="s">
        <v>257</v>
      </c>
      <c r="AU172" s="250" t="s">
        <v>79</v>
      </c>
      <c r="AV172" s="11" t="s">
        <v>79</v>
      </c>
      <c r="AW172" s="11" t="s">
        <v>33</v>
      </c>
      <c r="AX172" s="11" t="s">
        <v>77</v>
      </c>
      <c r="AY172" s="250" t="s">
        <v>120</v>
      </c>
    </row>
    <row r="173" s="1" customFormat="1" ht="38.25" customHeight="1">
      <c r="B173" s="45"/>
      <c r="C173" s="220" t="s">
        <v>426</v>
      </c>
      <c r="D173" s="220" t="s">
        <v>123</v>
      </c>
      <c r="E173" s="221" t="s">
        <v>427</v>
      </c>
      <c r="F173" s="222" t="s">
        <v>428</v>
      </c>
      <c r="G173" s="223" t="s">
        <v>254</v>
      </c>
      <c r="H173" s="224">
        <v>30</v>
      </c>
      <c r="I173" s="225"/>
      <c r="J173" s="226">
        <f>ROUND(I173*H173,2)</f>
        <v>0</v>
      </c>
      <c r="K173" s="222" t="s">
        <v>255</v>
      </c>
      <c r="L173" s="71"/>
      <c r="M173" s="227" t="s">
        <v>21</v>
      </c>
      <c r="N173" s="228" t="s">
        <v>40</v>
      </c>
      <c r="O173" s="46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AR173" s="23" t="s">
        <v>140</v>
      </c>
      <c r="AT173" s="23" t="s">
        <v>123</v>
      </c>
      <c r="AU173" s="23" t="s">
        <v>79</v>
      </c>
      <c r="AY173" s="23" t="s">
        <v>120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23" t="s">
        <v>77</v>
      </c>
      <c r="BK173" s="231">
        <f>ROUND(I173*H173,2)</f>
        <v>0</v>
      </c>
      <c r="BL173" s="23" t="s">
        <v>140</v>
      </c>
      <c r="BM173" s="23" t="s">
        <v>429</v>
      </c>
    </row>
    <row r="174" s="11" customFormat="1">
      <c r="B174" s="240"/>
      <c r="C174" s="241"/>
      <c r="D174" s="232" t="s">
        <v>257</v>
      </c>
      <c r="E174" s="242" t="s">
        <v>222</v>
      </c>
      <c r="F174" s="243" t="s">
        <v>223</v>
      </c>
      <c r="G174" s="241"/>
      <c r="H174" s="244">
        <v>30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AT174" s="250" t="s">
        <v>257</v>
      </c>
      <c r="AU174" s="250" t="s">
        <v>79</v>
      </c>
      <c r="AV174" s="11" t="s">
        <v>79</v>
      </c>
      <c r="AW174" s="11" t="s">
        <v>33</v>
      </c>
      <c r="AX174" s="11" t="s">
        <v>77</v>
      </c>
      <c r="AY174" s="250" t="s">
        <v>120</v>
      </c>
    </row>
    <row r="175" s="1" customFormat="1" ht="38.25" customHeight="1">
      <c r="B175" s="45"/>
      <c r="C175" s="220" t="s">
        <v>430</v>
      </c>
      <c r="D175" s="220" t="s">
        <v>123</v>
      </c>
      <c r="E175" s="221" t="s">
        <v>431</v>
      </c>
      <c r="F175" s="222" t="s">
        <v>432</v>
      </c>
      <c r="G175" s="223" t="s">
        <v>254</v>
      </c>
      <c r="H175" s="224">
        <v>23</v>
      </c>
      <c r="I175" s="225"/>
      <c r="J175" s="226">
        <f>ROUND(I175*H175,2)</f>
        <v>0</v>
      </c>
      <c r="K175" s="222" t="s">
        <v>255</v>
      </c>
      <c r="L175" s="71"/>
      <c r="M175" s="227" t="s">
        <v>21</v>
      </c>
      <c r="N175" s="228" t="s">
        <v>40</v>
      </c>
      <c r="O175" s="46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AR175" s="23" t="s">
        <v>140</v>
      </c>
      <c r="AT175" s="23" t="s">
        <v>123</v>
      </c>
      <c r="AU175" s="23" t="s">
        <v>79</v>
      </c>
      <c r="AY175" s="23" t="s">
        <v>120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23" t="s">
        <v>77</v>
      </c>
      <c r="BK175" s="231">
        <f>ROUND(I175*H175,2)</f>
        <v>0</v>
      </c>
      <c r="BL175" s="23" t="s">
        <v>140</v>
      </c>
      <c r="BM175" s="23" t="s">
        <v>433</v>
      </c>
    </row>
    <row r="176" s="11" customFormat="1">
      <c r="B176" s="240"/>
      <c r="C176" s="241"/>
      <c r="D176" s="232" t="s">
        <v>257</v>
      </c>
      <c r="E176" s="242" t="s">
        <v>224</v>
      </c>
      <c r="F176" s="243" t="s">
        <v>225</v>
      </c>
      <c r="G176" s="241"/>
      <c r="H176" s="244">
        <v>23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AT176" s="250" t="s">
        <v>257</v>
      </c>
      <c r="AU176" s="250" t="s">
        <v>79</v>
      </c>
      <c r="AV176" s="11" t="s">
        <v>79</v>
      </c>
      <c r="AW176" s="11" t="s">
        <v>33</v>
      </c>
      <c r="AX176" s="11" t="s">
        <v>77</v>
      </c>
      <c r="AY176" s="250" t="s">
        <v>120</v>
      </c>
    </row>
    <row r="177" s="1" customFormat="1" ht="25.5" customHeight="1">
      <c r="B177" s="45"/>
      <c r="C177" s="220" t="s">
        <v>434</v>
      </c>
      <c r="D177" s="220" t="s">
        <v>123</v>
      </c>
      <c r="E177" s="221" t="s">
        <v>435</v>
      </c>
      <c r="F177" s="222" t="s">
        <v>436</v>
      </c>
      <c r="G177" s="223" t="s">
        <v>254</v>
      </c>
      <c r="H177" s="224">
        <v>4.5</v>
      </c>
      <c r="I177" s="225"/>
      <c r="J177" s="226">
        <f>ROUND(I177*H177,2)</f>
        <v>0</v>
      </c>
      <c r="K177" s="222" t="s">
        <v>255</v>
      </c>
      <c r="L177" s="71"/>
      <c r="M177" s="227" t="s">
        <v>21</v>
      </c>
      <c r="N177" s="228" t="s">
        <v>40</v>
      </c>
      <c r="O177" s="46"/>
      <c r="P177" s="229">
        <f>O177*H177</f>
        <v>0</v>
      </c>
      <c r="Q177" s="229">
        <v>0.083500000000000005</v>
      </c>
      <c r="R177" s="229">
        <f>Q177*H177</f>
        <v>0.37575000000000003</v>
      </c>
      <c r="S177" s="229">
        <v>0</v>
      </c>
      <c r="T177" s="230">
        <f>S177*H177</f>
        <v>0</v>
      </c>
      <c r="AR177" s="23" t="s">
        <v>140</v>
      </c>
      <c r="AT177" s="23" t="s">
        <v>123</v>
      </c>
      <c r="AU177" s="23" t="s">
        <v>79</v>
      </c>
      <c r="AY177" s="23" t="s">
        <v>120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23" t="s">
        <v>77</v>
      </c>
      <c r="BK177" s="231">
        <f>ROUND(I177*H177,2)</f>
        <v>0</v>
      </c>
      <c r="BL177" s="23" t="s">
        <v>140</v>
      </c>
      <c r="BM177" s="23" t="s">
        <v>437</v>
      </c>
    </row>
    <row r="178" s="11" customFormat="1">
      <c r="B178" s="240"/>
      <c r="C178" s="241"/>
      <c r="D178" s="232" t="s">
        <v>257</v>
      </c>
      <c r="E178" s="242" t="s">
        <v>21</v>
      </c>
      <c r="F178" s="243" t="s">
        <v>438</v>
      </c>
      <c r="G178" s="241"/>
      <c r="H178" s="244">
        <v>4.5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AT178" s="250" t="s">
        <v>257</v>
      </c>
      <c r="AU178" s="250" t="s">
        <v>79</v>
      </c>
      <c r="AV178" s="11" t="s">
        <v>79</v>
      </c>
      <c r="AW178" s="11" t="s">
        <v>33</v>
      </c>
      <c r="AX178" s="11" t="s">
        <v>77</v>
      </c>
      <c r="AY178" s="250" t="s">
        <v>120</v>
      </c>
    </row>
    <row r="179" s="1" customFormat="1" ht="16.5" customHeight="1">
      <c r="B179" s="45"/>
      <c r="C179" s="262" t="s">
        <v>439</v>
      </c>
      <c r="D179" s="262" t="s">
        <v>306</v>
      </c>
      <c r="E179" s="263" t="s">
        <v>440</v>
      </c>
      <c r="F179" s="264" t="s">
        <v>441</v>
      </c>
      <c r="G179" s="265" t="s">
        <v>442</v>
      </c>
      <c r="H179" s="266">
        <v>1</v>
      </c>
      <c r="I179" s="267"/>
      <c r="J179" s="268">
        <f>ROUND(I179*H179,2)</f>
        <v>0</v>
      </c>
      <c r="K179" s="264" t="s">
        <v>255</v>
      </c>
      <c r="L179" s="269"/>
      <c r="M179" s="270" t="s">
        <v>21</v>
      </c>
      <c r="N179" s="271" t="s">
        <v>40</v>
      </c>
      <c r="O179" s="46"/>
      <c r="P179" s="229">
        <f>O179*H179</f>
        <v>0</v>
      </c>
      <c r="Q179" s="229">
        <v>1.6699999999999999</v>
      </c>
      <c r="R179" s="229">
        <f>Q179*H179</f>
        <v>1.6699999999999999</v>
      </c>
      <c r="S179" s="229">
        <v>0</v>
      </c>
      <c r="T179" s="230">
        <f>S179*H179</f>
        <v>0</v>
      </c>
      <c r="AR179" s="23" t="s">
        <v>161</v>
      </c>
      <c r="AT179" s="23" t="s">
        <v>306</v>
      </c>
      <c r="AU179" s="23" t="s">
        <v>79</v>
      </c>
      <c r="AY179" s="23" t="s">
        <v>120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23" t="s">
        <v>77</v>
      </c>
      <c r="BK179" s="231">
        <f>ROUND(I179*H179,2)</f>
        <v>0</v>
      </c>
      <c r="BL179" s="23" t="s">
        <v>140</v>
      </c>
      <c r="BM179" s="23" t="s">
        <v>443</v>
      </c>
    </row>
    <row r="180" s="1" customFormat="1" ht="38.25" customHeight="1">
      <c r="B180" s="45"/>
      <c r="C180" s="220" t="s">
        <v>444</v>
      </c>
      <c r="D180" s="220" t="s">
        <v>123</v>
      </c>
      <c r="E180" s="221" t="s">
        <v>445</v>
      </c>
      <c r="F180" s="222" t="s">
        <v>446</v>
      </c>
      <c r="G180" s="223" t="s">
        <v>254</v>
      </c>
      <c r="H180" s="224">
        <v>6</v>
      </c>
      <c r="I180" s="225"/>
      <c r="J180" s="226">
        <f>ROUND(I180*H180,2)</f>
        <v>0</v>
      </c>
      <c r="K180" s="222" t="s">
        <v>255</v>
      </c>
      <c r="L180" s="71"/>
      <c r="M180" s="227" t="s">
        <v>21</v>
      </c>
      <c r="N180" s="228" t="s">
        <v>40</v>
      </c>
      <c r="O180" s="46"/>
      <c r="P180" s="229">
        <f>O180*H180</f>
        <v>0</v>
      </c>
      <c r="Q180" s="229">
        <v>0.61404000000000003</v>
      </c>
      <c r="R180" s="229">
        <f>Q180*H180</f>
        <v>3.68424</v>
      </c>
      <c r="S180" s="229">
        <v>0</v>
      </c>
      <c r="T180" s="230">
        <f>S180*H180</f>
        <v>0</v>
      </c>
      <c r="AR180" s="23" t="s">
        <v>140</v>
      </c>
      <c r="AT180" s="23" t="s">
        <v>123</v>
      </c>
      <c r="AU180" s="23" t="s">
        <v>79</v>
      </c>
      <c r="AY180" s="23" t="s">
        <v>120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23" t="s">
        <v>77</v>
      </c>
      <c r="BK180" s="231">
        <f>ROUND(I180*H180,2)</f>
        <v>0</v>
      </c>
      <c r="BL180" s="23" t="s">
        <v>140</v>
      </c>
      <c r="BM180" s="23" t="s">
        <v>447</v>
      </c>
    </row>
    <row r="181" s="11" customFormat="1">
      <c r="B181" s="240"/>
      <c r="C181" s="241"/>
      <c r="D181" s="232" t="s">
        <v>257</v>
      </c>
      <c r="E181" s="242" t="s">
        <v>235</v>
      </c>
      <c r="F181" s="243" t="s">
        <v>448</v>
      </c>
      <c r="G181" s="241"/>
      <c r="H181" s="244">
        <v>6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AT181" s="250" t="s">
        <v>257</v>
      </c>
      <c r="AU181" s="250" t="s">
        <v>79</v>
      </c>
      <c r="AV181" s="11" t="s">
        <v>79</v>
      </c>
      <c r="AW181" s="11" t="s">
        <v>33</v>
      </c>
      <c r="AX181" s="11" t="s">
        <v>77</v>
      </c>
      <c r="AY181" s="250" t="s">
        <v>120</v>
      </c>
    </row>
    <row r="182" s="1" customFormat="1" ht="38.25" customHeight="1">
      <c r="B182" s="45"/>
      <c r="C182" s="220" t="s">
        <v>449</v>
      </c>
      <c r="D182" s="220" t="s">
        <v>123</v>
      </c>
      <c r="E182" s="221" t="s">
        <v>450</v>
      </c>
      <c r="F182" s="222" t="s">
        <v>451</v>
      </c>
      <c r="G182" s="223" t="s">
        <v>254</v>
      </c>
      <c r="H182" s="224">
        <v>60</v>
      </c>
      <c r="I182" s="225"/>
      <c r="J182" s="226">
        <f>ROUND(I182*H182,2)</f>
        <v>0</v>
      </c>
      <c r="K182" s="222" t="s">
        <v>255</v>
      </c>
      <c r="L182" s="71"/>
      <c r="M182" s="227" t="s">
        <v>21</v>
      </c>
      <c r="N182" s="228" t="s">
        <v>40</v>
      </c>
      <c r="O182" s="46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AR182" s="23" t="s">
        <v>140</v>
      </c>
      <c r="AT182" s="23" t="s">
        <v>123</v>
      </c>
      <c r="AU182" s="23" t="s">
        <v>79</v>
      </c>
      <c r="AY182" s="23" t="s">
        <v>120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23" t="s">
        <v>77</v>
      </c>
      <c r="BK182" s="231">
        <f>ROUND(I182*H182,2)</f>
        <v>0</v>
      </c>
      <c r="BL182" s="23" t="s">
        <v>140</v>
      </c>
      <c r="BM182" s="23" t="s">
        <v>452</v>
      </c>
    </row>
    <row r="183" s="11" customFormat="1">
      <c r="B183" s="240"/>
      <c r="C183" s="241"/>
      <c r="D183" s="232" t="s">
        <v>257</v>
      </c>
      <c r="E183" s="242" t="s">
        <v>21</v>
      </c>
      <c r="F183" s="243" t="s">
        <v>453</v>
      </c>
      <c r="G183" s="241"/>
      <c r="H183" s="244">
        <v>60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AT183" s="250" t="s">
        <v>257</v>
      </c>
      <c r="AU183" s="250" t="s">
        <v>79</v>
      </c>
      <c r="AV183" s="11" t="s">
        <v>79</v>
      </c>
      <c r="AW183" s="11" t="s">
        <v>33</v>
      </c>
      <c r="AX183" s="11" t="s">
        <v>77</v>
      </c>
      <c r="AY183" s="250" t="s">
        <v>120</v>
      </c>
    </row>
    <row r="184" s="1" customFormat="1" ht="51" customHeight="1">
      <c r="B184" s="45"/>
      <c r="C184" s="220" t="s">
        <v>454</v>
      </c>
      <c r="D184" s="220" t="s">
        <v>123</v>
      </c>
      <c r="E184" s="221" t="s">
        <v>455</v>
      </c>
      <c r="F184" s="222" t="s">
        <v>456</v>
      </c>
      <c r="G184" s="223" t="s">
        <v>254</v>
      </c>
      <c r="H184" s="224">
        <v>150</v>
      </c>
      <c r="I184" s="225"/>
      <c r="J184" s="226">
        <f>ROUND(I184*H184,2)</f>
        <v>0</v>
      </c>
      <c r="K184" s="222" t="s">
        <v>255</v>
      </c>
      <c r="L184" s="71"/>
      <c r="M184" s="227" t="s">
        <v>21</v>
      </c>
      <c r="N184" s="228" t="s">
        <v>40</v>
      </c>
      <c r="O184" s="46"/>
      <c r="P184" s="229">
        <f>O184*H184</f>
        <v>0</v>
      </c>
      <c r="Q184" s="229">
        <v>0.085650000000000004</v>
      </c>
      <c r="R184" s="229">
        <f>Q184*H184</f>
        <v>12.8475</v>
      </c>
      <c r="S184" s="229">
        <v>0</v>
      </c>
      <c r="T184" s="230">
        <f>S184*H184</f>
        <v>0</v>
      </c>
      <c r="AR184" s="23" t="s">
        <v>140</v>
      </c>
      <c r="AT184" s="23" t="s">
        <v>123</v>
      </c>
      <c r="AU184" s="23" t="s">
        <v>79</v>
      </c>
      <c r="AY184" s="23" t="s">
        <v>120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3" t="s">
        <v>77</v>
      </c>
      <c r="BK184" s="231">
        <f>ROUND(I184*H184,2)</f>
        <v>0</v>
      </c>
      <c r="BL184" s="23" t="s">
        <v>140</v>
      </c>
      <c r="BM184" s="23" t="s">
        <v>457</v>
      </c>
    </row>
    <row r="185" s="11" customFormat="1">
      <c r="B185" s="240"/>
      <c r="C185" s="241"/>
      <c r="D185" s="232" t="s">
        <v>257</v>
      </c>
      <c r="E185" s="242" t="s">
        <v>205</v>
      </c>
      <c r="F185" s="243" t="s">
        <v>458</v>
      </c>
      <c r="G185" s="241"/>
      <c r="H185" s="244">
        <v>9.8000000000000007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AT185" s="250" t="s">
        <v>257</v>
      </c>
      <c r="AU185" s="250" t="s">
        <v>79</v>
      </c>
      <c r="AV185" s="11" t="s">
        <v>79</v>
      </c>
      <c r="AW185" s="11" t="s">
        <v>33</v>
      </c>
      <c r="AX185" s="11" t="s">
        <v>69</v>
      </c>
      <c r="AY185" s="250" t="s">
        <v>120</v>
      </c>
    </row>
    <row r="186" s="11" customFormat="1">
      <c r="B186" s="240"/>
      <c r="C186" s="241"/>
      <c r="D186" s="232" t="s">
        <v>257</v>
      </c>
      <c r="E186" s="242" t="s">
        <v>207</v>
      </c>
      <c r="F186" s="243" t="s">
        <v>459</v>
      </c>
      <c r="G186" s="241"/>
      <c r="H186" s="244">
        <v>17.600000000000001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AT186" s="250" t="s">
        <v>257</v>
      </c>
      <c r="AU186" s="250" t="s">
        <v>79</v>
      </c>
      <c r="AV186" s="11" t="s">
        <v>79</v>
      </c>
      <c r="AW186" s="11" t="s">
        <v>33</v>
      </c>
      <c r="AX186" s="11" t="s">
        <v>69</v>
      </c>
      <c r="AY186" s="250" t="s">
        <v>120</v>
      </c>
    </row>
    <row r="187" s="11" customFormat="1">
      <c r="B187" s="240"/>
      <c r="C187" s="241"/>
      <c r="D187" s="232" t="s">
        <v>257</v>
      </c>
      <c r="E187" s="242" t="s">
        <v>209</v>
      </c>
      <c r="F187" s="243" t="s">
        <v>460</v>
      </c>
      <c r="G187" s="241"/>
      <c r="H187" s="244">
        <v>122.59999999999999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AT187" s="250" t="s">
        <v>257</v>
      </c>
      <c r="AU187" s="250" t="s">
        <v>79</v>
      </c>
      <c r="AV187" s="11" t="s">
        <v>79</v>
      </c>
      <c r="AW187" s="11" t="s">
        <v>33</v>
      </c>
      <c r="AX187" s="11" t="s">
        <v>69</v>
      </c>
      <c r="AY187" s="250" t="s">
        <v>120</v>
      </c>
    </row>
    <row r="188" s="12" customFormat="1">
      <c r="B188" s="251"/>
      <c r="C188" s="252"/>
      <c r="D188" s="232" t="s">
        <v>257</v>
      </c>
      <c r="E188" s="253" t="s">
        <v>21</v>
      </c>
      <c r="F188" s="254" t="s">
        <v>296</v>
      </c>
      <c r="G188" s="252"/>
      <c r="H188" s="255">
        <v>150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AT188" s="261" t="s">
        <v>257</v>
      </c>
      <c r="AU188" s="261" t="s">
        <v>79</v>
      </c>
      <c r="AV188" s="12" t="s">
        <v>140</v>
      </c>
      <c r="AW188" s="12" t="s">
        <v>33</v>
      </c>
      <c r="AX188" s="12" t="s">
        <v>77</v>
      </c>
      <c r="AY188" s="261" t="s">
        <v>120</v>
      </c>
    </row>
    <row r="189" s="1" customFormat="1" ht="16.5" customHeight="1">
      <c r="B189" s="45"/>
      <c r="C189" s="262" t="s">
        <v>461</v>
      </c>
      <c r="D189" s="262" t="s">
        <v>306</v>
      </c>
      <c r="E189" s="263" t="s">
        <v>462</v>
      </c>
      <c r="F189" s="264" t="s">
        <v>463</v>
      </c>
      <c r="G189" s="265" t="s">
        <v>254</v>
      </c>
      <c r="H189" s="266">
        <v>126.27800000000001</v>
      </c>
      <c r="I189" s="267"/>
      <c r="J189" s="268">
        <f>ROUND(I189*H189,2)</f>
        <v>0</v>
      </c>
      <c r="K189" s="264" t="s">
        <v>21</v>
      </c>
      <c r="L189" s="269"/>
      <c r="M189" s="270" t="s">
        <v>21</v>
      </c>
      <c r="N189" s="271" t="s">
        <v>40</v>
      </c>
      <c r="O189" s="46"/>
      <c r="P189" s="229">
        <f>O189*H189</f>
        <v>0</v>
      </c>
      <c r="Q189" s="229">
        <v>0.184</v>
      </c>
      <c r="R189" s="229">
        <f>Q189*H189</f>
        <v>23.235151999999999</v>
      </c>
      <c r="S189" s="229">
        <v>0</v>
      </c>
      <c r="T189" s="230">
        <f>S189*H189</f>
        <v>0</v>
      </c>
      <c r="AR189" s="23" t="s">
        <v>161</v>
      </c>
      <c r="AT189" s="23" t="s">
        <v>306</v>
      </c>
      <c r="AU189" s="23" t="s">
        <v>79</v>
      </c>
      <c r="AY189" s="23" t="s">
        <v>120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23" t="s">
        <v>77</v>
      </c>
      <c r="BK189" s="231">
        <f>ROUND(I189*H189,2)</f>
        <v>0</v>
      </c>
      <c r="BL189" s="23" t="s">
        <v>140</v>
      </c>
      <c r="BM189" s="23" t="s">
        <v>464</v>
      </c>
    </row>
    <row r="190" s="11" customFormat="1">
      <c r="B190" s="240"/>
      <c r="C190" s="241"/>
      <c r="D190" s="232" t="s">
        <v>257</v>
      </c>
      <c r="E190" s="242" t="s">
        <v>21</v>
      </c>
      <c r="F190" s="243" t="s">
        <v>465</v>
      </c>
      <c r="G190" s="241"/>
      <c r="H190" s="244">
        <v>126.27800000000001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AT190" s="250" t="s">
        <v>257</v>
      </c>
      <c r="AU190" s="250" t="s">
        <v>79</v>
      </c>
      <c r="AV190" s="11" t="s">
        <v>79</v>
      </c>
      <c r="AW190" s="11" t="s">
        <v>33</v>
      </c>
      <c r="AX190" s="11" t="s">
        <v>77</v>
      </c>
      <c r="AY190" s="250" t="s">
        <v>120</v>
      </c>
    </row>
    <row r="191" s="1" customFormat="1" ht="16.5" customHeight="1">
      <c r="B191" s="45"/>
      <c r="C191" s="262" t="s">
        <v>466</v>
      </c>
      <c r="D191" s="262" t="s">
        <v>306</v>
      </c>
      <c r="E191" s="263" t="s">
        <v>467</v>
      </c>
      <c r="F191" s="264" t="s">
        <v>468</v>
      </c>
      <c r="G191" s="265" t="s">
        <v>254</v>
      </c>
      <c r="H191" s="266">
        <v>28.222000000000001</v>
      </c>
      <c r="I191" s="267"/>
      <c r="J191" s="268">
        <f>ROUND(I191*H191,2)</f>
        <v>0</v>
      </c>
      <c r="K191" s="264" t="s">
        <v>21</v>
      </c>
      <c r="L191" s="269"/>
      <c r="M191" s="270" t="s">
        <v>21</v>
      </c>
      <c r="N191" s="271" t="s">
        <v>40</v>
      </c>
      <c r="O191" s="46"/>
      <c r="P191" s="229">
        <f>O191*H191</f>
        <v>0</v>
      </c>
      <c r="Q191" s="229">
        <v>0.17499999999999999</v>
      </c>
      <c r="R191" s="229">
        <f>Q191*H191</f>
        <v>4.9388499999999995</v>
      </c>
      <c r="S191" s="229">
        <v>0</v>
      </c>
      <c r="T191" s="230">
        <f>S191*H191</f>
        <v>0</v>
      </c>
      <c r="AR191" s="23" t="s">
        <v>161</v>
      </c>
      <c r="AT191" s="23" t="s">
        <v>306</v>
      </c>
      <c r="AU191" s="23" t="s">
        <v>79</v>
      </c>
      <c r="AY191" s="23" t="s">
        <v>120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3" t="s">
        <v>77</v>
      </c>
      <c r="BK191" s="231">
        <f>ROUND(I191*H191,2)</f>
        <v>0</v>
      </c>
      <c r="BL191" s="23" t="s">
        <v>140</v>
      </c>
      <c r="BM191" s="23" t="s">
        <v>469</v>
      </c>
    </row>
    <row r="192" s="11" customFormat="1">
      <c r="B192" s="240"/>
      <c r="C192" s="241"/>
      <c r="D192" s="232" t="s">
        <v>257</v>
      </c>
      <c r="E192" s="242" t="s">
        <v>21</v>
      </c>
      <c r="F192" s="243" t="s">
        <v>470</v>
      </c>
      <c r="G192" s="241"/>
      <c r="H192" s="244">
        <v>28.222000000000001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AT192" s="250" t="s">
        <v>257</v>
      </c>
      <c r="AU192" s="250" t="s">
        <v>79</v>
      </c>
      <c r="AV192" s="11" t="s">
        <v>79</v>
      </c>
      <c r="AW192" s="11" t="s">
        <v>33</v>
      </c>
      <c r="AX192" s="11" t="s">
        <v>77</v>
      </c>
      <c r="AY192" s="250" t="s">
        <v>120</v>
      </c>
    </row>
    <row r="193" s="10" customFormat="1" ht="29.88" customHeight="1">
      <c r="B193" s="204"/>
      <c r="C193" s="205"/>
      <c r="D193" s="206" t="s">
        <v>68</v>
      </c>
      <c r="E193" s="218" t="s">
        <v>168</v>
      </c>
      <c r="F193" s="218" t="s">
        <v>471</v>
      </c>
      <c r="G193" s="205"/>
      <c r="H193" s="205"/>
      <c r="I193" s="208"/>
      <c r="J193" s="219">
        <f>BK193</f>
        <v>0</v>
      </c>
      <c r="K193" s="205"/>
      <c r="L193" s="210"/>
      <c r="M193" s="211"/>
      <c r="N193" s="212"/>
      <c r="O193" s="212"/>
      <c r="P193" s="213">
        <f>SUM(P194:P243)</f>
        <v>0</v>
      </c>
      <c r="Q193" s="212"/>
      <c r="R193" s="213">
        <f>SUM(R194:R243)</f>
        <v>54.826697000000003</v>
      </c>
      <c r="S193" s="212"/>
      <c r="T193" s="214">
        <f>SUM(T194:T243)</f>
        <v>0.70000000000000007</v>
      </c>
      <c r="AR193" s="215" t="s">
        <v>77</v>
      </c>
      <c r="AT193" s="216" t="s">
        <v>68</v>
      </c>
      <c r="AU193" s="216" t="s">
        <v>77</v>
      </c>
      <c r="AY193" s="215" t="s">
        <v>120</v>
      </c>
      <c r="BK193" s="217">
        <f>SUM(BK194:BK243)</f>
        <v>0</v>
      </c>
    </row>
    <row r="194" s="1" customFormat="1" ht="16.5" customHeight="1">
      <c r="B194" s="45"/>
      <c r="C194" s="220" t="s">
        <v>472</v>
      </c>
      <c r="D194" s="220" t="s">
        <v>123</v>
      </c>
      <c r="E194" s="221" t="s">
        <v>473</v>
      </c>
      <c r="F194" s="222" t="s">
        <v>474</v>
      </c>
      <c r="G194" s="223" t="s">
        <v>273</v>
      </c>
      <c r="H194" s="224">
        <v>20</v>
      </c>
      <c r="I194" s="225"/>
      <c r="J194" s="226">
        <f>ROUND(I194*H194,2)</f>
        <v>0</v>
      </c>
      <c r="K194" s="222" t="s">
        <v>255</v>
      </c>
      <c r="L194" s="71"/>
      <c r="M194" s="227" t="s">
        <v>21</v>
      </c>
      <c r="N194" s="228" t="s">
        <v>40</v>
      </c>
      <c r="O194" s="46"/>
      <c r="P194" s="229">
        <f>O194*H194</f>
        <v>0</v>
      </c>
      <c r="Q194" s="229">
        <v>0.040079999999999998</v>
      </c>
      <c r="R194" s="229">
        <f>Q194*H194</f>
        <v>0.80159999999999998</v>
      </c>
      <c r="S194" s="229">
        <v>0</v>
      </c>
      <c r="T194" s="230">
        <f>S194*H194</f>
        <v>0</v>
      </c>
      <c r="AR194" s="23" t="s">
        <v>140</v>
      </c>
      <c r="AT194" s="23" t="s">
        <v>123</v>
      </c>
      <c r="AU194" s="23" t="s">
        <v>79</v>
      </c>
      <c r="AY194" s="23" t="s">
        <v>120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23" t="s">
        <v>77</v>
      </c>
      <c r="BK194" s="231">
        <f>ROUND(I194*H194,2)</f>
        <v>0</v>
      </c>
      <c r="BL194" s="23" t="s">
        <v>140</v>
      </c>
      <c r="BM194" s="23" t="s">
        <v>475</v>
      </c>
    </row>
    <row r="195" s="11" customFormat="1">
      <c r="B195" s="240"/>
      <c r="C195" s="241"/>
      <c r="D195" s="232" t="s">
        <v>257</v>
      </c>
      <c r="E195" s="242" t="s">
        <v>236</v>
      </c>
      <c r="F195" s="243" t="s">
        <v>237</v>
      </c>
      <c r="G195" s="241"/>
      <c r="H195" s="244">
        <v>20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AT195" s="250" t="s">
        <v>257</v>
      </c>
      <c r="AU195" s="250" t="s">
        <v>79</v>
      </c>
      <c r="AV195" s="11" t="s">
        <v>79</v>
      </c>
      <c r="AW195" s="11" t="s">
        <v>33</v>
      </c>
      <c r="AX195" s="11" t="s">
        <v>77</v>
      </c>
      <c r="AY195" s="250" t="s">
        <v>120</v>
      </c>
    </row>
    <row r="196" s="1" customFormat="1" ht="25.5" customHeight="1">
      <c r="B196" s="45"/>
      <c r="C196" s="220" t="s">
        <v>476</v>
      </c>
      <c r="D196" s="220" t="s">
        <v>123</v>
      </c>
      <c r="E196" s="221" t="s">
        <v>477</v>
      </c>
      <c r="F196" s="222" t="s">
        <v>478</v>
      </c>
      <c r="G196" s="223" t="s">
        <v>442</v>
      </c>
      <c r="H196" s="224">
        <v>2</v>
      </c>
      <c r="I196" s="225"/>
      <c r="J196" s="226">
        <f>ROUND(I196*H196,2)</f>
        <v>0</v>
      </c>
      <c r="K196" s="222" t="s">
        <v>255</v>
      </c>
      <c r="L196" s="71"/>
      <c r="M196" s="227" t="s">
        <v>21</v>
      </c>
      <c r="N196" s="228" t="s">
        <v>40</v>
      </c>
      <c r="O196" s="46"/>
      <c r="P196" s="229">
        <f>O196*H196</f>
        <v>0</v>
      </c>
      <c r="Q196" s="229">
        <v>0.00069999999999999999</v>
      </c>
      <c r="R196" s="229">
        <f>Q196*H196</f>
        <v>0.0014</v>
      </c>
      <c r="S196" s="229">
        <v>0</v>
      </c>
      <c r="T196" s="230">
        <f>S196*H196</f>
        <v>0</v>
      </c>
      <c r="AR196" s="23" t="s">
        <v>140</v>
      </c>
      <c r="AT196" s="23" t="s">
        <v>123</v>
      </c>
      <c r="AU196" s="23" t="s">
        <v>79</v>
      </c>
      <c r="AY196" s="23" t="s">
        <v>120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23" t="s">
        <v>77</v>
      </c>
      <c r="BK196" s="231">
        <f>ROUND(I196*H196,2)</f>
        <v>0</v>
      </c>
      <c r="BL196" s="23" t="s">
        <v>140</v>
      </c>
      <c r="BM196" s="23" t="s">
        <v>479</v>
      </c>
    </row>
    <row r="197" s="11" customFormat="1">
      <c r="B197" s="240"/>
      <c r="C197" s="241"/>
      <c r="D197" s="232" t="s">
        <v>257</v>
      </c>
      <c r="E197" s="242" t="s">
        <v>21</v>
      </c>
      <c r="F197" s="243" t="s">
        <v>213</v>
      </c>
      <c r="G197" s="241"/>
      <c r="H197" s="244">
        <v>2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AT197" s="250" t="s">
        <v>257</v>
      </c>
      <c r="AU197" s="250" t="s">
        <v>79</v>
      </c>
      <c r="AV197" s="11" t="s">
        <v>79</v>
      </c>
      <c r="AW197" s="11" t="s">
        <v>33</v>
      </c>
      <c r="AX197" s="11" t="s">
        <v>77</v>
      </c>
      <c r="AY197" s="250" t="s">
        <v>120</v>
      </c>
    </row>
    <row r="198" s="1" customFormat="1" ht="16.5" customHeight="1">
      <c r="B198" s="45"/>
      <c r="C198" s="262" t="s">
        <v>480</v>
      </c>
      <c r="D198" s="262" t="s">
        <v>306</v>
      </c>
      <c r="E198" s="263" t="s">
        <v>481</v>
      </c>
      <c r="F198" s="264" t="s">
        <v>482</v>
      </c>
      <c r="G198" s="265" t="s">
        <v>442</v>
      </c>
      <c r="H198" s="266">
        <v>2</v>
      </c>
      <c r="I198" s="267"/>
      <c r="J198" s="268">
        <f>ROUND(I198*H198,2)</f>
        <v>0</v>
      </c>
      <c r="K198" s="264" t="s">
        <v>255</v>
      </c>
      <c r="L198" s="269"/>
      <c r="M198" s="270" t="s">
        <v>21</v>
      </c>
      <c r="N198" s="271" t="s">
        <v>40</v>
      </c>
      <c r="O198" s="46"/>
      <c r="P198" s="229">
        <f>O198*H198</f>
        <v>0</v>
      </c>
      <c r="Q198" s="229">
        <v>0.0035999999999999999</v>
      </c>
      <c r="R198" s="229">
        <f>Q198*H198</f>
        <v>0.0071999999999999998</v>
      </c>
      <c r="S198" s="229">
        <v>0</v>
      </c>
      <c r="T198" s="230">
        <f>S198*H198</f>
        <v>0</v>
      </c>
      <c r="AR198" s="23" t="s">
        <v>161</v>
      </c>
      <c r="AT198" s="23" t="s">
        <v>306</v>
      </c>
      <c r="AU198" s="23" t="s">
        <v>79</v>
      </c>
      <c r="AY198" s="23" t="s">
        <v>120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3" t="s">
        <v>77</v>
      </c>
      <c r="BK198" s="231">
        <f>ROUND(I198*H198,2)</f>
        <v>0</v>
      </c>
      <c r="BL198" s="23" t="s">
        <v>140</v>
      </c>
      <c r="BM198" s="23" t="s">
        <v>483</v>
      </c>
    </row>
    <row r="199" s="11" customFormat="1">
      <c r="B199" s="240"/>
      <c r="C199" s="241"/>
      <c r="D199" s="232" t="s">
        <v>257</v>
      </c>
      <c r="E199" s="242" t="s">
        <v>213</v>
      </c>
      <c r="F199" s="243" t="s">
        <v>484</v>
      </c>
      <c r="G199" s="241"/>
      <c r="H199" s="244">
        <v>2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AT199" s="250" t="s">
        <v>257</v>
      </c>
      <c r="AU199" s="250" t="s">
        <v>79</v>
      </c>
      <c r="AV199" s="11" t="s">
        <v>79</v>
      </c>
      <c r="AW199" s="11" t="s">
        <v>33</v>
      </c>
      <c r="AX199" s="11" t="s">
        <v>77</v>
      </c>
      <c r="AY199" s="250" t="s">
        <v>120</v>
      </c>
    </row>
    <row r="200" s="1" customFormat="1" ht="16.5" customHeight="1">
      <c r="B200" s="45"/>
      <c r="C200" s="220" t="s">
        <v>485</v>
      </c>
      <c r="D200" s="220" t="s">
        <v>123</v>
      </c>
      <c r="E200" s="221" t="s">
        <v>486</v>
      </c>
      <c r="F200" s="222" t="s">
        <v>487</v>
      </c>
      <c r="G200" s="223" t="s">
        <v>442</v>
      </c>
      <c r="H200" s="224">
        <v>2</v>
      </c>
      <c r="I200" s="225"/>
      <c r="J200" s="226">
        <f>ROUND(I200*H200,2)</f>
        <v>0</v>
      </c>
      <c r="K200" s="222" t="s">
        <v>255</v>
      </c>
      <c r="L200" s="71"/>
      <c r="M200" s="227" t="s">
        <v>21</v>
      </c>
      <c r="N200" s="228" t="s">
        <v>40</v>
      </c>
      <c r="O200" s="46"/>
      <c r="P200" s="229">
        <f>O200*H200</f>
        <v>0</v>
      </c>
      <c r="Q200" s="229">
        <v>0.11241</v>
      </c>
      <c r="R200" s="229">
        <f>Q200*H200</f>
        <v>0.22481999999999999</v>
      </c>
      <c r="S200" s="229">
        <v>0</v>
      </c>
      <c r="T200" s="230">
        <f>S200*H200</f>
        <v>0</v>
      </c>
      <c r="AR200" s="23" t="s">
        <v>140</v>
      </c>
      <c r="AT200" s="23" t="s">
        <v>123</v>
      </c>
      <c r="AU200" s="23" t="s">
        <v>79</v>
      </c>
      <c r="AY200" s="23" t="s">
        <v>120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23" t="s">
        <v>77</v>
      </c>
      <c r="BK200" s="231">
        <f>ROUND(I200*H200,2)</f>
        <v>0</v>
      </c>
      <c r="BL200" s="23" t="s">
        <v>140</v>
      </c>
      <c r="BM200" s="23" t="s">
        <v>488</v>
      </c>
    </row>
    <row r="201" s="11" customFormat="1">
      <c r="B201" s="240"/>
      <c r="C201" s="241"/>
      <c r="D201" s="232" t="s">
        <v>257</v>
      </c>
      <c r="E201" s="242" t="s">
        <v>21</v>
      </c>
      <c r="F201" s="243" t="s">
        <v>213</v>
      </c>
      <c r="G201" s="241"/>
      <c r="H201" s="244">
        <v>2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AT201" s="250" t="s">
        <v>257</v>
      </c>
      <c r="AU201" s="250" t="s">
        <v>79</v>
      </c>
      <c r="AV201" s="11" t="s">
        <v>79</v>
      </c>
      <c r="AW201" s="11" t="s">
        <v>33</v>
      </c>
      <c r="AX201" s="11" t="s">
        <v>77</v>
      </c>
      <c r="AY201" s="250" t="s">
        <v>120</v>
      </c>
    </row>
    <row r="202" s="1" customFormat="1" ht="16.5" customHeight="1">
      <c r="B202" s="45"/>
      <c r="C202" s="262" t="s">
        <v>489</v>
      </c>
      <c r="D202" s="262" t="s">
        <v>306</v>
      </c>
      <c r="E202" s="263" t="s">
        <v>490</v>
      </c>
      <c r="F202" s="264" t="s">
        <v>491</v>
      </c>
      <c r="G202" s="265" t="s">
        <v>442</v>
      </c>
      <c r="H202" s="266">
        <v>2</v>
      </c>
      <c r="I202" s="267"/>
      <c r="J202" s="268">
        <f>ROUND(I202*H202,2)</f>
        <v>0</v>
      </c>
      <c r="K202" s="264" t="s">
        <v>255</v>
      </c>
      <c r="L202" s="269"/>
      <c r="M202" s="270" t="s">
        <v>21</v>
      </c>
      <c r="N202" s="271" t="s">
        <v>40</v>
      </c>
      <c r="O202" s="46"/>
      <c r="P202" s="229">
        <f>O202*H202</f>
        <v>0</v>
      </c>
      <c r="Q202" s="229">
        <v>0.0061000000000000004</v>
      </c>
      <c r="R202" s="229">
        <f>Q202*H202</f>
        <v>0.012200000000000001</v>
      </c>
      <c r="S202" s="229">
        <v>0</v>
      </c>
      <c r="T202" s="230">
        <f>S202*H202</f>
        <v>0</v>
      </c>
      <c r="AR202" s="23" t="s">
        <v>161</v>
      </c>
      <c r="AT202" s="23" t="s">
        <v>306</v>
      </c>
      <c r="AU202" s="23" t="s">
        <v>79</v>
      </c>
      <c r="AY202" s="23" t="s">
        <v>120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23" t="s">
        <v>77</v>
      </c>
      <c r="BK202" s="231">
        <f>ROUND(I202*H202,2)</f>
        <v>0</v>
      </c>
      <c r="BL202" s="23" t="s">
        <v>140</v>
      </c>
      <c r="BM202" s="23" t="s">
        <v>492</v>
      </c>
    </row>
    <row r="203" s="11" customFormat="1">
      <c r="B203" s="240"/>
      <c r="C203" s="241"/>
      <c r="D203" s="232" t="s">
        <v>257</v>
      </c>
      <c r="E203" s="242" t="s">
        <v>21</v>
      </c>
      <c r="F203" s="243" t="s">
        <v>213</v>
      </c>
      <c r="G203" s="241"/>
      <c r="H203" s="244">
        <v>2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AT203" s="250" t="s">
        <v>257</v>
      </c>
      <c r="AU203" s="250" t="s">
        <v>79</v>
      </c>
      <c r="AV203" s="11" t="s">
        <v>79</v>
      </c>
      <c r="AW203" s="11" t="s">
        <v>33</v>
      </c>
      <c r="AX203" s="11" t="s">
        <v>77</v>
      </c>
      <c r="AY203" s="250" t="s">
        <v>120</v>
      </c>
    </row>
    <row r="204" s="1" customFormat="1" ht="25.5" customHeight="1">
      <c r="B204" s="45"/>
      <c r="C204" s="220" t="s">
        <v>493</v>
      </c>
      <c r="D204" s="220" t="s">
        <v>123</v>
      </c>
      <c r="E204" s="221" t="s">
        <v>494</v>
      </c>
      <c r="F204" s="222" t="s">
        <v>495</v>
      </c>
      <c r="G204" s="223" t="s">
        <v>273</v>
      </c>
      <c r="H204" s="224">
        <v>53.899999999999999</v>
      </c>
      <c r="I204" s="225"/>
      <c r="J204" s="226">
        <f>ROUND(I204*H204,2)</f>
        <v>0</v>
      </c>
      <c r="K204" s="222" t="s">
        <v>255</v>
      </c>
      <c r="L204" s="71"/>
      <c r="M204" s="227" t="s">
        <v>21</v>
      </c>
      <c r="N204" s="228" t="s">
        <v>40</v>
      </c>
      <c r="O204" s="46"/>
      <c r="P204" s="229">
        <f>O204*H204</f>
        <v>0</v>
      </c>
      <c r="Q204" s="229">
        <v>0.00033</v>
      </c>
      <c r="R204" s="229">
        <f>Q204*H204</f>
        <v>0.017787000000000001</v>
      </c>
      <c r="S204" s="229">
        <v>0</v>
      </c>
      <c r="T204" s="230">
        <f>S204*H204</f>
        <v>0</v>
      </c>
      <c r="AR204" s="23" t="s">
        <v>140</v>
      </c>
      <c r="AT204" s="23" t="s">
        <v>123</v>
      </c>
      <c r="AU204" s="23" t="s">
        <v>79</v>
      </c>
      <c r="AY204" s="23" t="s">
        <v>120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23" t="s">
        <v>77</v>
      </c>
      <c r="BK204" s="231">
        <f>ROUND(I204*H204,2)</f>
        <v>0</v>
      </c>
      <c r="BL204" s="23" t="s">
        <v>140</v>
      </c>
      <c r="BM204" s="23" t="s">
        <v>496</v>
      </c>
    </row>
    <row r="205" s="11" customFormat="1">
      <c r="B205" s="240"/>
      <c r="C205" s="241"/>
      <c r="D205" s="232" t="s">
        <v>257</v>
      </c>
      <c r="E205" s="242" t="s">
        <v>21</v>
      </c>
      <c r="F205" s="243" t="s">
        <v>497</v>
      </c>
      <c r="G205" s="241"/>
      <c r="H205" s="244">
        <v>22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AT205" s="250" t="s">
        <v>257</v>
      </c>
      <c r="AU205" s="250" t="s">
        <v>79</v>
      </c>
      <c r="AV205" s="11" t="s">
        <v>79</v>
      </c>
      <c r="AW205" s="11" t="s">
        <v>33</v>
      </c>
      <c r="AX205" s="11" t="s">
        <v>69</v>
      </c>
      <c r="AY205" s="250" t="s">
        <v>120</v>
      </c>
    </row>
    <row r="206" s="11" customFormat="1">
      <c r="B206" s="240"/>
      <c r="C206" s="241"/>
      <c r="D206" s="232" t="s">
        <v>257</v>
      </c>
      <c r="E206" s="242" t="s">
        <v>21</v>
      </c>
      <c r="F206" s="243" t="s">
        <v>498</v>
      </c>
      <c r="G206" s="241"/>
      <c r="H206" s="244">
        <v>31.899999999999999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AT206" s="250" t="s">
        <v>257</v>
      </c>
      <c r="AU206" s="250" t="s">
        <v>79</v>
      </c>
      <c r="AV206" s="11" t="s">
        <v>79</v>
      </c>
      <c r="AW206" s="11" t="s">
        <v>33</v>
      </c>
      <c r="AX206" s="11" t="s">
        <v>69</v>
      </c>
      <c r="AY206" s="250" t="s">
        <v>120</v>
      </c>
    </row>
    <row r="207" s="12" customFormat="1">
      <c r="B207" s="251"/>
      <c r="C207" s="252"/>
      <c r="D207" s="232" t="s">
        <v>257</v>
      </c>
      <c r="E207" s="253" t="s">
        <v>230</v>
      </c>
      <c r="F207" s="254" t="s">
        <v>296</v>
      </c>
      <c r="G207" s="252"/>
      <c r="H207" s="255">
        <v>53.899999999999999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AT207" s="261" t="s">
        <v>257</v>
      </c>
      <c r="AU207" s="261" t="s">
        <v>79</v>
      </c>
      <c r="AV207" s="12" t="s">
        <v>140</v>
      </c>
      <c r="AW207" s="12" t="s">
        <v>33</v>
      </c>
      <c r="AX207" s="12" t="s">
        <v>77</v>
      </c>
      <c r="AY207" s="261" t="s">
        <v>120</v>
      </c>
    </row>
    <row r="208" s="1" customFormat="1" ht="25.5" customHeight="1">
      <c r="B208" s="45"/>
      <c r="C208" s="220" t="s">
        <v>499</v>
      </c>
      <c r="D208" s="220" t="s">
        <v>123</v>
      </c>
      <c r="E208" s="221" t="s">
        <v>500</v>
      </c>
      <c r="F208" s="222" t="s">
        <v>501</v>
      </c>
      <c r="G208" s="223" t="s">
        <v>254</v>
      </c>
      <c r="H208" s="224">
        <v>14</v>
      </c>
      <c r="I208" s="225"/>
      <c r="J208" s="226">
        <f>ROUND(I208*H208,2)</f>
        <v>0</v>
      </c>
      <c r="K208" s="222" t="s">
        <v>255</v>
      </c>
      <c r="L208" s="71"/>
      <c r="M208" s="227" t="s">
        <v>21</v>
      </c>
      <c r="N208" s="228" t="s">
        <v>40</v>
      </c>
      <c r="O208" s="46"/>
      <c r="P208" s="229">
        <f>O208*H208</f>
        <v>0</v>
      </c>
      <c r="Q208" s="229">
        <v>0.0025999999999999999</v>
      </c>
      <c r="R208" s="229">
        <f>Q208*H208</f>
        <v>0.036400000000000002</v>
      </c>
      <c r="S208" s="229">
        <v>0</v>
      </c>
      <c r="T208" s="230">
        <f>S208*H208</f>
        <v>0</v>
      </c>
      <c r="AR208" s="23" t="s">
        <v>140</v>
      </c>
      <c r="AT208" s="23" t="s">
        <v>123</v>
      </c>
      <c r="AU208" s="23" t="s">
        <v>79</v>
      </c>
      <c r="AY208" s="23" t="s">
        <v>120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23" t="s">
        <v>77</v>
      </c>
      <c r="BK208" s="231">
        <f>ROUND(I208*H208,2)</f>
        <v>0</v>
      </c>
      <c r="BL208" s="23" t="s">
        <v>140</v>
      </c>
      <c r="BM208" s="23" t="s">
        <v>502</v>
      </c>
    </row>
    <row r="209" s="11" customFormat="1">
      <c r="B209" s="240"/>
      <c r="C209" s="241"/>
      <c r="D209" s="232" t="s">
        <v>257</v>
      </c>
      <c r="E209" s="242" t="s">
        <v>233</v>
      </c>
      <c r="F209" s="243" t="s">
        <v>503</v>
      </c>
      <c r="G209" s="241"/>
      <c r="H209" s="244">
        <v>14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AT209" s="250" t="s">
        <v>257</v>
      </c>
      <c r="AU209" s="250" t="s">
        <v>79</v>
      </c>
      <c r="AV209" s="11" t="s">
        <v>79</v>
      </c>
      <c r="AW209" s="11" t="s">
        <v>33</v>
      </c>
      <c r="AX209" s="11" t="s">
        <v>77</v>
      </c>
      <c r="AY209" s="250" t="s">
        <v>120</v>
      </c>
    </row>
    <row r="210" s="1" customFormat="1" ht="25.5" customHeight="1">
      <c r="B210" s="45"/>
      <c r="C210" s="220" t="s">
        <v>504</v>
      </c>
      <c r="D210" s="220" t="s">
        <v>123</v>
      </c>
      <c r="E210" s="221" t="s">
        <v>505</v>
      </c>
      <c r="F210" s="222" t="s">
        <v>506</v>
      </c>
      <c r="G210" s="223" t="s">
        <v>273</v>
      </c>
      <c r="H210" s="224">
        <v>53.899999999999999</v>
      </c>
      <c r="I210" s="225"/>
      <c r="J210" s="226">
        <f>ROUND(I210*H210,2)</f>
        <v>0</v>
      </c>
      <c r="K210" s="222" t="s">
        <v>255</v>
      </c>
      <c r="L210" s="71"/>
      <c r="M210" s="227" t="s">
        <v>21</v>
      </c>
      <c r="N210" s="228" t="s">
        <v>40</v>
      </c>
      <c r="O210" s="46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AR210" s="23" t="s">
        <v>140</v>
      </c>
      <c r="AT210" s="23" t="s">
        <v>123</v>
      </c>
      <c r="AU210" s="23" t="s">
        <v>79</v>
      </c>
      <c r="AY210" s="23" t="s">
        <v>120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23" t="s">
        <v>77</v>
      </c>
      <c r="BK210" s="231">
        <f>ROUND(I210*H210,2)</f>
        <v>0</v>
      </c>
      <c r="BL210" s="23" t="s">
        <v>140</v>
      </c>
      <c r="BM210" s="23" t="s">
        <v>507</v>
      </c>
    </row>
    <row r="211" s="11" customFormat="1">
      <c r="B211" s="240"/>
      <c r="C211" s="241"/>
      <c r="D211" s="232" t="s">
        <v>257</v>
      </c>
      <c r="E211" s="242" t="s">
        <v>21</v>
      </c>
      <c r="F211" s="243" t="s">
        <v>230</v>
      </c>
      <c r="G211" s="241"/>
      <c r="H211" s="244">
        <v>53.899999999999999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AT211" s="250" t="s">
        <v>257</v>
      </c>
      <c r="AU211" s="250" t="s">
        <v>79</v>
      </c>
      <c r="AV211" s="11" t="s">
        <v>79</v>
      </c>
      <c r="AW211" s="11" t="s">
        <v>33</v>
      </c>
      <c r="AX211" s="11" t="s">
        <v>77</v>
      </c>
      <c r="AY211" s="250" t="s">
        <v>120</v>
      </c>
    </row>
    <row r="212" s="1" customFormat="1" ht="25.5" customHeight="1">
      <c r="B212" s="45"/>
      <c r="C212" s="220" t="s">
        <v>508</v>
      </c>
      <c r="D212" s="220" t="s">
        <v>123</v>
      </c>
      <c r="E212" s="221" t="s">
        <v>509</v>
      </c>
      <c r="F212" s="222" t="s">
        <v>510</v>
      </c>
      <c r="G212" s="223" t="s">
        <v>254</v>
      </c>
      <c r="H212" s="224">
        <v>14</v>
      </c>
      <c r="I212" s="225"/>
      <c r="J212" s="226">
        <f>ROUND(I212*H212,2)</f>
        <v>0</v>
      </c>
      <c r="K212" s="222" t="s">
        <v>255</v>
      </c>
      <c r="L212" s="71"/>
      <c r="M212" s="227" t="s">
        <v>21</v>
      </c>
      <c r="N212" s="228" t="s">
        <v>40</v>
      </c>
      <c r="O212" s="46"/>
      <c r="P212" s="229">
        <f>O212*H212</f>
        <v>0</v>
      </c>
      <c r="Q212" s="229">
        <v>1.0000000000000001E-05</v>
      </c>
      <c r="R212" s="229">
        <f>Q212*H212</f>
        <v>0.00014000000000000002</v>
      </c>
      <c r="S212" s="229">
        <v>0</v>
      </c>
      <c r="T212" s="230">
        <f>S212*H212</f>
        <v>0</v>
      </c>
      <c r="AR212" s="23" t="s">
        <v>140</v>
      </c>
      <c r="AT212" s="23" t="s">
        <v>123</v>
      </c>
      <c r="AU212" s="23" t="s">
        <v>79</v>
      </c>
      <c r="AY212" s="23" t="s">
        <v>120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23" t="s">
        <v>77</v>
      </c>
      <c r="BK212" s="231">
        <f>ROUND(I212*H212,2)</f>
        <v>0</v>
      </c>
      <c r="BL212" s="23" t="s">
        <v>140</v>
      </c>
      <c r="BM212" s="23" t="s">
        <v>511</v>
      </c>
    </row>
    <row r="213" s="11" customFormat="1">
      <c r="B213" s="240"/>
      <c r="C213" s="241"/>
      <c r="D213" s="232" t="s">
        <v>257</v>
      </c>
      <c r="E213" s="242" t="s">
        <v>21</v>
      </c>
      <c r="F213" s="243" t="s">
        <v>233</v>
      </c>
      <c r="G213" s="241"/>
      <c r="H213" s="244">
        <v>14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AT213" s="250" t="s">
        <v>257</v>
      </c>
      <c r="AU213" s="250" t="s">
        <v>79</v>
      </c>
      <c r="AV213" s="11" t="s">
        <v>79</v>
      </c>
      <c r="AW213" s="11" t="s">
        <v>33</v>
      </c>
      <c r="AX213" s="11" t="s">
        <v>77</v>
      </c>
      <c r="AY213" s="250" t="s">
        <v>120</v>
      </c>
    </row>
    <row r="214" s="1" customFormat="1" ht="38.25" customHeight="1">
      <c r="B214" s="45"/>
      <c r="C214" s="220" t="s">
        <v>512</v>
      </c>
      <c r="D214" s="220" t="s">
        <v>123</v>
      </c>
      <c r="E214" s="221" t="s">
        <v>513</v>
      </c>
      <c r="F214" s="222" t="s">
        <v>514</v>
      </c>
      <c r="G214" s="223" t="s">
        <v>273</v>
      </c>
      <c r="H214" s="224">
        <v>76.5</v>
      </c>
      <c r="I214" s="225"/>
      <c r="J214" s="226">
        <f>ROUND(I214*H214,2)</f>
        <v>0</v>
      </c>
      <c r="K214" s="222" t="s">
        <v>255</v>
      </c>
      <c r="L214" s="71"/>
      <c r="M214" s="227" t="s">
        <v>21</v>
      </c>
      <c r="N214" s="228" t="s">
        <v>40</v>
      </c>
      <c r="O214" s="46"/>
      <c r="P214" s="229">
        <f>O214*H214</f>
        <v>0</v>
      </c>
      <c r="Q214" s="229">
        <v>0.071900000000000006</v>
      </c>
      <c r="R214" s="229">
        <f>Q214*H214</f>
        <v>5.5003500000000001</v>
      </c>
      <c r="S214" s="229">
        <v>0</v>
      </c>
      <c r="T214" s="230">
        <f>S214*H214</f>
        <v>0</v>
      </c>
      <c r="AR214" s="23" t="s">
        <v>140</v>
      </c>
      <c r="AT214" s="23" t="s">
        <v>123</v>
      </c>
      <c r="AU214" s="23" t="s">
        <v>79</v>
      </c>
      <c r="AY214" s="23" t="s">
        <v>120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23" t="s">
        <v>77</v>
      </c>
      <c r="BK214" s="231">
        <f>ROUND(I214*H214,2)</f>
        <v>0</v>
      </c>
      <c r="BL214" s="23" t="s">
        <v>140</v>
      </c>
      <c r="BM214" s="23" t="s">
        <v>515</v>
      </c>
    </row>
    <row r="215" s="11" customFormat="1">
      <c r="B215" s="240"/>
      <c r="C215" s="241"/>
      <c r="D215" s="232" t="s">
        <v>257</v>
      </c>
      <c r="E215" s="242" t="s">
        <v>191</v>
      </c>
      <c r="F215" s="243" t="s">
        <v>192</v>
      </c>
      <c r="G215" s="241"/>
      <c r="H215" s="244">
        <v>76.5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AT215" s="250" t="s">
        <v>257</v>
      </c>
      <c r="AU215" s="250" t="s">
        <v>79</v>
      </c>
      <c r="AV215" s="11" t="s">
        <v>79</v>
      </c>
      <c r="AW215" s="11" t="s">
        <v>33</v>
      </c>
      <c r="AX215" s="11" t="s">
        <v>77</v>
      </c>
      <c r="AY215" s="250" t="s">
        <v>120</v>
      </c>
    </row>
    <row r="216" s="1" customFormat="1" ht="51" customHeight="1">
      <c r="B216" s="45"/>
      <c r="C216" s="220" t="s">
        <v>516</v>
      </c>
      <c r="D216" s="220" t="s">
        <v>123</v>
      </c>
      <c r="E216" s="221" t="s">
        <v>517</v>
      </c>
      <c r="F216" s="222" t="s">
        <v>518</v>
      </c>
      <c r="G216" s="223" t="s">
        <v>273</v>
      </c>
      <c r="H216" s="224">
        <v>76.5</v>
      </c>
      <c r="I216" s="225"/>
      <c r="J216" s="226">
        <f>ROUND(I216*H216,2)</f>
        <v>0</v>
      </c>
      <c r="K216" s="222" t="s">
        <v>255</v>
      </c>
      <c r="L216" s="71"/>
      <c r="M216" s="227" t="s">
        <v>21</v>
      </c>
      <c r="N216" s="228" t="s">
        <v>40</v>
      </c>
      <c r="O216" s="46"/>
      <c r="P216" s="229">
        <f>O216*H216</f>
        <v>0</v>
      </c>
      <c r="Q216" s="229">
        <v>0.089779999999999999</v>
      </c>
      <c r="R216" s="229">
        <f>Q216*H216</f>
        <v>6.8681700000000001</v>
      </c>
      <c r="S216" s="229">
        <v>0</v>
      </c>
      <c r="T216" s="230">
        <f>S216*H216</f>
        <v>0</v>
      </c>
      <c r="AR216" s="23" t="s">
        <v>140</v>
      </c>
      <c r="AT216" s="23" t="s">
        <v>123</v>
      </c>
      <c r="AU216" s="23" t="s">
        <v>79</v>
      </c>
      <c r="AY216" s="23" t="s">
        <v>120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23" t="s">
        <v>77</v>
      </c>
      <c r="BK216" s="231">
        <f>ROUND(I216*H216,2)</f>
        <v>0</v>
      </c>
      <c r="BL216" s="23" t="s">
        <v>140</v>
      </c>
      <c r="BM216" s="23" t="s">
        <v>519</v>
      </c>
    </row>
    <row r="217" s="11" customFormat="1">
      <c r="B217" s="240"/>
      <c r="C217" s="241"/>
      <c r="D217" s="232" t="s">
        <v>257</v>
      </c>
      <c r="E217" s="242" t="s">
        <v>21</v>
      </c>
      <c r="F217" s="243" t="s">
        <v>191</v>
      </c>
      <c r="G217" s="241"/>
      <c r="H217" s="244">
        <v>76.5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AT217" s="250" t="s">
        <v>257</v>
      </c>
      <c r="AU217" s="250" t="s">
        <v>79</v>
      </c>
      <c r="AV217" s="11" t="s">
        <v>79</v>
      </c>
      <c r="AW217" s="11" t="s">
        <v>33</v>
      </c>
      <c r="AX217" s="11" t="s">
        <v>77</v>
      </c>
      <c r="AY217" s="250" t="s">
        <v>120</v>
      </c>
    </row>
    <row r="218" s="1" customFormat="1" ht="16.5" customHeight="1">
      <c r="B218" s="45"/>
      <c r="C218" s="262" t="s">
        <v>520</v>
      </c>
      <c r="D218" s="262" t="s">
        <v>306</v>
      </c>
      <c r="E218" s="263" t="s">
        <v>521</v>
      </c>
      <c r="F218" s="264" t="s">
        <v>522</v>
      </c>
      <c r="G218" s="265" t="s">
        <v>309</v>
      </c>
      <c r="H218" s="266">
        <v>1.873</v>
      </c>
      <c r="I218" s="267"/>
      <c r="J218" s="268">
        <f>ROUND(I218*H218,2)</f>
        <v>0</v>
      </c>
      <c r="K218" s="264" t="s">
        <v>255</v>
      </c>
      <c r="L218" s="269"/>
      <c r="M218" s="270" t="s">
        <v>21</v>
      </c>
      <c r="N218" s="271" t="s">
        <v>40</v>
      </c>
      <c r="O218" s="46"/>
      <c r="P218" s="229">
        <f>O218*H218</f>
        <v>0</v>
      </c>
      <c r="Q218" s="229">
        <v>1</v>
      </c>
      <c r="R218" s="229">
        <f>Q218*H218</f>
        <v>1.873</v>
      </c>
      <c r="S218" s="229">
        <v>0</v>
      </c>
      <c r="T218" s="230">
        <f>S218*H218</f>
        <v>0</v>
      </c>
      <c r="AR218" s="23" t="s">
        <v>161</v>
      </c>
      <c r="AT218" s="23" t="s">
        <v>306</v>
      </c>
      <c r="AU218" s="23" t="s">
        <v>79</v>
      </c>
      <c r="AY218" s="23" t="s">
        <v>120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23" t="s">
        <v>77</v>
      </c>
      <c r="BK218" s="231">
        <f>ROUND(I218*H218,2)</f>
        <v>0</v>
      </c>
      <c r="BL218" s="23" t="s">
        <v>140</v>
      </c>
      <c r="BM218" s="23" t="s">
        <v>523</v>
      </c>
    </row>
    <row r="219" s="13" customFormat="1">
      <c r="B219" s="272"/>
      <c r="C219" s="273"/>
      <c r="D219" s="232" t="s">
        <v>257</v>
      </c>
      <c r="E219" s="274" t="s">
        <v>21</v>
      </c>
      <c r="F219" s="275" t="s">
        <v>524</v>
      </c>
      <c r="G219" s="273"/>
      <c r="H219" s="274" t="s">
        <v>21</v>
      </c>
      <c r="I219" s="276"/>
      <c r="J219" s="273"/>
      <c r="K219" s="273"/>
      <c r="L219" s="277"/>
      <c r="M219" s="278"/>
      <c r="N219" s="279"/>
      <c r="O219" s="279"/>
      <c r="P219" s="279"/>
      <c r="Q219" s="279"/>
      <c r="R219" s="279"/>
      <c r="S219" s="279"/>
      <c r="T219" s="280"/>
      <c r="AT219" s="281" t="s">
        <v>257</v>
      </c>
      <c r="AU219" s="281" t="s">
        <v>79</v>
      </c>
      <c r="AV219" s="13" t="s">
        <v>77</v>
      </c>
      <c r="AW219" s="13" t="s">
        <v>33</v>
      </c>
      <c r="AX219" s="13" t="s">
        <v>69</v>
      </c>
      <c r="AY219" s="281" t="s">
        <v>120</v>
      </c>
    </row>
    <row r="220" s="11" customFormat="1">
      <c r="B220" s="240"/>
      <c r="C220" s="241"/>
      <c r="D220" s="232" t="s">
        <v>257</v>
      </c>
      <c r="E220" s="242" t="s">
        <v>21</v>
      </c>
      <c r="F220" s="243" t="s">
        <v>525</v>
      </c>
      <c r="G220" s="241"/>
      <c r="H220" s="244">
        <v>1.873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AT220" s="250" t="s">
        <v>257</v>
      </c>
      <c r="AU220" s="250" t="s">
        <v>79</v>
      </c>
      <c r="AV220" s="11" t="s">
        <v>79</v>
      </c>
      <c r="AW220" s="11" t="s">
        <v>33</v>
      </c>
      <c r="AX220" s="11" t="s">
        <v>77</v>
      </c>
      <c r="AY220" s="250" t="s">
        <v>120</v>
      </c>
    </row>
    <row r="221" s="1" customFormat="1" ht="38.25" customHeight="1">
      <c r="B221" s="45"/>
      <c r="C221" s="220" t="s">
        <v>526</v>
      </c>
      <c r="D221" s="220" t="s">
        <v>123</v>
      </c>
      <c r="E221" s="221" t="s">
        <v>527</v>
      </c>
      <c r="F221" s="222" t="s">
        <v>528</v>
      </c>
      <c r="G221" s="223" t="s">
        <v>273</v>
      </c>
      <c r="H221" s="224">
        <v>90.700000000000003</v>
      </c>
      <c r="I221" s="225"/>
      <c r="J221" s="226">
        <f>ROUND(I221*H221,2)</f>
        <v>0</v>
      </c>
      <c r="K221" s="222" t="s">
        <v>255</v>
      </c>
      <c r="L221" s="71"/>
      <c r="M221" s="227" t="s">
        <v>21</v>
      </c>
      <c r="N221" s="228" t="s">
        <v>40</v>
      </c>
      <c r="O221" s="46"/>
      <c r="P221" s="229">
        <f>O221*H221</f>
        <v>0</v>
      </c>
      <c r="Q221" s="229">
        <v>0.15540000000000001</v>
      </c>
      <c r="R221" s="229">
        <f>Q221*H221</f>
        <v>14.094780000000002</v>
      </c>
      <c r="S221" s="229">
        <v>0</v>
      </c>
      <c r="T221" s="230">
        <f>S221*H221</f>
        <v>0</v>
      </c>
      <c r="AR221" s="23" t="s">
        <v>140</v>
      </c>
      <c r="AT221" s="23" t="s">
        <v>123</v>
      </c>
      <c r="AU221" s="23" t="s">
        <v>79</v>
      </c>
      <c r="AY221" s="23" t="s">
        <v>120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23" t="s">
        <v>77</v>
      </c>
      <c r="BK221" s="231">
        <f>ROUND(I221*H221,2)</f>
        <v>0</v>
      </c>
      <c r="BL221" s="23" t="s">
        <v>140</v>
      </c>
      <c r="BM221" s="23" t="s">
        <v>529</v>
      </c>
    </row>
    <row r="222" s="11" customFormat="1">
      <c r="B222" s="240"/>
      <c r="C222" s="241"/>
      <c r="D222" s="232" t="s">
        <v>257</v>
      </c>
      <c r="E222" s="242" t="s">
        <v>21</v>
      </c>
      <c r="F222" s="243" t="s">
        <v>530</v>
      </c>
      <c r="G222" s="241"/>
      <c r="H222" s="244">
        <v>90.700000000000003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AT222" s="250" t="s">
        <v>257</v>
      </c>
      <c r="AU222" s="250" t="s">
        <v>79</v>
      </c>
      <c r="AV222" s="11" t="s">
        <v>79</v>
      </c>
      <c r="AW222" s="11" t="s">
        <v>33</v>
      </c>
      <c r="AX222" s="11" t="s">
        <v>77</v>
      </c>
      <c r="AY222" s="250" t="s">
        <v>120</v>
      </c>
    </row>
    <row r="223" s="1" customFormat="1" ht="16.5" customHeight="1">
      <c r="B223" s="45"/>
      <c r="C223" s="262" t="s">
        <v>531</v>
      </c>
      <c r="D223" s="262" t="s">
        <v>306</v>
      </c>
      <c r="E223" s="263" t="s">
        <v>532</v>
      </c>
      <c r="F223" s="264" t="s">
        <v>533</v>
      </c>
      <c r="G223" s="265" t="s">
        <v>273</v>
      </c>
      <c r="H223" s="266">
        <v>18</v>
      </c>
      <c r="I223" s="267"/>
      <c r="J223" s="268">
        <f>ROUND(I223*H223,2)</f>
        <v>0</v>
      </c>
      <c r="K223" s="264" t="s">
        <v>255</v>
      </c>
      <c r="L223" s="269"/>
      <c r="M223" s="270" t="s">
        <v>21</v>
      </c>
      <c r="N223" s="271" t="s">
        <v>40</v>
      </c>
      <c r="O223" s="46"/>
      <c r="P223" s="229">
        <f>O223*H223</f>
        <v>0</v>
      </c>
      <c r="Q223" s="229">
        <v>0.048300000000000003</v>
      </c>
      <c r="R223" s="229">
        <f>Q223*H223</f>
        <v>0.86940000000000006</v>
      </c>
      <c r="S223" s="229">
        <v>0</v>
      </c>
      <c r="T223" s="230">
        <f>S223*H223</f>
        <v>0</v>
      </c>
      <c r="AR223" s="23" t="s">
        <v>161</v>
      </c>
      <c r="AT223" s="23" t="s">
        <v>306</v>
      </c>
      <c r="AU223" s="23" t="s">
        <v>79</v>
      </c>
      <c r="AY223" s="23" t="s">
        <v>120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23" t="s">
        <v>77</v>
      </c>
      <c r="BK223" s="231">
        <f>ROUND(I223*H223,2)</f>
        <v>0</v>
      </c>
      <c r="BL223" s="23" t="s">
        <v>140</v>
      </c>
      <c r="BM223" s="23" t="s">
        <v>534</v>
      </c>
    </row>
    <row r="224" s="11" customFormat="1">
      <c r="B224" s="240"/>
      <c r="C224" s="241"/>
      <c r="D224" s="232" t="s">
        <v>257</v>
      </c>
      <c r="E224" s="242" t="s">
        <v>215</v>
      </c>
      <c r="F224" s="243" t="s">
        <v>216</v>
      </c>
      <c r="G224" s="241"/>
      <c r="H224" s="244">
        <v>18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AT224" s="250" t="s">
        <v>257</v>
      </c>
      <c r="AU224" s="250" t="s">
        <v>79</v>
      </c>
      <c r="AV224" s="11" t="s">
        <v>79</v>
      </c>
      <c r="AW224" s="11" t="s">
        <v>33</v>
      </c>
      <c r="AX224" s="11" t="s">
        <v>77</v>
      </c>
      <c r="AY224" s="250" t="s">
        <v>120</v>
      </c>
    </row>
    <row r="225" s="1" customFormat="1" ht="16.5" customHeight="1">
      <c r="B225" s="45"/>
      <c r="C225" s="262" t="s">
        <v>535</v>
      </c>
      <c r="D225" s="262" t="s">
        <v>306</v>
      </c>
      <c r="E225" s="263" t="s">
        <v>536</v>
      </c>
      <c r="F225" s="264" t="s">
        <v>537</v>
      </c>
      <c r="G225" s="265" t="s">
        <v>273</v>
      </c>
      <c r="H225" s="266">
        <v>38.200000000000003</v>
      </c>
      <c r="I225" s="267"/>
      <c r="J225" s="268">
        <f>ROUND(I225*H225,2)</f>
        <v>0</v>
      </c>
      <c r="K225" s="264" t="s">
        <v>255</v>
      </c>
      <c r="L225" s="269"/>
      <c r="M225" s="270" t="s">
        <v>21</v>
      </c>
      <c r="N225" s="271" t="s">
        <v>40</v>
      </c>
      <c r="O225" s="46"/>
      <c r="P225" s="229">
        <f>O225*H225</f>
        <v>0</v>
      </c>
      <c r="Q225" s="229">
        <v>0.081000000000000003</v>
      </c>
      <c r="R225" s="229">
        <f>Q225*H225</f>
        <v>3.0942000000000003</v>
      </c>
      <c r="S225" s="229">
        <v>0</v>
      </c>
      <c r="T225" s="230">
        <f>S225*H225</f>
        <v>0</v>
      </c>
      <c r="AR225" s="23" t="s">
        <v>161</v>
      </c>
      <c r="AT225" s="23" t="s">
        <v>306</v>
      </c>
      <c r="AU225" s="23" t="s">
        <v>79</v>
      </c>
      <c r="AY225" s="23" t="s">
        <v>120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23" t="s">
        <v>77</v>
      </c>
      <c r="BK225" s="231">
        <f>ROUND(I225*H225,2)</f>
        <v>0</v>
      </c>
      <c r="BL225" s="23" t="s">
        <v>140</v>
      </c>
      <c r="BM225" s="23" t="s">
        <v>538</v>
      </c>
    </row>
    <row r="226" s="11" customFormat="1">
      <c r="B226" s="240"/>
      <c r="C226" s="241"/>
      <c r="D226" s="232" t="s">
        <v>257</v>
      </c>
      <c r="E226" s="242" t="s">
        <v>217</v>
      </c>
      <c r="F226" s="243" t="s">
        <v>218</v>
      </c>
      <c r="G226" s="241"/>
      <c r="H226" s="244">
        <v>38.200000000000003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AT226" s="250" t="s">
        <v>257</v>
      </c>
      <c r="AU226" s="250" t="s">
        <v>79</v>
      </c>
      <c r="AV226" s="11" t="s">
        <v>79</v>
      </c>
      <c r="AW226" s="11" t="s">
        <v>33</v>
      </c>
      <c r="AX226" s="11" t="s">
        <v>77</v>
      </c>
      <c r="AY226" s="250" t="s">
        <v>120</v>
      </c>
    </row>
    <row r="227" s="1" customFormat="1" ht="16.5" customHeight="1">
      <c r="B227" s="45"/>
      <c r="C227" s="262" t="s">
        <v>539</v>
      </c>
      <c r="D227" s="262" t="s">
        <v>306</v>
      </c>
      <c r="E227" s="263" t="s">
        <v>540</v>
      </c>
      <c r="F227" s="264" t="s">
        <v>541</v>
      </c>
      <c r="G227" s="265" t="s">
        <v>273</v>
      </c>
      <c r="H227" s="266">
        <v>28.5</v>
      </c>
      <c r="I227" s="267"/>
      <c r="J227" s="268">
        <f>ROUND(I227*H227,2)</f>
        <v>0</v>
      </c>
      <c r="K227" s="264" t="s">
        <v>255</v>
      </c>
      <c r="L227" s="269"/>
      <c r="M227" s="270" t="s">
        <v>21</v>
      </c>
      <c r="N227" s="271" t="s">
        <v>40</v>
      </c>
      <c r="O227" s="46"/>
      <c r="P227" s="229">
        <f>O227*H227</f>
        <v>0</v>
      </c>
      <c r="Q227" s="229">
        <v>0.10199999999999999</v>
      </c>
      <c r="R227" s="229">
        <f>Q227*H227</f>
        <v>2.907</v>
      </c>
      <c r="S227" s="229">
        <v>0</v>
      </c>
      <c r="T227" s="230">
        <f>S227*H227</f>
        <v>0</v>
      </c>
      <c r="AR227" s="23" t="s">
        <v>161</v>
      </c>
      <c r="AT227" s="23" t="s">
        <v>306</v>
      </c>
      <c r="AU227" s="23" t="s">
        <v>79</v>
      </c>
      <c r="AY227" s="23" t="s">
        <v>120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23" t="s">
        <v>77</v>
      </c>
      <c r="BK227" s="231">
        <f>ROUND(I227*H227,2)</f>
        <v>0</v>
      </c>
      <c r="BL227" s="23" t="s">
        <v>140</v>
      </c>
      <c r="BM227" s="23" t="s">
        <v>542</v>
      </c>
    </row>
    <row r="228" s="11" customFormat="1">
      <c r="B228" s="240"/>
      <c r="C228" s="241"/>
      <c r="D228" s="232" t="s">
        <v>257</v>
      </c>
      <c r="E228" s="242" t="s">
        <v>219</v>
      </c>
      <c r="F228" s="243" t="s">
        <v>220</v>
      </c>
      <c r="G228" s="241"/>
      <c r="H228" s="244">
        <v>28.5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AT228" s="250" t="s">
        <v>257</v>
      </c>
      <c r="AU228" s="250" t="s">
        <v>79</v>
      </c>
      <c r="AV228" s="11" t="s">
        <v>79</v>
      </c>
      <c r="AW228" s="11" t="s">
        <v>33</v>
      </c>
      <c r="AX228" s="11" t="s">
        <v>77</v>
      </c>
      <c r="AY228" s="250" t="s">
        <v>120</v>
      </c>
    </row>
    <row r="229" s="1" customFormat="1" ht="16.5" customHeight="1">
      <c r="B229" s="45"/>
      <c r="C229" s="262" t="s">
        <v>543</v>
      </c>
      <c r="D229" s="262" t="s">
        <v>306</v>
      </c>
      <c r="E229" s="263" t="s">
        <v>544</v>
      </c>
      <c r="F229" s="264" t="s">
        <v>545</v>
      </c>
      <c r="G229" s="265" t="s">
        <v>273</v>
      </c>
      <c r="H229" s="266">
        <v>6</v>
      </c>
      <c r="I229" s="267"/>
      <c r="J229" s="268">
        <f>ROUND(I229*H229,2)</f>
        <v>0</v>
      </c>
      <c r="K229" s="264" t="s">
        <v>255</v>
      </c>
      <c r="L229" s="269"/>
      <c r="M229" s="270" t="s">
        <v>21</v>
      </c>
      <c r="N229" s="271" t="s">
        <v>40</v>
      </c>
      <c r="O229" s="46"/>
      <c r="P229" s="229">
        <f>O229*H229</f>
        <v>0</v>
      </c>
      <c r="Q229" s="229">
        <v>0.064000000000000001</v>
      </c>
      <c r="R229" s="229">
        <f>Q229*H229</f>
        <v>0.38400000000000001</v>
      </c>
      <c r="S229" s="229">
        <v>0</v>
      </c>
      <c r="T229" s="230">
        <f>S229*H229</f>
        <v>0</v>
      </c>
      <c r="AR229" s="23" t="s">
        <v>161</v>
      </c>
      <c r="AT229" s="23" t="s">
        <v>306</v>
      </c>
      <c r="AU229" s="23" t="s">
        <v>79</v>
      </c>
      <c r="AY229" s="23" t="s">
        <v>120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23" t="s">
        <v>77</v>
      </c>
      <c r="BK229" s="231">
        <f>ROUND(I229*H229,2)</f>
        <v>0</v>
      </c>
      <c r="BL229" s="23" t="s">
        <v>140</v>
      </c>
      <c r="BM229" s="23" t="s">
        <v>546</v>
      </c>
    </row>
    <row r="230" s="11" customFormat="1">
      <c r="B230" s="240"/>
      <c r="C230" s="241"/>
      <c r="D230" s="232" t="s">
        <v>257</v>
      </c>
      <c r="E230" s="242" t="s">
        <v>221</v>
      </c>
      <c r="F230" s="243" t="s">
        <v>151</v>
      </c>
      <c r="G230" s="241"/>
      <c r="H230" s="244">
        <v>6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AT230" s="250" t="s">
        <v>257</v>
      </c>
      <c r="AU230" s="250" t="s">
        <v>79</v>
      </c>
      <c r="AV230" s="11" t="s">
        <v>79</v>
      </c>
      <c r="AW230" s="11" t="s">
        <v>33</v>
      </c>
      <c r="AX230" s="11" t="s">
        <v>77</v>
      </c>
      <c r="AY230" s="250" t="s">
        <v>120</v>
      </c>
    </row>
    <row r="231" s="1" customFormat="1" ht="38.25" customHeight="1">
      <c r="B231" s="45"/>
      <c r="C231" s="220" t="s">
        <v>547</v>
      </c>
      <c r="D231" s="220" t="s">
        <v>123</v>
      </c>
      <c r="E231" s="221" t="s">
        <v>548</v>
      </c>
      <c r="F231" s="222" t="s">
        <v>549</v>
      </c>
      <c r="G231" s="223" t="s">
        <v>273</v>
      </c>
      <c r="H231" s="224">
        <v>99.5</v>
      </c>
      <c r="I231" s="225"/>
      <c r="J231" s="226">
        <f>ROUND(I231*H231,2)</f>
        <v>0</v>
      </c>
      <c r="K231" s="222" t="s">
        <v>255</v>
      </c>
      <c r="L231" s="71"/>
      <c r="M231" s="227" t="s">
        <v>21</v>
      </c>
      <c r="N231" s="228" t="s">
        <v>40</v>
      </c>
      <c r="O231" s="46"/>
      <c r="P231" s="229">
        <f>O231*H231</f>
        <v>0</v>
      </c>
      <c r="Q231" s="229">
        <v>0.1295</v>
      </c>
      <c r="R231" s="229">
        <f>Q231*H231</f>
        <v>12.885250000000001</v>
      </c>
      <c r="S231" s="229">
        <v>0</v>
      </c>
      <c r="T231" s="230">
        <f>S231*H231</f>
        <v>0</v>
      </c>
      <c r="AR231" s="23" t="s">
        <v>140</v>
      </c>
      <c r="AT231" s="23" t="s">
        <v>123</v>
      </c>
      <c r="AU231" s="23" t="s">
        <v>79</v>
      </c>
      <c r="AY231" s="23" t="s">
        <v>120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23" t="s">
        <v>77</v>
      </c>
      <c r="BK231" s="231">
        <f>ROUND(I231*H231,2)</f>
        <v>0</v>
      </c>
      <c r="BL231" s="23" t="s">
        <v>140</v>
      </c>
      <c r="BM231" s="23" t="s">
        <v>550</v>
      </c>
    </row>
    <row r="232" s="11" customFormat="1">
      <c r="B232" s="240"/>
      <c r="C232" s="241"/>
      <c r="D232" s="232" t="s">
        <v>257</v>
      </c>
      <c r="E232" s="242" t="s">
        <v>21</v>
      </c>
      <c r="F232" s="243" t="s">
        <v>551</v>
      </c>
      <c r="G232" s="241"/>
      <c r="H232" s="244">
        <v>99.5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AT232" s="250" t="s">
        <v>257</v>
      </c>
      <c r="AU232" s="250" t="s">
        <v>79</v>
      </c>
      <c r="AV232" s="11" t="s">
        <v>79</v>
      </c>
      <c r="AW232" s="11" t="s">
        <v>33</v>
      </c>
      <c r="AX232" s="11" t="s">
        <v>77</v>
      </c>
      <c r="AY232" s="250" t="s">
        <v>120</v>
      </c>
    </row>
    <row r="233" s="1" customFormat="1" ht="16.5" customHeight="1">
      <c r="B233" s="45"/>
      <c r="C233" s="262" t="s">
        <v>552</v>
      </c>
      <c r="D233" s="262" t="s">
        <v>306</v>
      </c>
      <c r="E233" s="263" t="s">
        <v>553</v>
      </c>
      <c r="F233" s="264" t="s">
        <v>554</v>
      </c>
      <c r="G233" s="265" t="s">
        <v>273</v>
      </c>
      <c r="H233" s="266">
        <v>15</v>
      </c>
      <c r="I233" s="267"/>
      <c r="J233" s="268">
        <f>ROUND(I233*H233,2)</f>
        <v>0</v>
      </c>
      <c r="K233" s="264" t="s">
        <v>255</v>
      </c>
      <c r="L233" s="269"/>
      <c r="M233" s="270" t="s">
        <v>21</v>
      </c>
      <c r="N233" s="271" t="s">
        <v>40</v>
      </c>
      <c r="O233" s="46"/>
      <c r="P233" s="229">
        <f>O233*H233</f>
        <v>0</v>
      </c>
      <c r="Q233" s="229">
        <v>0.028000000000000001</v>
      </c>
      <c r="R233" s="229">
        <f>Q233*H233</f>
        <v>0.41999999999999998</v>
      </c>
      <c r="S233" s="229">
        <v>0</v>
      </c>
      <c r="T233" s="230">
        <f>S233*H233</f>
        <v>0</v>
      </c>
      <c r="AR233" s="23" t="s">
        <v>161</v>
      </c>
      <c r="AT233" s="23" t="s">
        <v>306</v>
      </c>
      <c r="AU233" s="23" t="s">
        <v>79</v>
      </c>
      <c r="AY233" s="23" t="s">
        <v>120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23" t="s">
        <v>77</v>
      </c>
      <c r="BK233" s="231">
        <f>ROUND(I233*H233,2)</f>
        <v>0</v>
      </c>
      <c r="BL233" s="23" t="s">
        <v>140</v>
      </c>
      <c r="BM233" s="23" t="s">
        <v>555</v>
      </c>
    </row>
    <row r="234" s="11" customFormat="1">
      <c r="B234" s="240"/>
      <c r="C234" s="241"/>
      <c r="D234" s="232" t="s">
        <v>257</v>
      </c>
      <c r="E234" s="242" t="s">
        <v>214</v>
      </c>
      <c r="F234" s="243" t="s">
        <v>10</v>
      </c>
      <c r="G234" s="241"/>
      <c r="H234" s="244">
        <v>15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AT234" s="250" t="s">
        <v>257</v>
      </c>
      <c r="AU234" s="250" t="s">
        <v>79</v>
      </c>
      <c r="AV234" s="11" t="s">
        <v>79</v>
      </c>
      <c r="AW234" s="11" t="s">
        <v>33</v>
      </c>
      <c r="AX234" s="11" t="s">
        <v>77</v>
      </c>
      <c r="AY234" s="250" t="s">
        <v>120</v>
      </c>
    </row>
    <row r="235" s="1" customFormat="1" ht="16.5" customHeight="1">
      <c r="B235" s="45"/>
      <c r="C235" s="262" t="s">
        <v>556</v>
      </c>
      <c r="D235" s="262" t="s">
        <v>306</v>
      </c>
      <c r="E235" s="263" t="s">
        <v>557</v>
      </c>
      <c r="F235" s="264" t="s">
        <v>558</v>
      </c>
      <c r="G235" s="265" t="s">
        <v>273</v>
      </c>
      <c r="H235" s="266">
        <v>78.5</v>
      </c>
      <c r="I235" s="267"/>
      <c r="J235" s="268">
        <f>ROUND(I235*H235,2)</f>
        <v>0</v>
      </c>
      <c r="K235" s="264" t="s">
        <v>255</v>
      </c>
      <c r="L235" s="269"/>
      <c r="M235" s="270" t="s">
        <v>21</v>
      </c>
      <c r="N235" s="271" t="s">
        <v>40</v>
      </c>
      <c r="O235" s="46"/>
      <c r="P235" s="229">
        <f>O235*H235</f>
        <v>0</v>
      </c>
      <c r="Q235" s="229">
        <v>0.058000000000000003</v>
      </c>
      <c r="R235" s="229">
        <f>Q235*H235</f>
        <v>4.5529999999999999</v>
      </c>
      <c r="S235" s="229">
        <v>0</v>
      </c>
      <c r="T235" s="230">
        <f>S235*H235</f>
        <v>0</v>
      </c>
      <c r="AR235" s="23" t="s">
        <v>161</v>
      </c>
      <c r="AT235" s="23" t="s">
        <v>306</v>
      </c>
      <c r="AU235" s="23" t="s">
        <v>79</v>
      </c>
      <c r="AY235" s="23" t="s">
        <v>120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23" t="s">
        <v>77</v>
      </c>
      <c r="BK235" s="231">
        <f>ROUND(I235*H235,2)</f>
        <v>0</v>
      </c>
      <c r="BL235" s="23" t="s">
        <v>140</v>
      </c>
      <c r="BM235" s="23" t="s">
        <v>559</v>
      </c>
    </row>
    <row r="236" s="11" customFormat="1">
      <c r="B236" s="240"/>
      <c r="C236" s="241"/>
      <c r="D236" s="232" t="s">
        <v>257</v>
      </c>
      <c r="E236" s="242" t="s">
        <v>193</v>
      </c>
      <c r="F236" s="243" t="s">
        <v>194</v>
      </c>
      <c r="G236" s="241"/>
      <c r="H236" s="244">
        <v>78.5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AT236" s="250" t="s">
        <v>257</v>
      </c>
      <c r="AU236" s="250" t="s">
        <v>79</v>
      </c>
      <c r="AV236" s="11" t="s">
        <v>79</v>
      </c>
      <c r="AW236" s="11" t="s">
        <v>33</v>
      </c>
      <c r="AX236" s="11" t="s">
        <v>77</v>
      </c>
      <c r="AY236" s="250" t="s">
        <v>120</v>
      </c>
    </row>
    <row r="237" s="1" customFormat="1" ht="16.5" customHeight="1">
      <c r="B237" s="45"/>
      <c r="C237" s="262" t="s">
        <v>560</v>
      </c>
      <c r="D237" s="262" t="s">
        <v>306</v>
      </c>
      <c r="E237" s="263" t="s">
        <v>561</v>
      </c>
      <c r="F237" s="264" t="s">
        <v>562</v>
      </c>
      <c r="G237" s="265" t="s">
        <v>273</v>
      </c>
      <c r="H237" s="266">
        <v>6</v>
      </c>
      <c r="I237" s="267"/>
      <c r="J237" s="268">
        <f>ROUND(I237*H237,2)</f>
        <v>0</v>
      </c>
      <c r="K237" s="264" t="s">
        <v>255</v>
      </c>
      <c r="L237" s="269"/>
      <c r="M237" s="270" t="s">
        <v>21</v>
      </c>
      <c r="N237" s="271" t="s">
        <v>40</v>
      </c>
      <c r="O237" s="46"/>
      <c r="P237" s="229">
        <f>O237*H237</f>
        <v>0</v>
      </c>
      <c r="Q237" s="229">
        <v>0.045999999999999999</v>
      </c>
      <c r="R237" s="229">
        <f>Q237*H237</f>
        <v>0.27600000000000002</v>
      </c>
      <c r="S237" s="229">
        <v>0</v>
      </c>
      <c r="T237" s="230">
        <f>S237*H237</f>
        <v>0</v>
      </c>
      <c r="AR237" s="23" t="s">
        <v>161</v>
      </c>
      <c r="AT237" s="23" t="s">
        <v>306</v>
      </c>
      <c r="AU237" s="23" t="s">
        <v>79</v>
      </c>
      <c r="AY237" s="23" t="s">
        <v>120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23" t="s">
        <v>77</v>
      </c>
      <c r="BK237" s="231">
        <f>ROUND(I237*H237,2)</f>
        <v>0</v>
      </c>
      <c r="BL237" s="23" t="s">
        <v>140</v>
      </c>
      <c r="BM237" s="23" t="s">
        <v>563</v>
      </c>
    </row>
    <row r="238" s="11" customFormat="1">
      <c r="B238" s="240"/>
      <c r="C238" s="241"/>
      <c r="D238" s="232" t="s">
        <v>257</v>
      </c>
      <c r="E238" s="242" t="s">
        <v>232</v>
      </c>
      <c r="F238" s="243" t="s">
        <v>151</v>
      </c>
      <c r="G238" s="241"/>
      <c r="H238" s="244">
        <v>6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AT238" s="250" t="s">
        <v>257</v>
      </c>
      <c r="AU238" s="250" t="s">
        <v>79</v>
      </c>
      <c r="AV238" s="11" t="s">
        <v>79</v>
      </c>
      <c r="AW238" s="11" t="s">
        <v>33</v>
      </c>
      <c r="AX238" s="11" t="s">
        <v>77</v>
      </c>
      <c r="AY238" s="250" t="s">
        <v>120</v>
      </c>
    </row>
    <row r="239" s="1" customFormat="1" ht="25.5" customHeight="1">
      <c r="B239" s="45"/>
      <c r="C239" s="220" t="s">
        <v>564</v>
      </c>
      <c r="D239" s="220" t="s">
        <v>123</v>
      </c>
      <c r="E239" s="221" t="s">
        <v>565</v>
      </c>
      <c r="F239" s="222" t="s">
        <v>566</v>
      </c>
      <c r="G239" s="223" t="s">
        <v>273</v>
      </c>
      <c r="H239" s="224">
        <v>104.3</v>
      </c>
      <c r="I239" s="225"/>
      <c r="J239" s="226">
        <f>ROUND(I239*H239,2)</f>
        <v>0</v>
      </c>
      <c r="K239" s="222" t="s">
        <v>255</v>
      </c>
      <c r="L239" s="71"/>
      <c r="M239" s="227" t="s">
        <v>21</v>
      </c>
      <c r="N239" s="228" t="s">
        <v>40</v>
      </c>
      <c r="O239" s="46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AR239" s="23" t="s">
        <v>140</v>
      </c>
      <c r="AT239" s="23" t="s">
        <v>123</v>
      </c>
      <c r="AU239" s="23" t="s">
        <v>79</v>
      </c>
      <c r="AY239" s="23" t="s">
        <v>120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23" t="s">
        <v>77</v>
      </c>
      <c r="BK239" s="231">
        <f>ROUND(I239*H239,2)</f>
        <v>0</v>
      </c>
      <c r="BL239" s="23" t="s">
        <v>140</v>
      </c>
      <c r="BM239" s="23" t="s">
        <v>567</v>
      </c>
    </row>
    <row r="240" s="11" customFormat="1">
      <c r="B240" s="240"/>
      <c r="C240" s="241"/>
      <c r="D240" s="232" t="s">
        <v>257</v>
      </c>
      <c r="E240" s="242" t="s">
        <v>21</v>
      </c>
      <c r="F240" s="243" t="s">
        <v>568</v>
      </c>
      <c r="G240" s="241"/>
      <c r="H240" s="244">
        <v>104.3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AT240" s="250" t="s">
        <v>257</v>
      </c>
      <c r="AU240" s="250" t="s">
        <v>79</v>
      </c>
      <c r="AV240" s="11" t="s">
        <v>79</v>
      </c>
      <c r="AW240" s="11" t="s">
        <v>33</v>
      </c>
      <c r="AX240" s="11" t="s">
        <v>77</v>
      </c>
      <c r="AY240" s="250" t="s">
        <v>120</v>
      </c>
    </row>
    <row r="241" s="1" customFormat="1" ht="51" customHeight="1">
      <c r="B241" s="45"/>
      <c r="C241" s="220" t="s">
        <v>569</v>
      </c>
      <c r="D241" s="220" t="s">
        <v>123</v>
      </c>
      <c r="E241" s="221" t="s">
        <v>570</v>
      </c>
      <c r="F241" s="222" t="s">
        <v>571</v>
      </c>
      <c r="G241" s="223" t="s">
        <v>273</v>
      </c>
      <c r="H241" s="224">
        <v>20</v>
      </c>
      <c r="I241" s="225"/>
      <c r="J241" s="226">
        <f>ROUND(I241*H241,2)</f>
        <v>0</v>
      </c>
      <c r="K241" s="222" t="s">
        <v>255</v>
      </c>
      <c r="L241" s="71"/>
      <c r="M241" s="227" t="s">
        <v>21</v>
      </c>
      <c r="N241" s="228" t="s">
        <v>40</v>
      </c>
      <c r="O241" s="46"/>
      <c r="P241" s="229">
        <f>O241*H241</f>
        <v>0</v>
      </c>
      <c r="Q241" s="229">
        <v>0</v>
      </c>
      <c r="R241" s="229">
        <f>Q241*H241</f>
        <v>0</v>
      </c>
      <c r="S241" s="229">
        <v>0.035000000000000003</v>
      </c>
      <c r="T241" s="230">
        <f>S241*H241</f>
        <v>0.70000000000000007</v>
      </c>
      <c r="AR241" s="23" t="s">
        <v>140</v>
      </c>
      <c r="AT241" s="23" t="s">
        <v>123</v>
      </c>
      <c r="AU241" s="23" t="s">
        <v>79</v>
      </c>
      <c r="AY241" s="23" t="s">
        <v>120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23" t="s">
        <v>77</v>
      </c>
      <c r="BK241" s="231">
        <f>ROUND(I241*H241,2)</f>
        <v>0</v>
      </c>
      <c r="BL241" s="23" t="s">
        <v>140</v>
      </c>
      <c r="BM241" s="23" t="s">
        <v>572</v>
      </c>
    </row>
    <row r="242" s="1" customFormat="1">
      <c r="B242" s="45"/>
      <c r="C242" s="73"/>
      <c r="D242" s="232" t="s">
        <v>129</v>
      </c>
      <c r="E242" s="73"/>
      <c r="F242" s="233" t="s">
        <v>573</v>
      </c>
      <c r="G242" s="73"/>
      <c r="H242" s="73"/>
      <c r="I242" s="190"/>
      <c r="J242" s="73"/>
      <c r="K242" s="73"/>
      <c r="L242" s="71"/>
      <c r="M242" s="234"/>
      <c r="N242" s="46"/>
      <c r="O242" s="46"/>
      <c r="P242" s="46"/>
      <c r="Q242" s="46"/>
      <c r="R242" s="46"/>
      <c r="S242" s="46"/>
      <c r="T242" s="94"/>
      <c r="AT242" s="23" t="s">
        <v>129</v>
      </c>
      <c r="AU242" s="23" t="s">
        <v>79</v>
      </c>
    </row>
    <row r="243" s="11" customFormat="1">
      <c r="B243" s="240"/>
      <c r="C243" s="241"/>
      <c r="D243" s="232" t="s">
        <v>257</v>
      </c>
      <c r="E243" s="242" t="s">
        <v>21</v>
      </c>
      <c r="F243" s="243" t="s">
        <v>236</v>
      </c>
      <c r="G243" s="241"/>
      <c r="H243" s="244">
        <v>20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AT243" s="250" t="s">
        <v>257</v>
      </c>
      <c r="AU243" s="250" t="s">
        <v>79</v>
      </c>
      <c r="AV243" s="11" t="s">
        <v>79</v>
      </c>
      <c r="AW243" s="11" t="s">
        <v>33</v>
      </c>
      <c r="AX243" s="11" t="s">
        <v>77</v>
      </c>
      <c r="AY243" s="250" t="s">
        <v>120</v>
      </c>
    </row>
    <row r="244" s="10" customFormat="1" ht="29.88" customHeight="1">
      <c r="B244" s="204"/>
      <c r="C244" s="205"/>
      <c r="D244" s="206" t="s">
        <v>68</v>
      </c>
      <c r="E244" s="218" t="s">
        <v>574</v>
      </c>
      <c r="F244" s="218" t="s">
        <v>575</v>
      </c>
      <c r="G244" s="205"/>
      <c r="H244" s="205"/>
      <c r="I244" s="208"/>
      <c r="J244" s="219">
        <f>BK244</f>
        <v>0</v>
      </c>
      <c r="K244" s="205"/>
      <c r="L244" s="210"/>
      <c r="M244" s="211"/>
      <c r="N244" s="212"/>
      <c r="O244" s="212"/>
      <c r="P244" s="213">
        <f>SUM(P245:P258)</f>
        <v>0</v>
      </c>
      <c r="Q244" s="212"/>
      <c r="R244" s="213">
        <f>SUM(R245:R258)</f>
        <v>0</v>
      </c>
      <c r="S244" s="212"/>
      <c r="T244" s="214">
        <f>SUM(T245:T258)</f>
        <v>0</v>
      </c>
      <c r="AR244" s="215" t="s">
        <v>77</v>
      </c>
      <c r="AT244" s="216" t="s">
        <v>68</v>
      </c>
      <c r="AU244" s="216" t="s">
        <v>77</v>
      </c>
      <c r="AY244" s="215" t="s">
        <v>120</v>
      </c>
      <c r="BK244" s="217">
        <f>SUM(BK245:BK258)</f>
        <v>0</v>
      </c>
    </row>
    <row r="245" s="1" customFormat="1" ht="25.5" customHeight="1">
      <c r="B245" s="45"/>
      <c r="C245" s="220" t="s">
        <v>576</v>
      </c>
      <c r="D245" s="220" t="s">
        <v>123</v>
      </c>
      <c r="E245" s="221" t="s">
        <v>577</v>
      </c>
      <c r="F245" s="222" t="s">
        <v>578</v>
      </c>
      <c r="G245" s="223" t="s">
        <v>309</v>
      </c>
      <c r="H245" s="224">
        <v>35.689999999999998</v>
      </c>
      <c r="I245" s="225"/>
      <c r="J245" s="226">
        <f>ROUND(I245*H245,2)</f>
        <v>0</v>
      </c>
      <c r="K245" s="222" t="s">
        <v>255</v>
      </c>
      <c r="L245" s="71"/>
      <c r="M245" s="227" t="s">
        <v>21</v>
      </c>
      <c r="N245" s="228" t="s">
        <v>40</v>
      </c>
      <c r="O245" s="46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AR245" s="23" t="s">
        <v>140</v>
      </c>
      <c r="AT245" s="23" t="s">
        <v>123</v>
      </c>
      <c r="AU245" s="23" t="s">
        <v>79</v>
      </c>
      <c r="AY245" s="23" t="s">
        <v>120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23" t="s">
        <v>77</v>
      </c>
      <c r="BK245" s="231">
        <f>ROUND(I245*H245,2)</f>
        <v>0</v>
      </c>
      <c r="BL245" s="23" t="s">
        <v>140</v>
      </c>
      <c r="BM245" s="23" t="s">
        <v>579</v>
      </c>
    </row>
    <row r="246" s="11" customFormat="1">
      <c r="B246" s="240"/>
      <c r="C246" s="241"/>
      <c r="D246" s="232" t="s">
        <v>257</v>
      </c>
      <c r="E246" s="242" t="s">
        <v>195</v>
      </c>
      <c r="F246" s="243" t="s">
        <v>580</v>
      </c>
      <c r="G246" s="241"/>
      <c r="H246" s="244">
        <v>35.689999999999998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AT246" s="250" t="s">
        <v>257</v>
      </c>
      <c r="AU246" s="250" t="s">
        <v>79</v>
      </c>
      <c r="AV246" s="11" t="s">
        <v>79</v>
      </c>
      <c r="AW246" s="11" t="s">
        <v>33</v>
      </c>
      <c r="AX246" s="11" t="s">
        <v>77</v>
      </c>
      <c r="AY246" s="250" t="s">
        <v>120</v>
      </c>
    </row>
    <row r="247" s="1" customFormat="1" ht="25.5" customHeight="1">
      <c r="B247" s="45"/>
      <c r="C247" s="220" t="s">
        <v>581</v>
      </c>
      <c r="D247" s="220" t="s">
        <v>123</v>
      </c>
      <c r="E247" s="221" t="s">
        <v>582</v>
      </c>
      <c r="F247" s="222" t="s">
        <v>583</v>
      </c>
      <c r="G247" s="223" t="s">
        <v>309</v>
      </c>
      <c r="H247" s="224">
        <v>1035.01</v>
      </c>
      <c r="I247" s="225"/>
      <c r="J247" s="226">
        <f>ROUND(I247*H247,2)</f>
        <v>0</v>
      </c>
      <c r="K247" s="222" t="s">
        <v>255</v>
      </c>
      <c r="L247" s="71"/>
      <c r="M247" s="227" t="s">
        <v>21</v>
      </c>
      <c r="N247" s="228" t="s">
        <v>40</v>
      </c>
      <c r="O247" s="46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AR247" s="23" t="s">
        <v>140</v>
      </c>
      <c r="AT247" s="23" t="s">
        <v>123</v>
      </c>
      <c r="AU247" s="23" t="s">
        <v>79</v>
      </c>
      <c r="AY247" s="23" t="s">
        <v>120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23" t="s">
        <v>77</v>
      </c>
      <c r="BK247" s="231">
        <f>ROUND(I247*H247,2)</f>
        <v>0</v>
      </c>
      <c r="BL247" s="23" t="s">
        <v>140</v>
      </c>
      <c r="BM247" s="23" t="s">
        <v>584</v>
      </c>
    </row>
    <row r="248" s="11" customFormat="1">
      <c r="B248" s="240"/>
      <c r="C248" s="241"/>
      <c r="D248" s="232" t="s">
        <v>257</v>
      </c>
      <c r="E248" s="242" t="s">
        <v>21</v>
      </c>
      <c r="F248" s="243" t="s">
        <v>585</v>
      </c>
      <c r="G248" s="241"/>
      <c r="H248" s="244">
        <v>1035.01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AT248" s="250" t="s">
        <v>257</v>
      </c>
      <c r="AU248" s="250" t="s">
        <v>79</v>
      </c>
      <c r="AV248" s="11" t="s">
        <v>79</v>
      </c>
      <c r="AW248" s="11" t="s">
        <v>33</v>
      </c>
      <c r="AX248" s="11" t="s">
        <v>77</v>
      </c>
      <c r="AY248" s="250" t="s">
        <v>120</v>
      </c>
    </row>
    <row r="249" s="1" customFormat="1" ht="25.5" customHeight="1">
      <c r="B249" s="45"/>
      <c r="C249" s="220" t="s">
        <v>586</v>
      </c>
      <c r="D249" s="220" t="s">
        <v>123</v>
      </c>
      <c r="E249" s="221" t="s">
        <v>587</v>
      </c>
      <c r="F249" s="222" t="s">
        <v>588</v>
      </c>
      <c r="G249" s="223" t="s">
        <v>309</v>
      </c>
      <c r="H249" s="224">
        <v>6.1500000000000004</v>
      </c>
      <c r="I249" s="225"/>
      <c r="J249" s="226">
        <f>ROUND(I249*H249,2)</f>
        <v>0</v>
      </c>
      <c r="K249" s="222" t="s">
        <v>255</v>
      </c>
      <c r="L249" s="71"/>
      <c r="M249" s="227" t="s">
        <v>21</v>
      </c>
      <c r="N249" s="228" t="s">
        <v>40</v>
      </c>
      <c r="O249" s="46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AR249" s="23" t="s">
        <v>140</v>
      </c>
      <c r="AT249" s="23" t="s">
        <v>123</v>
      </c>
      <c r="AU249" s="23" t="s">
        <v>79</v>
      </c>
      <c r="AY249" s="23" t="s">
        <v>120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23" t="s">
        <v>77</v>
      </c>
      <c r="BK249" s="231">
        <f>ROUND(I249*H249,2)</f>
        <v>0</v>
      </c>
      <c r="BL249" s="23" t="s">
        <v>140</v>
      </c>
      <c r="BM249" s="23" t="s">
        <v>589</v>
      </c>
    </row>
    <row r="250" s="11" customFormat="1">
      <c r="B250" s="240"/>
      <c r="C250" s="241"/>
      <c r="D250" s="232" t="s">
        <v>257</v>
      </c>
      <c r="E250" s="242" t="s">
        <v>238</v>
      </c>
      <c r="F250" s="243" t="s">
        <v>590</v>
      </c>
      <c r="G250" s="241"/>
      <c r="H250" s="244">
        <v>6.1500000000000004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AT250" s="250" t="s">
        <v>257</v>
      </c>
      <c r="AU250" s="250" t="s">
        <v>79</v>
      </c>
      <c r="AV250" s="11" t="s">
        <v>79</v>
      </c>
      <c r="AW250" s="11" t="s">
        <v>33</v>
      </c>
      <c r="AX250" s="11" t="s">
        <v>77</v>
      </c>
      <c r="AY250" s="250" t="s">
        <v>120</v>
      </c>
    </row>
    <row r="251" s="1" customFormat="1" ht="38.25" customHeight="1">
      <c r="B251" s="45"/>
      <c r="C251" s="220" t="s">
        <v>591</v>
      </c>
      <c r="D251" s="220" t="s">
        <v>123</v>
      </c>
      <c r="E251" s="221" t="s">
        <v>592</v>
      </c>
      <c r="F251" s="222" t="s">
        <v>593</v>
      </c>
      <c r="G251" s="223" t="s">
        <v>309</v>
      </c>
      <c r="H251" s="224">
        <v>178.34999999999999</v>
      </c>
      <c r="I251" s="225"/>
      <c r="J251" s="226">
        <f>ROUND(I251*H251,2)</f>
        <v>0</v>
      </c>
      <c r="K251" s="222" t="s">
        <v>255</v>
      </c>
      <c r="L251" s="71"/>
      <c r="M251" s="227" t="s">
        <v>21</v>
      </c>
      <c r="N251" s="228" t="s">
        <v>40</v>
      </c>
      <c r="O251" s="46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AR251" s="23" t="s">
        <v>140</v>
      </c>
      <c r="AT251" s="23" t="s">
        <v>123</v>
      </c>
      <c r="AU251" s="23" t="s">
        <v>79</v>
      </c>
      <c r="AY251" s="23" t="s">
        <v>120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23" t="s">
        <v>77</v>
      </c>
      <c r="BK251" s="231">
        <f>ROUND(I251*H251,2)</f>
        <v>0</v>
      </c>
      <c r="BL251" s="23" t="s">
        <v>140</v>
      </c>
      <c r="BM251" s="23" t="s">
        <v>594</v>
      </c>
    </row>
    <row r="252" s="11" customFormat="1">
      <c r="B252" s="240"/>
      <c r="C252" s="241"/>
      <c r="D252" s="232" t="s">
        <v>257</v>
      </c>
      <c r="E252" s="242" t="s">
        <v>21</v>
      </c>
      <c r="F252" s="243" t="s">
        <v>595</v>
      </c>
      <c r="G252" s="241"/>
      <c r="H252" s="244">
        <v>178.34999999999999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AT252" s="250" t="s">
        <v>257</v>
      </c>
      <c r="AU252" s="250" t="s">
        <v>79</v>
      </c>
      <c r="AV252" s="11" t="s">
        <v>79</v>
      </c>
      <c r="AW252" s="11" t="s">
        <v>33</v>
      </c>
      <c r="AX252" s="11" t="s">
        <v>77</v>
      </c>
      <c r="AY252" s="250" t="s">
        <v>120</v>
      </c>
    </row>
    <row r="253" s="1" customFormat="1" ht="25.5" customHeight="1">
      <c r="B253" s="45"/>
      <c r="C253" s="220" t="s">
        <v>596</v>
      </c>
      <c r="D253" s="220" t="s">
        <v>123</v>
      </c>
      <c r="E253" s="221" t="s">
        <v>597</v>
      </c>
      <c r="F253" s="222" t="s">
        <v>598</v>
      </c>
      <c r="G253" s="223" t="s">
        <v>309</v>
      </c>
      <c r="H253" s="224">
        <v>6.8499999999999996</v>
      </c>
      <c r="I253" s="225"/>
      <c r="J253" s="226">
        <f>ROUND(I253*H253,2)</f>
        <v>0</v>
      </c>
      <c r="K253" s="222" t="s">
        <v>255</v>
      </c>
      <c r="L253" s="71"/>
      <c r="M253" s="227" t="s">
        <v>21</v>
      </c>
      <c r="N253" s="228" t="s">
        <v>40</v>
      </c>
      <c r="O253" s="46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AR253" s="23" t="s">
        <v>140</v>
      </c>
      <c r="AT253" s="23" t="s">
        <v>123</v>
      </c>
      <c r="AU253" s="23" t="s">
        <v>79</v>
      </c>
      <c r="AY253" s="23" t="s">
        <v>120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23" t="s">
        <v>77</v>
      </c>
      <c r="BK253" s="231">
        <f>ROUND(I253*H253,2)</f>
        <v>0</v>
      </c>
      <c r="BL253" s="23" t="s">
        <v>140</v>
      </c>
      <c r="BM253" s="23" t="s">
        <v>599</v>
      </c>
    </row>
    <row r="254" s="11" customFormat="1">
      <c r="B254" s="240"/>
      <c r="C254" s="241"/>
      <c r="D254" s="232" t="s">
        <v>257</v>
      </c>
      <c r="E254" s="242" t="s">
        <v>21</v>
      </c>
      <c r="F254" s="243" t="s">
        <v>600</v>
      </c>
      <c r="G254" s="241"/>
      <c r="H254" s="244">
        <v>6.8499999999999996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AT254" s="250" t="s">
        <v>257</v>
      </c>
      <c r="AU254" s="250" t="s">
        <v>79</v>
      </c>
      <c r="AV254" s="11" t="s">
        <v>79</v>
      </c>
      <c r="AW254" s="11" t="s">
        <v>33</v>
      </c>
      <c r="AX254" s="11" t="s">
        <v>77</v>
      </c>
      <c r="AY254" s="250" t="s">
        <v>120</v>
      </c>
    </row>
    <row r="255" s="1" customFormat="1" ht="25.5" customHeight="1">
      <c r="B255" s="45"/>
      <c r="C255" s="220" t="s">
        <v>601</v>
      </c>
      <c r="D255" s="220" t="s">
        <v>123</v>
      </c>
      <c r="E255" s="221" t="s">
        <v>602</v>
      </c>
      <c r="F255" s="222" t="s">
        <v>603</v>
      </c>
      <c r="G255" s="223" t="s">
        <v>309</v>
      </c>
      <c r="H255" s="224">
        <v>15.27</v>
      </c>
      <c r="I255" s="225"/>
      <c r="J255" s="226">
        <f>ROUND(I255*H255,2)</f>
        <v>0</v>
      </c>
      <c r="K255" s="222" t="s">
        <v>255</v>
      </c>
      <c r="L255" s="71"/>
      <c r="M255" s="227" t="s">
        <v>21</v>
      </c>
      <c r="N255" s="228" t="s">
        <v>40</v>
      </c>
      <c r="O255" s="46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AR255" s="23" t="s">
        <v>140</v>
      </c>
      <c r="AT255" s="23" t="s">
        <v>123</v>
      </c>
      <c r="AU255" s="23" t="s">
        <v>79</v>
      </c>
      <c r="AY255" s="23" t="s">
        <v>120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23" t="s">
        <v>77</v>
      </c>
      <c r="BK255" s="231">
        <f>ROUND(I255*H255,2)</f>
        <v>0</v>
      </c>
      <c r="BL255" s="23" t="s">
        <v>140</v>
      </c>
      <c r="BM255" s="23" t="s">
        <v>604</v>
      </c>
    </row>
    <row r="256" s="11" customFormat="1">
      <c r="B256" s="240"/>
      <c r="C256" s="241"/>
      <c r="D256" s="232" t="s">
        <v>257</v>
      </c>
      <c r="E256" s="242" t="s">
        <v>21</v>
      </c>
      <c r="F256" s="243" t="s">
        <v>605</v>
      </c>
      <c r="G256" s="241"/>
      <c r="H256" s="244">
        <v>15.27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AT256" s="250" t="s">
        <v>257</v>
      </c>
      <c r="AU256" s="250" t="s">
        <v>79</v>
      </c>
      <c r="AV256" s="11" t="s">
        <v>79</v>
      </c>
      <c r="AW256" s="11" t="s">
        <v>33</v>
      </c>
      <c r="AX256" s="11" t="s">
        <v>77</v>
      </c>
      <c r="AY256" s="250" t="s">
        <v>120</v>
      </c>
    </row>
    <row r="257" s="1" customFormat="1" ht="25.5" customHeight="1">
      <c r="B257" s="45"/>
      <c r="C257" s="220" t="s">
        <v>606</v>
      </c>
      <c r="D257" s="220" t="s">
        <v>123</v>
      </c>
      <c r="E257" s="221" t="s">
        <v>607</v>
      </c>
      <c r="F257" s="222" t="s">
        <v>329</v>
      </c>
      <c r="G257" s="223" t="s">
        <v>309</v>
      </c>
      <c r="H257" s="224">
        <v>19.719999999999999</v>
      </c>
      <c r="I257" s="225"/>
      <c r="J257" s="226">
        <f>ROUND(I257*H257,2)</f>
        <v>0</v>
      </c>
      <c r="K257" s="222" t="s">
        <v>255</v>
      </c>
      <c r="L257" s="71"/>
      <c r="M257" s="227" t="s">
        <v>21</v>
      </c>
      <c r="N257" s="228" t="s">
        <v>40</v>
      </c>
      <c r="O257" s="46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AR257" s="23" t="s">
        <v>140</v>
      </c>
      <c r="AT257" s="23" t="s">
        <v>123</v>
      </c>
      <c r="AU257" s="23" t="s">
        <v>79</v>
      </c>
      <c r="AY257" s="23" t="s">
        <v>120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23" t="s">
        <v>77</v>
      </c>
      <c r="BK257" s="231">
        <f>ROUND(I257*H257,2)</f>
        <v>0</v>
      </c>
      <c r="BL257" s="23" t="s">
        <v>140</v>
      </c>
      <c r="BM257" s="23" t="s">
        <v>608</v>
      </c>
    </row>
    <row r="258" s="11" customFormat="1">
      <c r="B258" s="240"/>
      <c r="C258" s="241"/>
      <c r="D258" s="232" t="s">
        <v>257</v>
      </c>
      <c r="E258" s="242" t="s">
        <v>21</v>
      </c>
      <c r="F258" s="243" t="s">
        <v>609</v>
      </c>
      <c r="G258" s="241"/>
      <c r="H258" s="244">
        <v>19.719999999999999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AT258" s="250" t="s">
        <v>257</v>
      </c>
      <c r="AU258" s="250" t="s">
        <v>79</v>
      </c>
      <c r="AV258" s="11" t="s">
        <v>79</v>
      </c>
      <c r="AW258" s="11" t="s">
        <v>33</v>
      </c>
      <c r="AX258" s="11" t="s">
        <v>77</v>
      </c>
      <c r="AY258" s="250" t="s">
        <v>120</v>
      </c>
    </row>
    <row r="259" s="10" customFormat="1" ht="29.88" customHeight="1">
      <c r="B259" s="204"/>
      <c r="C259" s="205"/>
      <c r="D259" s="206" t="s">
        <v>68</v>
      </c>
      <c r="E259" s="218" t="s">
        <v>610</v>
      </c>
      <c r="F259" s="218" t="s">
        <v>611</v>
      </c>
      <c r="G259" s="205"/>
      <c r="H259" s="205"/>
      <c r="I259" s="208"/>
      <c r="J259" s="219">
        <f>BK259</f>
        <v>0</v>
      </c>
      <c r="K259" s="205"/>
      <c r="L259" s="210"/>
      <c r="M259" s="211"/>
      <c r="N259" s="212"/>
      <c r="O259" s="212"/>
      <c r="P259" s="213">
        <f>P260</f>
        <v>0</v>
      </c>
      <c r="Q259" s="212"/>
      <c r="R259" s="213">
        <f>R260</f>
        <v>0</v>
      </c>
      <c r="S259" s="212"/>
      <c r="T259" s="214">
        <f>T260</f>
        <v>0</v>
      </c>
      <c r="AR259" s="215" t="s">
        <v>77</v>
      </c>
      <c r="AT259" s="216" t="s">
        <v>68</v>
      </c>
      <c r="AU259" s="216" t="s">
        <v>77</v>
      </c>
      <c r="AY259" s="215" t="s">
        <v>120</v>
      </c>
      <c r="BK259" s="217">
        <f>BK260</f>
        <v>0</v>
      </c>
    </row>
    <row r="260" s="1" customFormat="1" ht="25.5" customHeight="1">
      <c r="B260" s="45"/>
      <c r="C260" s="220" t="s">
        <v>612</v>
      </c>
      <c r="D260" s="220" t="s">
        <v>123</v>
      </c>
      <c r="E260" s="221" t="s">
        <v>613</v>
      </c>
      <c r="F260" s="222" t="s">
        <v>614</v>
      </c>
      <c r="G260" s="223" t="s">
        <v>309</v>
      </c>
      <c r="H260" s="224">
        <v>106.34099999999999</v>
      </c>
      <c r="I260" s="225"/>
      <c r="J260" s="226">
        <f>ROUND(I260*H260,2)</f>
        <v>0</v>
      </c>
      <c r="K260" s="222" t="s">
        <v>255</v>
      </c>
      <c r="L260" s="71"/>
      <c r="M260" s="227" t="s">
        <v>21</v>
      </c>
      <c r="N260" s="282" t="s">
        <v>40</v>
      </c>
      <c r="O260" s="236"/>
      <c r="P260" s="283">
        <f>O260*H260</f>
        <v>0</v>
      </c>
      <c r="Q260" s="283">
        <v>0</v>
      </c>
      <c r="R260" s="283">
        <f>Q260*H260</f>
        <v>0</v>
      </c>
      <c r="S260" s="283">
        <v>0</v>
      </c>
      <c r="T260" s="284">
        <f>S260*H260</f>
        <v>0</v>
      </c>
      <c r="AR260" s="23" t="s">
        <v>140</v>
      </c>
      <c r="AT260" s="23" t="s">
        <v>123</v>
      </c>
      <c r="AU260" s="23" t="s">
        <v>79</v>
      </c>
      <c r="AY260" s="23" t="s">
        <v>120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23" t="s">
        <v>77</v>
      </c>
      <c r="BK260" s="231">
        <f>ROUND(I260*H260,2)</f>
        <v>0</v>
      </c>
      <c r="BL260" s="23" t="s">
        <v>140</v>
      </c>
      <c r="BM260" s="23" t="s">
        <v>615</v>
      </c>
    </row>
    <row r="261" s="1" customFormat="1" ht="6.96" customHeight="1">
      <c r="B261" s="66"/>
      <c r="C261" s="67"/>
      <c r="D261" s="67"/>
      <c r="E261" s="67"/>
      <c r="F261" s="67"/>
      <c r="G261" s="67"/>
      <c r="H261" s="67"/>
      <c r="I261" s="165"/>
      <c r="J261" s="67"/>
      <c r="K261" s="67"/>
      <c r="L261" s="71"/>
    </row>
  </sheetData>
  <sheetProtection sheet="1" autoFilter="0" formatColumns="0" formatRows="0" objects="1" scenarios="1" spinCount="100000" saltValue="hPg2n0x2pUtqaUAuJ9IeVZxvJ0LTY/ktBWopwIRfwHegNveZGRYjhESIWqvkZDjXJJalatL2IqTMhEHMfEzd6w==" hashValue="VsZ3ut5+4XmdFVpPQ6kUnK75rVUc7CIG9qxCX0DaNVNW9teNQYAU/CJ7dL01D2Z6eeuhwW6jZp2wiJK5FQEIWg==" algorithmName="SHA-512" password="CC35"/>
  <autoFilter ref="C82:K260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85</v>
      </c>
      <c r="AZ2" s="238" t="s">
        <v>187</v>
      </c>
      <c r="BA2" s="238" t="s">
        <v>616</v>
      </c>
      <c r="BB2" s="238" t="s">
        <v>277</v>
      </c>
      <c r="BC2" s="238" t="s">
        <v>617</v>
      </c>
      <c r="BD2" s="238" t="s">
        <v>79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79</v>
      </c>
      <c r="AZ3" s="238" t="s">
        <v>618</v>
      </c>
      <c r="BA3" s="238" t="s">
        <v>21</v>
      </c>
      <c r="BB3" s="238" t="s">
        <v>21</v>
      </c>
      <c r="BC3" s="238" t="s">
        <v>619</v>
      </c>
      <c r="BD3" s="238" t="s">
        <v>79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  <c r="AZ4" s="238" t="s">
        <v>620</v>
      </c>
      <c r="BA4" s="238" t="s">
        <v>21</v>
      </c>
      <c r="BB4" s="238" t="s">
        <v>21</v>
      </c>
      <c r="BC4" s="238" t="s">
        <v>621</v>
      </c>
      <c r="BD4" s="238" t="s">
        <v>79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  <c r="AZ5" s="238" t="s">
        <v>622</v>
      </c>
      <c r="BA5" s="238" t="s">
        <v>21</v>
      </c>
      <c r="BB5" s="238" t="s">
        <v>21</v>
      </c>
      <c r="BC5" s="238" t="s">
        <v>623</v>
      </c>
      <c r="BD5" s="238" t="s">
        <v>79</v>
      </c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Autobusové zastávky Třinec, Oldřichovice - Střed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624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31. 7. 2018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5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45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35</v>
      </c>
      <c r="E27" s="46"/>
      <c r="F27" s="46"/>
      <c r="G27" s="46"/>
      <c r="H27" s="46"/>
      <c r="I27" s="143"/>
      <c r="J27" s="154">
        <f>ROUND(J83,2)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55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56">
        <f>ROUND(SUM(BE83:BE116), 2)</f>
        <v>0</v>
      </c>
      <c r="G30" s="46"/>
      <c r="H30" s="46"/>
      <c r="I30" s="157">
        <v>0.20999999999999999</v>
      </c>
      <c r="J30" s="156">
        <f>ROUND(ROUND((SUM(BE83:BE116)),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56">
        <f>ROUND(SUM(BF83:BF116), 2)</f>
        <v>0</v>
      </c>
      <c r="G31" s="46"/>
      <c r="H31" s="46"/>
      <c r="I31" s="157">
        <v>0.14999999999999999</v>
      </c>
      <c r="J31" s="156">
        <f>ROUND(ROUND((SUM(BF83:BF116)),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56">
        <f>ROUND(SUM(BG83:BG116),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56">
        <f>ROUND(SUM(BH83:BH116),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56">
        <f>ROUND(SUM(BI83:BI116),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45</v>
      </c>
      <c r="E36" s="97"/>
      <c r="F36" s="97"/>
      <c r="G36" s="160" t="s">
        <v>46</v>
      </c>
      <c r="H36" s="161" t="s">
        <v>47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Autobusové zastávky Třinec, Oldřichovice - Střed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701 - SO 701 - Přístřešek autobusové zastávky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31. 7. 2018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5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J83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242</v>
      </c>
      <c r="E57" s="179"/>
      <c r="F57" s="179"/>
      <c r="G57" s="179"/>
      <c r="H57" s="179"/>
      <c r="I57" s="180"/>
      <c r="J57" s="181">
        <f>J84</f>
        <v>0</v>
      </c>
      <c r="K57" s="182"/>
    </row>
    <row r="58" s="8" customFormat="1" ht="19.92" customHeight="1">
      <c r="B58" s="183"/>
      <c r="C58" s="184"/>
      <c r="D58" s="185" t="s">
        <v>243</v>
      </c>
      <c r="E58" s="186"/>
      <c r="F58" s="186"/>
      <c r="G58" s="186"/>
      <c r="H58" s="186"/>
      <c r="I58" s="187"/>
      <c r="J58" s="188">
        <f>J85</f>
        <v>0</v>
      </c>
      <c r="K58" s="189"/>
    </row>
    <row r="59" s="8" customFormat="1" ht="19.92" customHeight="1">
      <c r="B59" s="183"/>
      <c r="C59" s="184"/>
      <c r="D59" s="185" t="s">
        <v>244</v>
      </c>
      <c r="E59" s="186"/>
      <c r="F59" s="186"/>
      <c r="G59" s="186"/>
      <c r="H59" s="186"/>
      <c r="I59" s="187"/>
      <c r="J59" s="188">
        <f>J100</f>
        <v>0</v>
      </c>
      <c r="K59" s="189"/>
    </row>
    <row r="60" s="8" customFormat="1" ht="19.92" customHeight="1">
      <c r="B60" s="183"/>
      <c r="C60" s="184"/>
      <c r="D60" s="185" t="s">
        <v>625</v>
      </c>
      <c r="E60" s="186"/>
      <c r="F60" s="186"/>
      <c r="G60" s="186"/>
      <c r="H60" s="186"/>
      <c r="I60" s="187"/>
      <c r="J60" s="188">
        <f>J107</f>
        <v>0</v>
      </c>
      <c r="K60" s="189"/>
    </row>
    <row r="61" s="8" customFormat="1" ht="19.92" customHeight="1">
      <c r="B61" s="183"/>
      <c r="C61" s="184"/>
      <c r="D61" s="185" t="s">
        <v>245</v>
      </c>
      <c r="E61" s="186"/>
      <c r="F61" s="186"/>
      <c r="G61" s="186"/>
      <c r="H61" s="186"/>
      <c r="I61" s="187"/>
      <c r="J61" s="188">
        <f>J109</f>
        <v>0</v>
      </c>
      <c r="K61" s="189"/>
    </row>
    <row r="62" s="8" customFormat="1" ht="19.92" customHeight="1">
      <c r="B62" s="183"/>
      <c r="C62" s="184"/>
      <c r="D62" s="185" t="s">
        <v>626</v>
      </c>
      <c r="E62" s="186"/>
      <c r="F62" s="186"/>
      <c r="G62" s="186"/>
      <c r="H62" s="186"/>
      <c r="I62" s="187"/>
      <c r="J62" s="188">
        <f>J113</f>
        <v>0</v>
      </c>
      <c r="K62" s="189"/>
    </row>
    <row r="63" s="8" customFormat="1" ht="19.92" customHeight="1">
      <c r="B63" s="183"/>
      <c r="C63" s="184"/>
      <c r="D63" s="185" t="s">
        <v>248</v>
      </c>
      <c r="E63" s="186"/>
      <c r="F63" s="186"/>
      <c r="G63" s="186"/>
      <c r="H63" s="186"/>
      <c r="I63" s="187"/>
      <c r="J63" s="188">
        <f>J115</f>
        <v>0</v>
      </c>
      <c r="K63" s="189"/>
    </row>
    <row r="64" s="1" customFormat="1" ht="21.84" customHeight="1">
      <c r="B64" s="45"/>
      <c r="C64" s="46"/>
      <c r="D64" s="46"/>
      <c r="E64" s="46"/>
      <c r="F64" s="46"/>
      <c r="G64" s="46"/>
      <c r="H64" s="46"/>
      <c r="I64" s="143"/>
      <c r="J64" s="46"/>
      <c r="K64" s="50"/>
    </row>
    <row r="65" s="1" customFormat="1" ht="6.96" customHeight="1">
      <c r="B65" s="66"/>
      <c r="C65" s="67"/>
      <c r="D65" s="67"/>
      <c r="E65" s="67"/>
      <c r="F65" s="67"/>
      <c r="G65" s="67"/>
      <c r="H65" s="67"/>
      <c r="I65" s="165"/>
      <c r="J65" s="67"/>
      <c r="K65" s="68"/>
    </row>
    <row r="69" s="1" customFormat="1" ht="6.96" customHeight="1">
      <c r="B69" s="69"/>
      <c r="C69" s="70"/>
      <c r="D69" s="70"/>
      <c r="E69" s="70"/>
      <c r="F69" s="70"/>
      <c r="G69" s="70"/>
      <c r="H69" s="70"/>
      <c r="I69" s="168"/>
      <c r="J69" s="70"/>
      <c r="K69" s="70"/>
      <c r="L69" s="71"/>
    </row>
    <row r="70" s="1" customFormat="1" ht="36.96" customHeight="1">
      <c r="B70" s="45"/>
      <c r="C70" s="72" t="s">
        <v>103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4.4" customHeight="1">
      <c r="B72" s="45"/>
      <c r="C72" s="75" t="s">
        <v>18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6.5" customHeight="1">
      <c r="B73" s="45"/>
      <c r="C73" s="73"/>
      <c r="D73" s="73"/>
      <c r="E73" s="191" t="str">
        <f>E7</f>
        <v>Autobusové zastávky Třinec, Oldřichovice - Střed</v>
      </c>
      <c r="F73" s="75"/>
      <c r="G73" s="75"/>
      <c r="H73" s="75"/>
      <c r="I73" s="190"/>
      <c r="J73" s="73"/>
      <c r="K73" s="73"/>
      <c r="L73" s="71"/>
    </row>
    <row r="74" s="1" customFormat="1" ht="14.4" customHeight="1">
      <c r="B74" s="45"/>
      <c r="C74" s="75" t="s">
        <v>92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7.25" customHeight="1">
      <c r="B75" s="45"/>
      <c r="C75" s="73"/>
      <c r="D75" s="73"/>
      <c r="E75" s="81" t="str">
        <f>E9</f>
        <v>SO 701 - SO 701 - Přístřešek autobusové zastávky</v>
      </c>
      <c r="F75" s="73"/>
      <c r="G75" s="73"/>
      <c r="H75" s="73"/>
      <c r="I75" s="190"/>
      <c r="J75" s="73"/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8" customHeight="1">
      <c r="B77" s="45"/>
      <c r="C77" s="75" t="s">
        <v>23</v>
      </c>
      <c r="D77" s="73"/>
      <c r="E77" s="73"/>
      <c r="F77" s="192" t="str">
        <f>F12</f>
        <v xml:space="preserve"> </v>
      </c>
      <c r="G77" s="73"/>
      <c r="H77" s="73"/>
      <c r="I77" s="193" t="s">
        <v>25</v>
      </c>
      <c r="J77" s="84" t="str">
        <f>IF(J12="","",J12)</f>
        <v>31. 7. 2018</v>
      </c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>
      <c r="B79" s="45"/>
      <c r="C79" s="75" t="s">
        <v>27</v>
      </c>
      <c r="D79" s="73"/>
      <c r="E79" s="73"/>
      <c r="F79" s="192" t="str">
        <f>E15</f>
        <v xml:space="preserve"> </v>
      </c>
      <c r="G79" s="73"/>
      <c r="H79" s="73"/>
      <c r="I79" s="193" t="s">
        <v>32</v>
      </c>
      <c r="J79" s="192" t="str">
        <f>E21</f>
        <v xml:space="preserve"> </v>
      </c>
      <c r="K79" s="73"/>
      <c r="L79" s="71"/>
    </row>
    <row r="80" s="1" customFormat="1" ht="14.4" customHeight="1">
      <c r="B80" s="45"/>
      <c r="C80" s="75" t="s">
        <v>30</v>
      </c>
      <c r="D80" s="73"/>
      <c r="E80" s="73"/>
      <c r="F80" s="192" t="str">
        <f>IF(E18="","",E18)</f>
        <v/>
      </c>
      <c r="G80" s="73"/>
      <c r="H80" s="73"/>
      <c r="I80" s="190"/>
      <c r="J80" s="73"/>
      <c r="K80" s="73"/>
      <c r="L80" s="71"/>
    </row>
    <row r="81" s="1" customFormat="1" ht="10.32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9" customFormat="1" ht="29.28" customHeight="1">
      <c r="B82" s="194"/>
      <c r="C82" s="195" t="s">
        <v>104</v>
      </c>
      <c r="D82" s="196" t="s">
        <v>54</v>
      </c>
      <c r="E82" s="196" t="s">
        <v>50</v>
      </c>
      <c r="F82" s="196" t="s">
        <v>105</v>
      </c>
      <c r="G82" s="196" t="s">
        <v>106</v>
      </c>
      <c r="H82" s="196" t="s">
        <v>107</v>
      </c>
      <c r="I82" s="197" t="s">
        <v>108</v>
      </c>
      <c r="J82" s="196" t="s">
        <v>96</v>
      </c>
      <c r="K82" s="198" t="s">
        <v>109</v>
      </c>
      <c r="L82" s="199"/>
      <c r="M82" s="101" t="s">
        <v>110</v>
      </c>
      <c r="N82" s="102" t="s">
        <v>39</v>
      </c>
      <c r="O82" s="102" t="s">
        <v>111</v>
      </c>
      <c r="P82" s="102" t="s">
        <v>112</v>
      </c>
      <c r="Q82" s="102" t="s">
        <v>113</v>
      </c>
      <c r="R82" s="102" t="s">
        <v>114</v>
      </c>
      <c r="S82" s="102" t="s">
        <v>115</v>
      </c>
      <c r="T82" s="103" t="s">
        <v>116</v>
      </c>
    </row>
    <row r="83" s="1" customFormat="1" ht="29.28" customHeight="1">
      <c r="B83" s="45"/>
      <c r="C83" s="107" t="s">
        <v>97</v>
      </c>
      <c r="D83" s="73"/>
      <c r="E83" s="73"/>
      <c r="F83" s="73"/>
      <c r="G83" s="73"/>
      <c r="H83" s="73"/>
      <c r="I83" s="190"/>
      <c r="J83" s="200">
        <f>BK83</f>
        <v>0</v>
      </c>
      <c r="K83" s="73"/>
      <c r="L83" s="71"/>
      <c r="M83" s="104"/>
      <c r="N83" s="105"/>
      <c r="O83" s="105"/>
      <c r="P83" s="201">
        <f>P84</f>
        <v>0</v>
      </c>
      <c r="Q83" s="105"/>
      <c r="R83" s="201">
        <f>R84</f>
        <v>1.55502984</v>
      </c>
      <c r="S83" s="105"/>
      <c r="T83" s="202">
        <f>T84</f>
        <v>0</v>
      </c>
      <c r="AT83" s="23" t="s">
        <v>68</v>
      </c>
      <c r="AU83" s="23" t="s">
        <v>98</v>
      </c>
      <c r="BK83" s="203">
        <f>BK84</f>
        <v>0</v>
      </c>
    </row>
    <row r="84" s="10" customFormat="1" ht="37.44" customHeight="1">
      <c r="B84" s="204"/>
      <c r="C84" s="205"/>
      <c r="D84" s="206" t="s">
        <v>68</v>
      </c>
      <c r="E84" s="207" t="s">
        <v>249</v>
      </c>
      <c r="F84" s="207" t="s">
        <v>250</v>
      </c>
      <c r="G84" s="205"/>
      <c r="H84" s="205"/>
      <c r="I84" s="208"/>
      <c r="J84" s="209">
        <f>BK84</f>
        <v>0</v>
      </c>
      <c r="K84" s="205"/>
      <c r="L84" s="210"/>
      <c r="M84" s="211"/>
      <c r="N84" s="212"/>
      <c r="O84" s="212"/>
      <c r="P84" s="213">
        <f>P85+P100+P107+P109+P113+P115</f>
        <v>0</v>
      </c>
      <c r="Q84" s="212"/>
      <c r="R84" s="213">
        <f>R85+R100+R107+R109+R113+R115</f>
        <v>1.55502984</v>
      </c>
      <c r="S84" s="212"/>
      <c r="T84" s="214">
        <f>T85+T100+T107+T109+T113+T115</f>
        <v>0</v>
      </c>
      <c r="AR84" s="215" t="s">
        <v>77</v>
      </c>
      <c r="AT84" s="216" t="s">
        <v>68</v>
      </c>
      <c r="AU84" s="216" t="s">
        <v>69</v>
      </c>
      <c r="AY84" s="215" t="s">
        <v>120</v>
      </c>
      <c r="BK84" s="217">
        <f>BK85+BK100+BK107+BK109+BK113+BK115</f>
        <v>0</v>
      </c>
    </row>
    <row r="85" s="10" customFormat="1" ht="19.92" customHeight="1">
      <c r="B85" s="204"/>
      <c r="C85" s="205"/>
      <c r="D85" s="206" t="s">
        <v>68</v>
      </c>
      <c r="E85" s="218" t="s">
        <v>77</v>
      </c>
      <c r="F85" s="218" t="s">
        <v>251</v>
      </c>
      <c r="G85" s="205"/>
      <c r="H85" s="205"/>
      <c r="I85" s="208"/>
      <c r="J85" s="219">
        <f>BK85</f>
        <v>0</v>
      </c>
      <c r="K85" s="205"/>
      <c r="L85" s="210"/>
      <c r="M85" s="211"/>
      <c r="N85" s="212"/>
      <c r="O85" s="212"/>
      <c r="P85" s="213">
        <f>SUM(P86:P99)</f>
        <v>0</v>
      </c>
      <c r="Q85" s="212"/>
      <c r="R85" s="213">
        <f>SUM(R86:R99)</f>
        <v>0</v>
      </c>
      <c r="S85" s="212"/>
      <c r="T85" s="214">
        <f>SUM(T86:T99)</f>
        <v>0</v>
      </c>
      <c r="AR85" s="215" t="s">
        <v>77</v>
      </c>
      <c r="AT85" s="216" t="s">
        <v>68</v>
      </c>
      <c r="AU85" s="216" t="s">
        <v>77</v>
      </c>
      <c r="AY85" s="215" t="s">
        <v>120</v>
      </c>
      <c r="BK85" s="217">
        <f>SUM(BK86:BK99)</f>
        <v>0</v>
      </c>
    </row>
    <row r="86" s="1" customFormat="1" ht="25.5" customHeight="1">
      <c r="B86" s="45"/>
      <c r="C86" s="220" t="s">
        <v>77</v>
      </c>
      <c r="D86" s="220" t="s">
        <v>123</v>
      </c>
      <c r="E86" s="221" t="s">
        <v>627</v>
      </c>
      <c r="F86" s="222" t="s">
        <v>628</v>
      </c>
      <c r="G86" s="223" t="s">
        <v>277</v>
      </c>
      <c r="H86" s="224">
        <v>10.199999999999999</v>
      </c>
      <c r="I86" s="225"/>
      <c r="J86" s="226">
        <f>ROUND(I86*H86,2)</f>
        <v>0</v>
      </c>
      <c r="K86" s="222" t="s">
        <v>255</v>
      </c>
      <c r="L86" s="71"/>
      <c r="M86" s="227" t="s">
        <v>21</v>
      </c>
      <c r="N86" s="228" t="s">
        <v>40</v>
      </c>
      <c r="O86" s="46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3" t="s">
        <v>140</v>
      </c>
      <c r="AT86" s="23" t="s">
        <v>123</v>
      </c>
      <c r="AU86" s="23" t="s">
        <v>79</v>
      </c>
      <c r="AY86" s="23" t="s">
        <v>120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77</v>
      </c>
      <c r="BK86" s="231">
        <f>ROUND(I86*H86,2)</f>
        <v>0</v>
      </c>
      <c r="BL86" s="23" t="s">
        <v>140</v>
      </c>
      <c r="BM86" s="23" t="s">
        <v>629</v>
      </c>
    </row>
    <row r="87" s="11" customFormat="1">
      <c r="B87" s="240"/>
      <c r="C87" s="241"/>
      <c r="D87" s="232" t="s">
        <v>257</v>
      </c>
      <c r="E87" s="242" t="s">
        <v>618</v>
      </c>
      <c r="F87" s="243" t="s">
        <v>630</v>
      </c>
      <c r="G87" s="241"/>
      <c r="H87" s="244">
        <v>10.199999999999999</v>
      </c>
      <c r="I87" s="245"/>
      <c r="J87" s="241"/>
      <c r="K87" s="241"/>
      <c r="L87" s="246"/>
      <c r="M87" s="247"/>
      <c r="N87" s="248"/>
      <c r="O87" s="248"/>
      <c r="P87" s="248"/>
      <c r="Q87" s="248"/>
      <c r="R87" s="248"/>
      <c r="S87" s="248"/>
      <c r="T87" s="249"/>
      <c r="AT87" s="250" t="s">
        <v>257</v>
      </c>
      <c r="AU87" s="250" t="s">
        <v>79</v>
      </c>
      <c r="AV87" s="11" t="s">
        <v>79</v>
      </c>
      <c r="AW87" s="11" t="s">
        <v>33</v>
      </c>
      <c r="AX87" s="11" t="s">
        <v>77</v>
      </c>
      <c r="AY87" s="250" t="s">
        <v>120</v>
      </c>
    </row>
    <row r="88" s="1" customFormat="1" ht="38.25" customHeight="1">
      <c r="B88" s="45"/>
      <c r="C88" s="220" t="s">
        <v>79</v>
      </c>
      <c r="D88" s="220" t="s">
        <v>123</v>
      </c>
      <c r="E88" s="221" t="s">
        <v>631</v>
      </c>
      <c r="F88" s="222" t="s">
        <v>632</v>
      </c>
      <c r="G88" s="223" t="s">
        <v>277</v>
      </c>
      <c r="H88" s="224">
        <v>10.199999999999999</v>
      </c>
      <c r="I88" s="225"/>
      <c r="J88" s="226">
        <f>ROUND(I88*H88,2)</f>
        <v>0</v>
      </c>
      <c r="K88" s="222" t="s">
        <v>255</v>
      </c>
      <c r="L88" s="71"/>
      <c r="M88" s="227" t="s">
        <v>21</v>
      </c>
      <c r="N88" s="228" t="s">
        <v>40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140</v>
      </c>
      <c r="AT88" s="23" t="s">
        <v>123</v>
      </c>
      <c r="AU88" s="23" t="s">
        <v>79</v>
      </c>
      <c r="AY88" s="23" t="s">
        <v>120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77</v>
      </c>
      <c r="BK88" s="231">
        <f>ROUND(I88*H88,2)</f>
        <v>0</v>
      </c>
      <c r="BL88" s="23" t="s">
        <v>140</v>
      </c>
      <c r="BM88" s="23" t="s">
        <v>633</v>
      </c>
    </row>
    <row r="89" s="11" customFormat="1">
      <c r="B89" s="240"/>
      <c r="C89" s="241"/>
      <c r="D89" s="232" t="s">
        <v>257</v>
      </c>
      <c r="E89" s="242" t="s">
        <v>21</v>
      </c>
      <c r="F89" s="243" t="s">
        <v>618</v>
      </c>
      <c r="G89" s="241"/>
      <c r="H89" s="244">
        <v>10.199999999999999</v>
      </c>
      <c r="I89" s="245"/>
      <c r="J89" s="241"/>
      <c r="K89" s="241"/>
      <c r="L89" s="246"/>
      <c r="M89" s="247"/>
      <c r="N89" s="248"/>
      <c r="O89" s="248"/>
      <c r="P89" s="248"/>
      <c r="Q89" s="248"/>
      <c r="R89" s="248"/>
      <c r="S89" s="248"/>
      <c r="T89" s="249"/>
      <c r="AT89" s="250" t="s">
        <v>257</v>
      </c>
      <c r="AU89" s="250" t="s">
        <v>79</v>
      </c>
      <c r="AV89" s="11" t="s">
        <v>79</v>
      </c>
      <c r="AW89" s="11" t="s">
        <v>33</v>
      </c>
      <c r="AX89" s="11" t="s">
        <v>77</v>
      </c>
      <c r="AY89" s="250" t="s">
        <v>120</v>
      </c>
    </row>
    <row r="90" s="1" customFormat="1" ht="38.25" customHeight="1">
      <c r="B90" s="45"/>
      <c r="C90" s="220" t="s">
        <v>135</v>
      </c>
      <c r="D90" s="220" t="s">
        <v>123</v>
      </c>
      <c r="E90" s="221" t="s">
        <v>291</v>
      </c>
      <c r="F90" s="222" t="s">
        <v>292</v>
      </c>
      <c r="G90" s="223" t="s">
        <v>277</v>
      </c>
      <c r="H90" s="224">
        <v>5.9850000000000003</v>
      </c>
      <c r="I90" s="225"/>
      <c r="J90" s="226">
        <f>ROUND(I90*H90,2)</f>
        <v>0</v>
      </c>
      <c r="K90" s="222" t="s">
        <v>255</v>
      </c>
      <c r="L90" s="71"/>
      <c r="M90" s="227" t="s">
        <v>21</v>
      </c>
      <c r="N90" s="228" t="s">
        <v>40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3" t="s">
        <v>140</v>
      </c>
      <c r="AT90" s="23" t="s">
        <v>123</v>
      </c>
      <c r="AU90" s="23" t="s">
        <v>79</v>
      </c>
      <c r="AY90" s="23" t="s">
        <v>120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77</v>
      </c>
      <c r="BK90" s="231">
        <f>ROUND(I90*H90,2)</f>
        <v>0</v>
      </c>
      <c r="BL90" s="23" t="s">
        <v>140</v>
      </c>
      <c r="BM90" s="23" t="s">
        <v>634</v>
      </c>
    </row>
    <row r="91" s="11" customFormat="1">
      <c r="B91" s="240"/>
      <c r="C91" s="241"/>
      <c r="D91" s="232" t="s">
        <v>257</v>
      </c>
      <c r="E91" s="242" t="s">
        <v>187</v>
      </c>
      <c r="F91" s="243" t="s">
        <v>635</v>
      </c>
      <c r="G91" s="241"/>
      <c r="H91" s="244">
        <v>5.9850000000000003</v>
      </c>
      <c r="I91" s="245"/>
      <c r="J91" s="241"/>
      <c r="K91" s="241"/>
      <c r="L91" s="246"/>
      <c r="M91" s="247"/>
      <c r="N91" s="248"/>
      <c r="O91" s="248"/>
      <c r="P91" s="248"/>
      <c r="Q91" s="248"/>
      <c r="R91" s="248"/>
      <c r="S91" s="248"/>
      <c r="T91" s="249"/>
      <c r="AT91" s="250" t="s">
        <v>257</v>
      </c>
      <c r="AU91" s="250" t="s">
        <v>79</v>
      </c>
      <c r="AV91" s="11" t="s">
        <v>79</v>
      </c>
      <c r="AW91" s="11" t="s">
        <v>33</v>
      </c>
      <c r="AX91" s="11" t="s">
        <v>77</v>
      </c>
      <c r="AY91" s="250" t="s">
        <v>120</v>
      </c>
    </row>
    <row r="92" s="1" customFormat="1" ht="51" customHeight="1">
      <c r="B92" s="45"/>
      <c r="C92" s="220" t="s">
        <v>140</v>
      </c>
      <c r="D92" s="220" t="s">
        <v>123</v>
      </c>
      <c r="E92" s="221" t="s">
        <v>297</v>
      </c>
      <c r="F92" s="222" t="s">
        <v>298</v>
      </c>
      <c r="G92" s="223" t="s">
        <v>277</v>
      </c>
      <c r="H92" s="224">
        <v>119.7</v>
      </c>
      <c r="I92" s="225"/>
      <c r="J92" s="226">
        <f>ROUND(I92*H92,2)</f>
        <v>0</v>
      </c>
      <c r="K92" s="222" t="s">
        <v>255</v>
      </c>
      <c r="L92" s="71"/>
      <c r="M92" s="227" t="s">
        <v>21</v>
      </c>
      <c r="N92" s="228" t="s">
        <v>40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" t="s">
        <v>140</v>
      </c>
      <c r="AT92" s="23" t="s">
        <v>123</v>
      </c>
      <c r="AU92" s="23" t="s">
        <v>79</v>
      </c>
      <c r="AY92" s="23" t="s">
        <v>120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77</v>
      </c>
      <c r="BK92" s="231">
        <f>ROUND(I92*H92,2)</f>
        <v>0</v>
      </c>
      <c r="BL92" s="23" t="s">
        <v>140</v>
      </c>
      <c r="BM92" s="23" t="s">
        <v>636</v>
      </c>
    </row>
    <row r="93" s="11" customFormat="1">
      <c r="B93" s="240"/>
      <c r="C93" s="241"/>
      <c r="D93" s="232" t="s">
        <v>257</v>
      </c>
      <c r="E93" s="242" t="s">
        <v>21</v>
      </c>
      <c r="F93" s="243" t="s">
        <v>637</v>
      </c>
      <c r="G93" s="241"/>
      <c r="H93" s="244">
        <v>119.7</v>
      </c>
      <c r="I93" s="245"/>
      <c r="J93" s="241"/>
      <c r="K93" s="241"/>
      <c r="L93" s="246"/>
      <c r="M93" s="247"/>
      <c r="N93" s="248"/>
      <c r="O93" s="248"/>
      <c r="P93" s="248"/>
      <c r="Q93" s="248"/>
      <c r="R93" s="248"/>
      <c r="S93" s="248"/>
      <c r="T93" s="249"/>
      <c r="AT93" s="250" t="s">
        <v>257</v>
      </c>
      <c r="AU93" s="250" t="s">
        <v>79</v>
      </c>
      <c r="AV93" s="11" t="s">
        <v>79</v>
      </c>
      <c r="AW93" s="11" t="s">
        <v>33</v>
      </c>
      <c r="AX93" s="11" t="s">
        <v>77</v>
      </c>
      <c r="AY93" s="250" t="s">
        <v>120</v>
      </c>
    </row>
    <row r="94" s="1" customFormat="1" ht="16.5" customHeight="1">
      <c r="B94" s="45"/>
      <c r="C94" s="220" t="s">
        <v>119</v>
      </c>
      <c r="D94" s="220" t="s">
        <v>123</v>
      </c>
      <c r="E94" s="221" t="s">
        <v>323</v>
      </c>
      <c r="F94" s="222" t="s">
        <v>324</v>
      </c>
      <c r="G94" s="223" t="s">
        <v>277</v>
      </c>
      <c r="H94" s="224">
        <v>5.9850000000000003</v>
      </c>
      <c r="I94" s="225"/>
      <c r="J94" s="226">
        <f>ROUND(I94*H94,2)</f>
        <v>0</v>
      </c>
      <c r="K94" s="222" t="s">
        <v>255</v>
      </c>
      <c r="L94" s="71"/>
      <c r="M94" s="227" t="s">
        <v>21</v>
      </c>
      <c r="N94" s="228" t="s">
        <v>40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" t="s">
        <v>140</v>
      </c>
      <c r="AT94" s="23" t="s">
        <v>123</v>
      </c>
      <c r="AU94" s="23" t="s">
        <v>79</v>
      </c>
      <c r="AY94" s="23" t="s">
        <v>120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77</v>
      </c>
      <c r="BK94" s="231">
        <f>ROUND(I94*H94,2)</f>
        <v>0</v>
      </c>
      <c r="BL94" s="23" t="s">
        <v>140</v>
      </c>
      <c r="BM94" s="23" t="s">
        <v>638</v>
      </c>
    </row>
    <row r="95" s="11" customFormat="1">
      <c r="B95" s="240"/>
      <c r="C95" s="241"/>
      <c r="D95" s="232" t="s">
        <v>257</v>
      </c>
      <c r="E95" s="242" t="s">
        <v>21</v>
      </c>
      <c r="F95" s="243" t="s">
        <v>187</v>
      </c>
      <c r="G95" s="241"/>
      <c r="H95" s="244">
        <v>5.9850000000000003</v>
      </c>
      <c r="I95" s="245"/>
      <c r="J95" s="241"/>
      <c r="K95" s="241"/>
      <c r="L95" s="246"/>
      <c r="M95" s="247"/>
      <c r="N95" s="248"/>
      <c r="O95" s="248"/>
      <c r="P95" s="248"/>
      <c r="Q95" s="248"/>
      <c r="R95" s="248"/>
      <c r="S95" s="248"/>
      <c r="T95" s="249"/>
      <c r="AT95" s="250" t="s">
        <v>257</v>
      </c>
      <c r="AU95" s="250" t="s">
        <v>79</v>
      </c>
      <c r="AV95" s="11" t="s">
        <v>79</v>
      </c>
      <c r="AW95" s="11" t="s">
        <v>33</v>
      </c>
      <c r="AX95" s="11" t="s">
        <v>77</v>
      </c>
      <c r="AY95" s="250" t="s">
        <v>120</v>
      </c>
    </row>
    <row r="96" s="1" customFormat="1" ht="25.5" customHeight="1">
      <c r="B96" s="45"/>
      <c r="C96" s="220" t="s">
        <v>151</v>
      </c>
      <c r="D96" s="220" t="s">
        <v>123</v>
      </c>
      <c r="E96" s="221" t="s">
        <v>328</v>
      </c>
      <c r="F96" s="222" t="s">
        <v>329</v>
      </c>
      <c r="G96" s="223" t="s">
        <v>309</v>
      </c>
      <c r="H96" s="224">
        <v>11.970000000000001</v>
      </c>
      <c r="I96" s="225"/>
      <c r="J96" s="226">
        <f>ROUND(I96*H96,2)</f>
        <v>0</v>
      </c>
      <c r="K96" s="222" t="s">
        <v>255</v>
      </c>
      <c r="L96" s="71"/>
      <c r="M96" s="227" t="s">
        <v>21</v>
      </c>
      <c r="N96" s="228" t="s">
        <v>40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140</v>
      </c>
      <c r="AT96" s="23" t="s">
        <v>123</v>
      </c>
      <c r="AU96" s="23" t="s">
        <v>79</v>
      </c>
      <c r="AY96" s="23" t="s">
        <v>120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77</v>
      </c>
      <c r="BK96" s="231">
        <f>ROUND(I96*H96,2)</f>
        <v>0</v>
      </c>
      <c r="BL96" s="23" t="s">
        <v>140</v>
      </c>
      <c r="BM96" s="23" t="s">
        <v>639</v>
      </c>
    </row>
    <row r="97" s="11" customFormat="1">
      <c r="B97" s="240"/>
      <c r="C97" s="241"/>
      <c r="D97" s="232" t="s">
        <v>257</v>
      </c>
      <c r="E97" s="242" t="s">
        <v>21</v>
      </c>
      <c r="F97" s="243" t="s">
        <v>640</v>
      </c>
      <c r="G97" s="241"/>
      <c r="H97" s="244">
        <v>11.970000000000001</v>
      </c>
      <c r="I97" s="245"/>
      <c r="J97" s="241"/>
      <c r="K97" s="241"/>
      <c r="L97" s="246"/>
      <c r="M97" s="247"/>
      <c r="N97" s="248"/>
      <c r="O97" s="248"/>
      <c r="P97" s="248"/>
      <c r="Q97" s="248"/>
      <c r="R97" s="248"/>
      <c r="S97" s="248"/>
      <c r="T97" s="249"/>
      <c r="AT97" s="250" t="s">
        <v>257</v>
      </c>
      <c r="AU97" s="250" t="s">
        <v>79</v>
      </c>
      <c r="AV97" s="11" t="s">
        <v>79</v>
      </c>
      <c r="AW97" s="11" t="s">
        <v>33</v>
      </c>
      <c r="AX97" s="11" t="s">
        <v>77</v>
      </c>
      <c r="AY97" s="250" t="s">
        <v>120</v>
      </c>
    </row>
    <row r="98" s="1" customFormat="1" ht="25.5" customHeight="1">
      <c r="B98" s="45"/>
      <c r="C98" s="220" t="s">
        <v>156</v>
      </c>
      <c r="D98" s="220" t="s">
        <v>123</v>
      </c>
      <c r="E98" s="221" t="s">
        <v>641</v>
      </c>
      <c r="F98" s="222" t="s">
        <v>642</v>
      </c>
      <c r="G98" s="223" t="s">
        <v>277</v>
      </c>
      <c r="H98" s="224">
        <v>4.2149999999999999</v>
      </c>
      <c r="I98" s="225"/>
      <c r="J98" s="226">
        <f>ROUND(I98*H98,2)</f>
        <v>0</v>
      </c>
      <c r="K98" s="222" t="s">
        <v>255</v>
      </c>
      <c r="L98" s="71"/>
      <c r="M98" s="227" t="s">
        <v>21</v>
      </c>
      <c r="N98" s="228" t="s">
        <v>40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3" t="s">
        <v>140</v>
      </c>
      <c r="AT98" s="23" t="s">
        <v>123</v>
      </c>
      <c r="AU98" s="23" t="s">
        <v>79</v>
      </c>
      <c r="AY98" s="23" t="s">
        <v>120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77</v>
      </c>
      <c r="BK98" s="231">
        <f>ROUND(I98*H98,2)</f>
        <v>0</v>
      </c>
      <c r="BL98" s="23" t="s">
        <v>140</v>
      </c>
      <c r="BM98" s="23" t="s">
        <v>643</v>
      </c>
    </row>
    <row r="99" s="11" customFormat="1">
      <c r="B99" s="240"/>
      <c r="C99" s="241"/>
      <c r="D99" s="232" t="s">
        <v>257</v>
      </c>
      <c r="E99" s="242" t="s">
        <v>622</v>
      </c>
      <c r="F99" s="243" t="s">
        <v>644</v>
      </c>
      <c r="G99" s="241"/>
      <c r="H99" s="244">
        <v>4.2149999999999999</v>
      </c>
      <c r="I99" s="245"/>
      <c r="J99" s="241"/>
      <c r="K99" s="241"/>
      <c r="L99" s="246"/>
      <c r="M99" s="247"/>
      <c r="N99" s="248"/>
      <c r="O99" s="248"/>
      <c r="P99" s="248"/>
      <c r="Q99" s="248"/>
      <c r="R99" s="248"/>
      <c r="S99" s="248"/>
      <c r="T99" s="249"/>
      <c r="AT99" s="250" t="s">
        <v>257</v>
      </c>
      <c r="AU99" s="250" t="s">
        <v>79</v>
      </c>
      <c r="AV99" s="11" t="s">
        <v>79</v>
      </c>
      <c r="AW99" s="11" t="s">
        <v>33</v>
      </c>
      <c r="AX99" s="11" t="s">
        <v>77</v>
      </c>
      <c r="AY99" s="250" t="s">
        <v>120</v>
      </c>
    </row>
    <row r="100" s="10" customFormat="1" ht="29.88" customHeight="1">
      <c r="B100" s="204"/>
      <c r="C100" s="205"/>
      <c r="D100" s="206" t="s">
        <v>68</v>
      </c>
      <c r="E100" s="218" t="s">
        <v>79</v>
      </c>
      <c r="F100" s="218" t="s">
        <v>388</v>
      </c>
      <c r="G100" s="205"/>
      <c r="H100" s="205"/>
      <c r="I100" s="208"/>
      <c r="J100" s="219">
        <f>BK100</f>
        <v>0</v>
      </c>
      <c r="K100" s="205"/>
      <c r="L100" s="210"/>
      <c r="M100" s="211"/>
      <c r="N100" s="212"/>
      <c r="O100" s="212"/>
      <c r="P100" s="213">
        <f>SUM(P101:P106)</f>
        <v>0</v>
      </c>
      <c r="Q100" s="212"/>
      <c r="R100" s="213">
        <f>SUM(R101:R106)</f>
        <v>0.025974640000000004</v>
      </c>
      <c r="S100" s="212"/>
      <c r="T100" s="214">
        <f>SUM(T101:T106)</f>
        <v>0</v>
      </c>
      <c r="AR100" s="215" t="s">
        <v>77</v>
      </c>
      <c r="AT100" s="216" t="s">
        <v>68</v>
      </c>
      <c r="AU100" s="216" t="s">
        <v>77</v>
      </c>
      <c r="AY100" s="215" t="s">
        <v>120</v>
      </c>
      <c r="BK100" s="217">
        <f>SUM(BK101:BK106)</f>
        <v>0</v>
      </c>
    </row>
    <row r="101" s="1" customFormat="1" ht="16.5" customHeight="1">
      <c r="B101" s="45"/>
      <c r="C101" s="220" t="s">
        <v>161</v>
      </c>
      <c r="D101" s="220" t="s">
        <v>123</v>
      </c>
      <c r="E101" s="221" t="s">
        <v>645</v>
      </c>
      <c r="F101" s="222" t="s">
        <v>646</v>
      </c>
      <c r="G101" s="223" t="s">
        <v>277</v>
      </c>
      <c r="H101" s="224">
        <v>2.8580000000000001</v>
      </c>
      <c r="I101" s="225"/>
      <c r="J101" s="226">
        <f>ROUND(I101*H101,2)</f>
        <v>0</v>
      </c>
      <c r="K101" s="222" t="s">
        <v>21</v>
      </c>
      <c r="L101" s="71"/>
      <c r="M101" s="227" t="s">
        <v>21</v>
      </c>
      <c r="N101" s="228" t="s">
        <v>40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140</v>
      </c>
      <c r="AT101" s="23" t="s">
        <v>123</v>
      </c>
      <c r="AU101" s="23" t="s">
        <v>79</v>
      </c>
      <c r="AY101" s="23" t="s">
        <v>120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77</v>
      </c>
      <c r="BK101" s="231">
        <f>ROUND(I101*H101,2)</f>
        <v>0</v>
      </c>
      <c r="BL101" s="23" t="s">
        <v>140</v>
      </c>
      <c r="BM101" s="23" t="s">
        <v>647</v>
      </c>
    </row>
    <row r="102" s="11" customFormat="1">
      <c r="B102" s="240"/>
      <c r="C102" s="241"/>
      <c r="D102" s="232" t="s">
        <v>257</v>
      </c>
      <c r="E102" s="242" t="s">
        <v>21</v>
      </c>
      <c r="F102" s="243" t="s">
        <v>648</v>
      </c>
      <c r="G102" s="241"/>
      <c r="H102" s="244">
        <v>2.8580000000000001</v>
      </c>
      <c r="I102" s="245"/>
      <c r="J102" s="241"/>
      <c r="K102" s="241"/>
      <c r="L102" s="246"/>
      <c r="M102" s="247"/>
      <c r="N102" s="248"/>
      <c r="O102" s="248"/>
      <c r="P102" s="248"/>
      <c r="Q102" s="248"/>
      <c r="R102" s="248"/>
      <c r="S102" s="248"/>
      <c r="T102" s="249"/>
      <c r="AT102" s="250" t="s">
        <v>257</v>
      </c>
      <c r="AU102" s="250" t="s">
        <v>79</v>
      </c>
      <c r="AV102" s="11" t="s">
        <v>79</v>
      </c>
      <c r="AW102" s="11" t="s">
        <v>33</v>
      </c>
      <c r="AX102" s="11" t="s">
        <v>77</v>
      </c>
      <c r="AY102" s="250" t="s">
        <v>120</v>
      </c>
    </row>
    <row r="103" s="1" customFormat="1" ht="16.5" customHeight="1">
      <c r="B103" s="45"/>
      <c r="C103" s="220" t="s">
        <v>168</v>
      </c>
      <c r="D103" s="220" t="s">
        <v>123</v>
      </c>
      <c r="E103" s="221" t="s">
        <v>649</v>
      </c>
      <c r="F103" s="222" t="s">
        <v>650</v>
      </c>
      <c r="G103" s="223" t="s">
        <v>254</v>
      </c>
      <c r="H103" s="224">
        <v>9.6560000000000006</v>
      </c>
      <c r="I103" s="225"/>
      <c r="J103" s="226">
        <f>ROUND(I103*H103,2)</f>
        <v>0</v>
      </c>
      <c r="K103" s="222" t="s">
        <v>255</v>
      </c>
      <c r="L103" s="71"/>
      <c r="M103" s="227" t="s">
        <v>21</v>
      </c>
      <c r="N103" s="228" t="s">
        <v>40</v>
      </c>
      <c r="O103" s="46"/>
      <c r="P103" s="229">
        <f>O103*H103</f>
        <v>0</v>
      </c>
      <c r="Q103" s="229">
        <v>0.0026900000000000001</v>
      </c>
      <c r="R103" s="229">
        <f>Q103*H103</f>
        <v>0.025974640000000004</v>
      </c>
      <c r="S103" s="229">
        <v>0</v>
      </c>
      <c r="T103" s="230">
        <f>S103*H103</f>
        <v>0</v>
      </c>
      <c r="AR103" s="23" t="s">
        <v>140</v>
      </c>
      <c r="AT103" s="23" t="s">
        <v>123</v>
      </c>
      <c r="AU103" s="23" t="s">
        <v>79</v>
      </c>
      <c r="AY103" s="23" t="s">
        <v>120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77</v>
      </c>
      <c r="BK103" s="231">
        <f>ROUND(I103*H103,2)</f>
        <v>0</v>
      </c>
      <c r="BL103" s="23" t="s">
        <v>140</v>
      </c>
      <c r="BM103" s="23" t="s">
        <v>651</v>
      </c>
    </row>
    <row r="104" s="11" customFormat="1">
      <c r="B104" s="240"/>
      <c r="C104" s="241"/>
      <c r="D104" s="232" t="s">
        <v>257</v>
      </c>
      <c r="E104" s="242" t="s">
        <v>620</v>
      </c>
      <c r="F104" s="243" t="s">
        <v>652</v>
      </c>
      <c r="G104" s="241"/>
      <c r="H104" s="244">
        <v>9.6560000000000006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AT104" s="250" t="s">
        <v>257</v>
      </c>
      <c r="AU104" s="250" t="s">
        <v>79</v>
      </c>
      <c r="AV104" s="11" t="s">
        <v>79</v>
      </c>
      <c r="AW104" s="11" t="s">
        <v>33</v>
      </c>
      <c r="AX104" s="11" t="s">
        <v>77</v>
      </c>
      <c r="AY104" s="250" t="s">
        <v>120</v>
      </c>
    </row>
    <row r="105" s="1" customFormat="1" ht="16.5" customHeight="1">
      <c r="B105" s="45"/>
      <c r="C105" s="220" t="s">
        <v>173</v>
      </c>
      <c r="D105" s="220" t="s">
        <v>123</v>
      </c>
      <c r="E105" s="221" t="s">
        <v>653</v>
      </c>
      <c r="F105" s="222" t="s">
        <v>654</v>
      </c>
      <c r="G105" s="223" t="s">
        <v>254</v>
      </c>
      <c r="H105" s="224">
        <v>9.6560000000000006</v>
      </c>
      <c r="I105" s="225"/>
      <c r="J105" s="226">
        <f>ROUND(I105*H105,2)</f>
        <v>0</v>
      </c>
      <c r="K105" s="222" t="s">
        <v>255</v>
      </c>
      <c r="L105" s="71"/>
      <c r="M105" s="227" t="s">
        <v>21</v>
      </c>
      <c r="N105" s="228" t="s">
        <v>40</v>
      </c>
      <c r="O105" s="4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" t="s">
        <v>140</v>
      </c>
      <c r="AT105" s="23" t="s">
        <v>123</v>
      </c>
      <c r="AU105" s="23" t="s">
        <v>79</v>
      </c>
      <c r="AY105" s="23" t="s">
        <v>120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77</v>
      </c>
      <c r="BK105" s="231">
        <f>ROUND(I105*H105,2)</f>
        <v>0</v>
      </c>
      <c r="BL105" s="23" t="s">
        <v>140</v>
      </c>
      <c r="BM105" s="23" t="s">
        <v>655</v>
      </c>
    </row>
    <row r="106" s="11" customFormat="1">
      <c r="B106" s="240"/>
      <c r="C106" s="241"/>
      <c r="D106" s="232" t="s">
        <v>257</v>
      </c>
      <c r="E106" s="242" t="s">
        <v>21</v>
      </c>
      <c r="F106" s="243" t="s">
        <v>620</v>
      </c>
      <c r="G106" s="241"/>
      <c r="H106" s="244">
        <v>9.6560000000000006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AT106" s="250" t="s">
        <v>257</v>
      </c>
      <c r="AU106" s="250" t="s">
        <v>79</v>
      </c>
      <c r="AV106" s="11" t="s">
        <v>79</v>
      </c>
      <c r="AW106" s="11" t="s">
        <v>33</v>
      </c>
      <c r="AX106" s="11" t="s">
        <v>77</v>
      </c>
      <c r="AY106" s="250" t="s">
        <v>120</v>
      </c>
    </row>
    <row r="107" s="10" customFormat="1" ht="29.88" customHeight="1">
      <c r="B107" s="204"/>
      <c r="C107" s="205"/>
      <c r="D107" s="206" t="s">
        <v>68</v>
      </c>
      <c r="E107" s="218" t="s">
        <v>140</v>
      </c>
      <c r="F107" s="218" t="s">
        <v>656</v>
      </c>
      <c r="G107" s="205"/>
      <c r="H107" s="205"/>
      <c r="I107" s="208"/>
      <c r="J107" s="219">
        <f>BK107</f>
        <v>0</v>
      </c>
      <c r="K107" s="205"/>
      <c r="L107" s="210"/>
      <c r="M107" s="211"/>
      <c r="N107" s="212"/>
      <c r="O107" s="212"/>
      <c r="P107" s="213">
        <f>P108</f>
        <v>0</v>
      </c>
      <c r="Q107" s="212"/>
      <c r="R107" s="213">
        <f>R108</f>
        <v>0.73999999999999999</v>
      </c>
      <c r="S107" s="212"/>
      <c r="T107" s="214">
        <f>T108</f>
        <v>0</v>
      </c>
      <c r="AR107" s="215" t="s">
        <v>77</v>
      </c>
      <c r="AT107" s="216" t="s">
        <v>68</v>
      </c>
      <c r="AU107" s="216" t="s">
        <v>77</v>
      </c>
      <c r="AY107" s="215" t="s">
        <v>120</v>
      </c>
      <c r="BK107" s="217">
        <f>BK108</f>
        <v>0</v>
      </c>
    </row>
    <row r="108" s="1" customFormat="1" ht="25.5" customHeight="1">
      <c r="B108" s="45"/>
      <c r="C108" s="220" t="s">
        <v>178</v>
      </c>
      <c r="D108" s="220" t="s">
        <v>123</v>
      </c>
      <c r="E108" s="221" t="s">
        <v>657</v>
      </c>
      <c r="F108" s="222" t="s">
        <v>658</v>
      </c>
      <c r="G108" s="223" t="s">
        <v>659</v>
      </c>
      <c r="H108" s="224">
        <v>1</v>
      </c>
      <c r="I108" s="225"/>
      <c r="J108" s="226">
        <f>ROUND(I108*H108,2)</f>
        <v>0</v>
      </c>
      <c r="K108" s="222" t="s">
        <v>21</v>
      </c>
      <c r="L108" s="71"/>
      <c r="M108" s="227" t="s">
        <v>21</v>
      </c>
      <c r="N108" s="228" t="s">
        <v>40</v>
      </c>
      <c r="O108" s="46"/>
      <c r="P108" s="229">
        <f>O108*H108</f>
        <v>0</v>
      </c>
      <c r="Q108" s="229">
        <v>0.73999999999999999</v>
      </c>
      <c r="R108" s="229">
        <f>Q108*H108</f>
        <v>0.73999999999999999</v>
      </c>
      <c r="S108" s="229">
        <v>0</v>
      </c>
      <c r="T108" s="230">
        <f>S108*H108</f>
        <v>0</v>
      </c>
      <c r="AR108" s="23" t="s">
        <v>140</v>
      </c>
      <c r="AT108" s="23" t="s">
        <v>123</v>
      </c>
      <c r="AU108" s="23" t="s">
        <v>79</v>
      </c>
      <c r="AY108" s="23" t="s">
        <v>120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77</v>
      </c>
      <c r="BK108" s="231">
        <f>ROUND(I108*H108,2)</f>
        <v>0</v>
      </c>
      <c r="BL108" s="23" t="s">
        <v>140</v>
      </c>
      <c r="BM108" s="23" t="s">
        <v>660</v>
      </c>
    </row>
    <row r="109" s="10" customFormat="1" ht="29.88" customHeight="1">
      <c r="B109" s="204"/>
      <c r="C109" s="205"/>
      <c r="D109" s="206" t="s">
        <v>68</v>
      </c>
      <c r="E109" s="218" t="s">
        <v>119</v>
      </c>
      <c r="F109" s="218" t="s">
        <v>393</v>
      </c>
      <c r="G109" s="205"/>
      <c r="H109" s="205"/>
      <c r="I109" s="208"/>
      <c r="J109" s="219">
        <f>BK109</f>
        <v>0</v>
      </c>
      <c r="K109" s="205"/>
      <c r="L109" s="210"/>
      <c r="M109" s="211"/>
      <c r="N109" s="212"/>
      <c r="O109" s="212"/>
      <c r="P109" s="213">
        <f>SUM(P110:P112)</f>
        <v>0</v>
      </c>
      <c r="Q109" s="212"/>
      <c r="R109" s="213">
        <f>SUM(R110:R112)</f>
        <v>0.78895519999999997</v>
      </c>
      <c r="S109" s="212"/>
      <c r="T109" s="214">
        <f>SUM(T110:T112)</f>
        <v>0</v>
      </c>
      <c r="AR109" s="215" t="s">
        <v>77</v>
      </c>
      <c r="AT109" s="216" t="s">
        <v>68</v>
      </c>
      <c r="AU109" s="216" t="s">
        <v>77</v>
      </c>
      <c r="AY109" s="215" t="s">
        <v>120</v>
      </c>
      <c r="BK109" s="217">
        <f>SUM(BK110:BK112)</f>
        <v>0</v>
      </c>
    </row>
    <row r="110" s="1" customFormat="1" ht="25.5" customHeight="1">
      <c r="B110" s="45"/>
      <c r="C110" s="220" t="s">
        <v>301</v>
      </c>
      <c r="D110" s="220" t="s">
        <v>123</v>
      </c>
      <c r="E110" s="221" t="s">
        <v>661</v>
      </c>
      <c r="F110" s="222" t="s">
        <v>662</v>
      </c>
      <c r="G110" s="223" t="s">
        <v>254</v>
      </c>
      <c r="H110" s="224">
        <v>3.8980000000000001</v>
      </c>
      <c r="I110" s="225"/>
      <c r="J110" s="226">
        <f>ROUND(I110*H110,2)</f>
        <v>0</v>
      </c>
      <c r="K110" s="222" t="s">
        <v>255</v>
      </c>
      <c r="L110" s="71"/>
      <c r="M110" s="227" t="s">
        <v>21</v>
      </c>
      <c r="N110" s="228" t="s">
        <v>40</v>
      </c>
      <c r="O110" s="46"/>
      <c r="P110" s="229">
        <f>O110*H110</f>
        <v>0</v>
      </c>
      <c r="Q110" s="229">
        <v>0.2024</v>
      </c>
      <c r="R110" s="229">
        <f>Q110*H110</f>
        <v>0.78895519999999997</v>
      </c>
      <c r="S110" s="229">
        <v>0</v>
      </c>
      <c r="T110" s="230">
        <f>S110*H110</f>
        <v>0</v>
      </c>
      <c r="AR110" s="23" t="s">
        <v>140</v>
      </c>
      <c r="AT110" s="23" t="s">
        <v>123</v>
      </c>
      <c r="AU110" s="23" t="s">
        <v>79</v>
      </c>
      <c r="AY110" s="23" t="s">
        <v>120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77</v>
      </c>
      <c r="BK110" s="231">
        <f>ROUND(I110*H110,2)</f>
        <v>0</v>
      </c>
      <c r="BL110" s="23" t="s">
        <v>140</v>
      </c>
      <c r="BM110" s="23" t="s">
        <v>663</v>
      </c>
    </row>
    <row r="111" s="1" customFormat="1">
      <c r="B111" s="45"/>
      <c r="C111" s="73"/>
      <c r="D111" s="232" t="s">
        <v>129</v>
      </c>
      <c r="E111" s="73"/>
      <c r="F111" s="233" t="s">
        <v>664</v>
      </c>
      <c r="G111" s="73"/>
      <c r="H111" s="73"/>
      <c r="I111" s="190"/>
      <c r="J111" s="73"/>
      <c r="K111" s="73"/>
      <c r="L111" s="71"/>
      <c r="M111" s="234"/>
      <c r="N111" s="46"/>
      <c r="O111" s="46"/>
      <c r="P111" s="46"/>
      <c r="Q111" s="46"/>
      <c r="R111" s="46"/>
      <c r="S111" s="46"/>
      <c r="T111" s="94"/>
      <c r="AT111" s="23" t="s">
        <v>129</v>
      </c>
      <c r="AU111" s="23" t="s">
        <v>79</v>
      </c>
    </row>
    <row r="112" s="11" customFormat="1">
      <c r="B112" s="240"/>
      <c r="C112" s="241"/>
      <c r="D112" s="232" t="s">
        <v>257</v>
      </c>
      <c r="E112" s="242" t="s">
        <v>21</v>
      </c>
      <c r="F112" s="243" t="s">
        <v>665</v>
      </c>
      <c r="G112" s="241"/>
      <c r="H112" s="244">
        <v>3.8980000000000001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AT112" s="250" t="s">
        <v>257</v>
      </c>
      <c r="AU112" s="250" t="s">
        <v>79</v>
      </c>
      <c r="AV112" s="11" t="s">
        <v>79</v>
      </c>
      <c r="AW112" s="11" t="s">
        <v>33</v>
      </c>
      <c r="AX112" s="11" t="s">
        <v>77</v>
      </c>
      <c r="AY112" s="250" t="s">
        <v>120</v>
      </c>
    </row>
    <row r="113" s="10" customFormat="1" ht="29.88" customHeight="1">
      <c r="B113" s="204"/>
      <c r="C113" s="205"/>
      <c r="D113" s="206" t="s">
        <v>68</v>
      </c>
      <c r="E113" s="218" t="s">
        <v>168</v>
      </c>
      <c r="F113" s="218" t="s">
        <v>666</v>
      </c>
      <c r="G113" s="205"/>
      <c r="H113" s="205"/>
      <c r="I113" s="208"/>
      <c r="J113" s="219">
        <f>BK113</f>
        <v>0</v>
      </c>
      <c r="K113" s="205"/>
      <c r="L113" s="210"/>
      <c r="M113" s="211"/>
      <c r="N113" s="212"/>
      <c r="O113" s="212"/>
      <c r="P113" s="213">
        <f>P114</f>
        <v>0</v>
      </c>
      <c r="Q113" s="212"/>
      <c r="R113" s="213">
        <f>R114</f>
        <v>0.00010000000000000001</v>
      </c>
      <c r="S113" s="212"/>
      <c r="T113" s="214">
        <f>T114</f>
        <v>0</v>
      </c>
      <c r="AR113" s="215" t="s">
        <v>77</v>
      </c>
      <c r="AT113" s="216" t="s">
        <v>68</v>
      </c>
      <c r="AU113" s="216" t="s">
        <v>77</v>
      </c>
      <c r="AY113" s="215" t="s">
        <v>120</v>
      </c>
      <c r="BK113" s="217">
        <f>BK114</f>
        <v>0</v>
      </c>
    </row>
    <row r="114" s="1" customFormat="1" ht="38.25" customHeight="1">
      <c r="B114" s="45"/>
      <c r="C114" s="220" t="s">
        <v>305</v>
      </c>
      <c r="D114" s="220" t="s">
        <v>123</v>
      </c>
      <c r="E114" s="221" t="s">
        <v>667</v>
      </c>
      <c r="F114" s="222" t="s">
        <v>668</v>
      </c>
      <c r="G114" s="223" t="s">
        <v>659</v>
      </c>
      <c r="H114" s="224">
        <v>1</v>
      </c>
      <c r="I114" s="225"/>
      <c r="J114" s="226">
        <f>ROUND(I114*H114,2)</f>
        <v>0</v>
      </c>
      <c r="K114" s="222" t="s">
        <v>21</v>
      </c>
      <c r="L114" s="71"/>
      <c r="M114" s="227" t="s">
        <v>21</v>
      </c>
      <c r="N114" s="228" t="s">
        <v>40</v>
      </c>
      <c r="O114" s="46"/>
      <c r="P114" s="229">
        <f>O114*H114</f>
        <v>0</v>
      </c>
      <c r="Q114" s="229">
        <v>0.00010000000000000001</v>
      </c>
      <c r="R114" s="229">
        <f>Q114*H114</f>
        <v>0.00010000000000000001</v>
      </c>
      <c r="S114" s="229">
        <v>0</v>
      </c>
      <c r="T114" s="230">
        <f>S114*H114</f>
        <v>0</v>
      </c>
      <c r="AR114" s="23" t="s">
        <v>140</v>
      </c>
      <c r="AT114" s="23" t="s">
        <v>123</v>
      </c>
      <c r="AU114" s="23" t="s">
        <v>79</v>
      </c>
      <c r="AY114" s="23" t="s">
        <v>120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77</v>
      </c>
      <c r="BK114" s="231">
        <f>ROUND(I114*H114,2)</f>
        <v>0</v>
      </c>
      <c r="BL114" s="23" t="s">
        <v>140</v>
      </c>
      <c r="BM114" s="23" t="s">
        <v>669</v>
      </c>
    </row>
    <row r="115" s="10" customFormat="1" ht="29.88" customHeight="1">
      <c r="B115" s="204"/>
      <c r="C115" s="205"/>
      <c r="D115" s="206" t="s">
        <v>68</v>
      </c>
      <c r="E115" s="218" t="s">
        <v>610</v>
      </c>
      <c r="F115" s="218" t="s">
        <v>611</v>
      </c>
      <c r="G115" s="205"/>
      <c r="H115" s="205"/>
      <c r="I115" s="208"/>
      <c r="J115" s="219">
        <f>BK115</f>
        <v>0</v>
      </c>
      <c r="K115" s="205"/>
      <c r="L115" s="210"/>
      <c r="M115" s="211"/>
      <c r="N115" s="212"/>
      <c r="O115" s="212"/>
      <c r="P115" s="213">
        <f>P116</f>
        <v>0</v>
      </c>
      <c r="Q115" s="212"/>
      <c r="R115" s="213">
        <f>R116</f>
        <v>0</v>
      </c>
      <c r="S115" s="212"/>
      <c r="T115" s="214">
        <f>T116</f>
        <v>0</v>
      </c>
      <c r="AR115" s="215" t="s">
        <v>77</v>
      </c>
      <c r="AT115" s="216" t="s">
        <v>68</v>
      </c>
      <c r="AU115" s="216" t="s">
        <v>77</v>
      </c>
      <c r="AY115" s="215" t="s">
        <v>120</v>
      </c>
      <c r="BK115" s="217">
        <f>BK116</f>
        <v>0</v>
      </c>
    </row>
    <row r="116" s="1" customFormat="1" ht="16.5" customHeight="1">
      <c r="B116" s="45"/>
      <c r="C116" s="220" t="s">
        <v>234</v>
      </c>
      <c r="D116" s="220" t="s">
        <v>123</v>
      </c>
      <c r="E116" s="221" t="s">
        <v>670</v>
      </c>
      <c r="F116" s="222" t="s">
        <v>611</v>
      </c>
      <c r="G116" s="223" t="s">
        <v>309</v>
      </c>
      <c r="H116" s="224">
        <v>1.5549999999999999</v>
      </c>
      <c r="I116" s="225"/>
      <c r="J116" s="226">
        <f>ROUND(I116*H116,2)</f>
        <v>0</v>
      </c>
      <c r="K116" s="222" t="s">
        <v>21</v>
      </c>
      <c r="L116" s="71"/>
      <c r="M116" s="227" t="s">
        <v>21</v>
      </c>
      <c r="N116" s="282" t="s">
        <v>40</v>
      </c>
      <c r="O116" s="236"/>
      <c r="P116" s="283">
        <f>O116*H116</f>
        <v>0</v>
      </c>
      <c r="Q116" s="283">
        <v>0</v>
      </c>
      <c r="R116" s="283">
        <f>Q116*H116</f>
        <v>0</v>
      </c>
      <c r="S116" s="283">
        <v>0</v>
      </c>
      <c r="T116" s="284">
        <f>S116*H116</f>
        <v>0</v>
      </c>
      <c r="AR116" s="23" t="s">
        <v>140</v>
      </c>
      <c r="AT116" s="23" t="s">
        <v>123</v>
      </c>
      <c r="AU116" s="23" t="s">
        <v>79</v>
      </c>
      <c r="AY116" s="23" t="s">
        <v>120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3" t="s">
        <v>77</v>
      </c>
      <c r="BK116" s="231">
        <f>ROUND(I116*H116,2)</f>
        <v>0</v>
      </c>
      <c r="BL116" s="23" t="s">
        <v>140</v>
      </c>
      <c r="BM116" s="23" t="s">
        <v>671</v>
      </c>
    </row>
    <row r="117" s="1" customFormat="1" ht="6.96" customHeight="1">
      <c r="B117" s="66"/>
      <c r="C117" s="67"/>
      <c r="D117" s="67"/>
      <c r="E117" s="67"/>
      <c r="F117" s="67"/>
      <c r="G117" s="67"/>
      <c r="H117" s="67"/>
      <c r="I117" s="165"/>
      <c r="J117" s="67"/>
      <c r="K117" s="67"/>
      <c r="L117" s="71"/>
    </row>
  </sheetData>
  <sheetProtection sheet="1" autoFilter="0" formatColumns="0" formatRows="0" objects="1" scenarios="1" spinCount="100000" saltValue="T/hjjgrIl5RSiDit6e7K6EKdKI8bjE1bKEHEkXuv4bM8fq3UlY/S2oGJ5Jj8iqNyTI7WuHVoNK42e6e2RLUDPw==" hashValue="QRe6Z1dFGHt9yMtlWG/jTL1TVuxv2bhCTjU8jgzgv8U//9dZtOf14LyiiW5NHm6WEJoQNFu/e6cn8dWW1i+Ymg==" algorithmName="SHA-512" password="CC35"/>
  <autoFilter ref="C82:K116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5" customWidth="1"/>
    <col min="2" max="2" width="1.664063" style="285" customWidth="1"/>
    <col min="3" max="4" width="5" style="285" customWidth="1"/>
    <col min="5" max="5" width="11.67" style="285" customWidth="1"/>
    <col min="6" max="6" width="9.17" style="285" customWidth="1"/>
    <col min="7" max="7" width="5" style="285" customWidth="1"/>
    <col min="8" max="8" width="77.83" style="285" customWidth="1"/>
    <col min="9" max="10" width="20" style="285" customWidth="1"/>
    <col min="11" max="11" width="1.664063" style="285" customWidth="1"/>
  </cols>
  <sheetData>
    <row r="1" ht="37.5" customHeight="1"/>
    <row r="2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4" customFormat="1" ht="45" customHeight="1">
      <c r="B3" s="289"/>
      <c r="C3" s="290" t="s">
        <v>672</v>
      </c>
      <c r="D3" s="290"/>
      <c r="E3" s="290"/>
      <c r="F3" s="290"/>
      <c r="G3" s="290"/>
      <c r="H3" s="290"/>
      <c r="I3" s="290"/>
      <c r="J3" s="290"/>
      <c r="K3" s="291"/>
    </row>
    <row r="4" ht="25.5" customHeight="1">
      <c r="B4" s="292"/>
      <c r="C4" s="293" t="s">
        <v>673</v>
      </c>
      <c r="D4" s="293"/>
      <c r="E4" s="293"/>
      <c r="F4" s="293"/>
      <c r="G4" s="293"/>
      <c r="H4" s="293"/>
      <c r="I4" s="293"/>
      <c r="J4" s="293"/>
      <c r="K4" s="294"/>
    </row>
    <row r="5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ht="15" customHeight="1">
      <c r="B6" s="292"/>
      <c r="C6" s="296" t="s">
        <v>674</v>
      </c>
      <c r="D6" s="296"/>
      <c r="E6" s="296"/>
      <c r="F6" s="296"/>
      <c r="G6" s="296"/>
      <c r="H6" s="296"/>
      <c r="I6" s="296"/>
      <c r="J6" s="296"/>
      <c r="K6" s="294"/>
    </row>
    <row r="7" ht="15" customHeight="1">
      <c r="B7" s="297"/>
      <c r="C7" s="296" t="s">
        <v>675</v>
      </c>
      <c r="D7" s="296"/>
      <c r="E7" s="296"/>
      <c r="F7" s="296"/>
      <c r="G7" s="296"/>
      <c r="H7" s="296"/>
      <c r="I7" s="296"/>
      <c r="J7" s="296"/>
      <c r="K7" s="294"/>
    </row>
    <row r="8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ht="15" customHeight="1">
      <c r="B9" s="297"/>
      <c r="C9" s="296" t="s">
        <v>676</v>
      </c>
      <c r="D9" s="296"/>
      <c r="E9" s="296"/>
      <c r="F9" s="296"/>
      <c r="G9" s="296"/>
      <c r="H9" s="296"/>
      <c r="I9" s="296"/>
      <c r="J9" s="296"/>
      <c r="K9" s="294"/>
    </row>
    <row r="10" ht="15" customHeight="1">
      <c r="B10" s="297"/>
      <c r="C10" s="296"/>
      <c r="D10" s="296" t="s">
        <v>677</v>
      </c>
      <c r="E10" s="296"/>
      <c r="F10" s="296"/>
      <c r="G10" s="296"/>
      <c r="H10" s="296"/>
      <c r="I10" s="296"/>
      <c r="J10" s="296"/>
      <c r="K10" s="294"/>
    </row>
    <row r="11" ht="15" customHeight="1">
      <c r="B11" s="297"/>
      <c r="C11" s="298"/>
      <c r="D11" s="296" t="s">
        <v>678</v>
      </c>
      <c r="E11" s="296"/>
      <c r="F11" s="296"/>
      <c r="G11" s="296"/>
      <c r="H11" s="296"/>
      <c r="I11" s="296"/>
      <c r="J11" s="296"/>
      <c r="K11" s="294"/>
    </row>
    <row r="12" ht="12.75" customHeight="1">
      <c r="B12" s="297"/>
      <c r="C12" s="298"/>
      <c r="D12" s="298"/>
      <c r="E12" s="298"/>
      <c r="F12" s="298"/>
      <c r="G12" s="298"/>
      <c r="H12" s="298"/>
      <c r="I12" s="298"/>
      <c r="J12" s="298"/>
      <c r="K12" s="294"/>
    </row>
    <row r="13" ht="15" customHeight="1">
      <c r="B13" s="297"/>
      <c r="C13" s="298"/>
      <c r="D13" s="296" t="s">
        <v>679</v>
      </c>
      <c r="E13" s="296"/>
      <c r="F13" s="296"/>
      <c r="G13" s="296"/>
      <c r="H13" s="296"/>
      <c r="I13" s="296"/>
      <c r="J13" s="296"/>
      <c r="K13" s="294"/>
    </row>
    <row r="14" ht="15" customHeight="1">
      <c r="B14" s="297"/>
      <c r="C14" s="298"/>
      <c r="D14" s="296" t="s">
        <v>680</v>
      </c>
      <c r="E14" s="296"/>
      <c r="F14" s="296"/>
      <c r="G14" s="296"/>
      <c r="H14" s="296"/>
      <c r="I14" s="296"/>
      <c r="J14" s="296"/>
      <c r="K14" s="294"/>
    </row>
    <row r="15" ht="15" customHeight="1">
      <c r="B15" s="297"/>
      <c r="C15" s="298"/>
      <c r="D15" s="296" t="s">
        <v>681</v>
      </c>
      <c r="E15" s="296"/>
      <c r="F15" s="296"/>
      <c r="G15" s="296"/>
      <c r="H15" s="296"/>
      <c r="I15" s="296"/>
      <c r="J15" s="296"/>
      <c r="K15" s="294"/>
    </row>
    <row r="16" ht="15" customHeight="1">
      <c r="B16" s="297"/>
      <c r="C16" s="298"/>
      <c r="D16" s="298"/>
      <c r="E16" s="299" t="s">
        <v>76</v>
      </c>
      <c r="F16" s="296" t="s">
        <v>682</v>
      </c>
      <c r="G16" s="296"/>
      <c r="H16" s="296"/>
      <c r="I16" s="296"/>
      <c r="J16" s="296"/>
      <c r="K16" s="294"/>
    </row>
    <row r="17" ht="15" customHeight="1">
      <c r="B17" s="297"/>
      <c r="C17" s="298"/>
      <c r="D17" s="298"/>
      <c r="E17" s="299" t="s">
        <v>683</v>
      </c>
      <c r="F17" s="296" t="s">
        <v>684</v>
      </c>
      <c r="G17" s="296"/>
      <c r="H17" s="296"/>
      <c r="I17" s="296"/>
      <c r="J17" s="296"/>
      <c r="K17" s="294"/>
    </row>
    <row r="18" ht="15" customHeight="1">
      <c r="B18" s="297"/>
      <c r="C18" s="298"/>
      <c r="D18" s="298"/>
      <c r="E18" s="299" t="s">
        <v>685</v>
      </c>
      <c r="F18" s="296" t="s">
        <v>686</v>
      </c>
      <c r="G18" s="296"/>
      <c r="H18" s="296"/>
      <c r="I18" s="296"/>
      <c r="J18" s="296"/>
      <c r="K18" s="294"/>
    </row>
    <row r="19" ht="15" customHeight="1">
      <c r="B19" s="297"/>
      <c r="C19" s="298"/>
      <c r="D19" s="298"/>
      <c r="E19" s="299" t="s">
        <v>687</v>
      </c>
      <c r="F19" s="296" t="s">
        <v>688</v>
      </c>
      <c r="G19" s="296"/>
      <c r="H19" s="296"/>
      <c r="I19" s="296"/>
      <c r="J19" s="296"/>
      <c r="K19" s="294"/>
    </row>
    <row r="20" ht="15" customHeight="1">
      <c r="B20" s="297"/>
      <c r="C20" s="298"/>
      <c r="D20" s="298"/>
      <c r="E20" s="299" t="s">
        <v>689</v>
      </c>
      <c r="F20" s="296" t="s">
        <v>690</v>
      </c>
      <c r="G20" s="296"/>
      <c r="H20" s="296"/>
      <c r="I20" s="296"/>
      <c r="J20" s="296"/>
      <c r="K20" s="294"/>
    </row>
    <row r="21" ht="15" customHeight="1">
      <c r="B21" s="297"/>
      <c r="C21" s="298"/>
      <c r="D21" s="298"/>
      <c r="E21" s="299" t="s">
        <v>691</v>
      </c>
      <c r="F21" s="296" t="s">
        <v>692</v>
      </c>
      <c r="G21" s="296"/>
      <c r="H21" s="296"/>
      <c r="I21" s="296"/>
      <c r="J21" s="296"/>
      <c r="K21" s="294"/>
    </row>
    <row r="22" ht="12.75" customHeight="1">
      <c r="B22" s="297"/>
      <c r="C22" s="298"/>
      <c r="D22" s="298"/>
      <c r="E22" s="298"/>
      <c r="F22" s="298"/>
      <c r="G22" s="298"/>
      <c r="H22" s="298"/>
      <c r="I22" s="298"/>
      <c r="J22" s="298"/>
      <c r="K22" s="294"/>
    </row>
    <row r="23" ht="15" customHeight="1">
      <c r="B23" s="297"/>
      <c r="C23" s="296" t="s">
        <v>693</v>
      </c>
      <c r="D23" s="296"/>
      <c r="E23" s="296"/>
      <c r="F23" s="296"/>
      <c r="G23" s="296"/>
      <c r="H23" s="296"/>
      <c r="I23" s="296"/>
      <c r="J23" s="296"/>
      <c r="K23" s="294"/>
    </row>
    <row r="24" ht="15" customHeight="1">
      <c r="B24" s="297"/>
      <c r="C24" s="296" t="s">
        <v>694</v>
      </c>
      <c r="D24" s="296"/>
      <c r="E24" s="296"/>
      <c r="F24" s="296"/>
      <c r="G24" s="296"/>
      <c r="H24" s="296"/>
      <c r="I24" s="296"/>
      <c r="J24" s="296"/>
      <c r="K24" s="294"/>
    </row>
    <row r="25" ht="15" customHeight="1">
      <c r="B25" s="297"/>
      <c r="C25" s="296"/>
      <c r="D25" s="296" t="s">
        <v>695</v>
      </c>
      <c r="E25" s="296"/>
      <c r="F25" s="296"/>
      <c r="G25" s="296"/>
      <c r="H25" s="296"/>
      <c r="I25" s="296"/>
      <c r="J25" s="296"/>
      <c r="K25" s="294"/>
    </row>
    <row r="26" ht="15" customHeight="1">
      <c r="B26" s="297"/>
      <c r="C26" s="298"/>
      <c r="D26" s="296" t="s">
        <v>696</v>
      </c>
      <c r="E26" s="296"/>
      <c r="F26" s="296"/>
      <c r="G26" s="296"/>
      <c r="H26" s="296"/>
      <c r="I26" s="296"/>
      <c r="J26" s="296"/>
      <c r="K26" s="294"/>
    </row>
    <row r="27" ht="12.75" customHeight="1">
      <c r="B27" s="297"/>
      <c r="C27" s="298"/>
      <c r="D27" s="298"/>
      <c r="E27" s="298"/>
      <c r="F27" s="298"/>
      <c r="G27" s="298"/>
      <c r="H27" s="298"/>
      <c r="I27" s="298"/>
      <c r="J27" s="298"/>
      <c r="K27" s="294"/>
    </row>
    <row r="28" ht="15" customHeight="1">
      <c r="B28" s="297"/>
      <c r="C28" s="298"/>
      <c r="D28" s="296" t="s">
        <v>697</v>
      </c>
      <c r="E28" s="296"/>
      <c r="F28" s="296"/>
      <c r="G28" s="296"/>
      <c r="H28" s="296"/>
      <c r="I28" s="296"/>
      <c r="J28" s="296"/>
      <c r="K28" s="294"/>
    </row>
    <row r="29" ht="15" customHeight="1">
      <c r="B29" s="297"/>
      <c r="C29" s="298"/>
      <c r="D29" s="296" t="s">
        <v>698</v>
      </c>
      <c r="E29" s="296"/>
      <c r="F29" s="296"/>
      <c r="G29" s="296"/>
      <c r="H29" s="296"/>
      <c r="I29" s="296"/>
      <c r="J29" s="296"/>
      <c r="K29" s="294"/>
    </row>
    <row r="30" ht="12.75" customHeight="1">
      <c r="B30" s="297"/>
      <c r="C30" s="298"/>
      <c r="D30" s="298"/>
      <c r="E30" s="298"/>
      <c r="F30" s="298"/>
      <c r="G30" s="298"/>
      <c r="H30" s="298"/>
      <c r="I30" s="298"/>
      <c r="J30" s="298"/>
      <c r="K30" s="294"/>
    </row>
    <row r="31" ht="15" customHeight="1">
      <c r="B31" s="297"/>
      <c r="C31" s="298"/>
      <c r="D31" s="296" t="s">
        <v>699</v>
      </c>
      <c r="E31" s="296"/>
      <c r="F31" s="296"/>
      <c r="G31" s="296"/>
      <c r="H31" s="296"/>
      <c r="I31" s="296"/>
      <c r="J31" s="296"/>
      <c r="K31" s="294"/>
    </row>
    <row r="32" ht="15" customHeight="1">
      <c r="B32" s="297"/>
      <c r="C32" s="298"/>
      <c r="D32" s="296" t="s">
        <v>700</v>
      </c>
      <c r="E32" s="296"/>
      <c r="F32" s="296"/>
      <c r="G32" s="296"/>
      <c r="H32" s="296"/>
      <c r="I32" s="296"/>
      <c r="J32" s="296"/>
      <c r="K32" s="294"/>
    </row>
    <row r="33" ht="15" customHeight="1">
      <c r="B33" s="297"/>
      <c r="C33" s="298"/>
      <c r="D33" s="296" t="s">
        <v>701</v>
      </c>
      <c r="E33" s="296"/>
      <c r="F33" s="296"/>
      <c r="G33" s="296"/>
      <c r="H33" s="296"/>
      <c r="I33" s="296"/>
      <c r="J33" s="296"/>
      <c r="K33" s="294"/>
    </row>
    <row r="34" ht="15" customHeight="1">
      <c r="B34" s="297"/>
      <c r="C34" s="298"/>
      <c r="D34" s="296"/>
      <c r="E34" s="300" t="s">
        <v>104</v>
      </c>
      <c r="F34" s="296"/>
      <c r="G34" s="296" t="s">
        <v>702</v>
      </c>
      <c r="H34" s="296"/>
      <c r="I34" s="296"/>
      <c r="J34" s="296"/>
      <c r="K34" s="294"/>
    </row>
    <row r="35" ht="30.75" customHeight="1">
      <c r="B35" s="297"/>
      <c r="C35" s="298"/>
      <c r="D35" s="296"/>
      <c r="E35" s="300" t="s">
        <v>703</v>
      </c>
      <c r="F35" s="296"/>
      <c r="G35" s="296" t="s">
        <v>704</v>
      </c>
      <c r="H35" s="296"/>
      <c r="I35" s="296"/>
      <c r="J35" s="296"/>
      <c r="K35" s="294"/>
    </row>
    <row r="36" ht="15" customHeight="1">
      <c r="B36" s="297"/>
      <c r="C36" s="298"/>
      <c r="D36" s="296"/>
      <c r="E36" s="300" t="s">
        <v>50</v>
      </c>
      <c r="F36" s="296"/>
      <c r="G36" s="296" t="s">
        <v>705</v>
      </c>
      <c r="H36" s="296"/>
      <c r="I36" s="296"/>
      <c r="J36" s="296"/>
      <c r="K36" s="294"/>
    </row>
    <row r="37" ht="15" customHeight="1">
      <c r="B37" s="297"/>
      <c r="C37" s="298"/>
      <c r="D37" s="296"/>
      <c r="E37" s="300" t="s">
        <v>105</v>
      </c>
      <c r="F37" s="296"/>
      <c r="G37" s="296" t="s">
        <v>706</v>
      </c>
      <c r="H37" s="296"/>
      <c r="I37" s="296"/>
      <c r="J37" s="296"/>
      <c r="K37" s="294"/>
    </row>
    <row r="38" ht="15" customHeight="1">
      <c r="B38" s="297"/>
      <c r="C38" s="298"/>
      <c r="D38" s="296"/>
      <c r="E38" s="300" t="s">
        <v>106</v>
      </c>
      <c r="F38" s="296"/>
      <c r="G38" s="296" t="s">
        <v>707</v>
      </c>
      <c r="H38" s="296"/>
      <c r="I38" s="296"/>
      <c r="J38" s="296"/>
      <c r="K38" s="294"/>
    </row>
    <row r="39" ht="15" customHeight="1">
      <c r="B39" s="297"/>
      <c r="C39" s="298"/>
      <c r="D39" s="296"/>
      <c r="E39" s="300" t="s">
        <v>107</v>
      </c>
      <c r="F39" s="296"/>
      <c r="G39" s="296" t="s">
        <v>708</v>
      </c>
      <c r="H39" s="296"/>
      <c r="I39" s="296"/>
      <c r="J39" s="296"/>
      <c r="K39" s="294"/>
    </row>
    <row r="40" ht="15" customHeight="1">
      <c r="B40" s="297"/>
      <c r="C40" s="298"/>
      <c r="D40" s="296"/>
      <c r="E40" s="300" t="s">
        <v>709</v>
      </c>
      <c r="F40" s="296"/>
      <c r="G40" s="296" t="s">
        <v>710</v>
      </c>
      <c r="H40" s="296"/>
      <c r="I40" s="296"/>
      <c r="J40" s="296"/>
      <c r="K40" s="294"/>
    </row>
    <row r="41" ht="15" customHeight="1">
      <c r="B41" s="297"/>
      <c r="C41" s="298"/>
      <c r="D41" s="296"/>
      <c r="E41" s="300"/>
      <c r="F41" s="296"/>
      <c r="G41" s="296" t="s">
        <v>711</v>
      </c>
      <c r="H41" s="296"/>
      <c r="I41" s="296"/>
      <c r="J41" s="296"/>
      <c r="K41" s="294"/>
    </row>
    <row r="42" ht="15" customHeight="1">
      <c r="B42" s="297"/>
      <c r="C42" s="298"/>
      <c r="D42" s="296"/>
      <c r="E42" s="300" t="s">
        <v>712</v>
      </c>
      <c r="F42" s="296"/>
      <c r="G42" s="296" t="s">
        <v>713</v>
      </c>
      <c r="H42" s="296"/>
      <c r="I42" s="296"/>
      <c r="J42" s="296"/>
      <c r="K42" s="294"/>
    </row>
    <row r="43" ht="15" customHeight="1">
      <c r="B43" s="297"/>
      <c r="C43" s="298"/>
      <c r="D43" s="296"/>
      <c r="E43" s="300" t="s">
        <v>109</v>
      </c>
      <c r="F43" s="296"/>
      <c r="G43" s="296" t="s">
        <v>714</v>
      </c>
      <c r="H43" s="296"/>
      <c r="I43" s="296"/>
      <c r="J43" s="296"/>
      <c r="K43" s="294"/>
    </row>
    <row r="44" ht="12.75" customHeight="1">
      <c r="B44" s="297"/>
      <c r="C44" s="298"/>
      <c r="D44" s="296"/>
      <c r="E44" s="296"/>
      <c r="F44" s="296"/>
      <c r="G44" s="296"/>
      <c r="H44" s="296"/>
      <c r="I44" s="296"/>
      <c r="J44" s="296"/>
      <c r="K44" s="294"/>
    </row>
    <row r="45" ht="15" customHeight="1">
      <c r="B45" s="297"/>
      <c r="C45" s="298"/>
      <c r="D45" s="296" t="s">
        <v>715</v>
      </c>
      <c r="E45" s="296"/>
      <c r="F45" s="296"/>
      <c r="G45" s="296"/>
      <c r="H45" s="296"/>
      <c r="I45" s="296"/>
      <c r="J45" s="296"/>
      <c r="K45" s="294"/>
    </row>
    <row r="46" ht="15" customHeight="1">
      <c r="B46" s="297"/>
      <c r="C46" s="298"/>
      <c r="D46" s="298"/>
      <c r="E46" s="296" t="s">
        <v>716</v>
      </c>
      <c r="F46" s="296"/>
      <c r="G46" s="296"/>
      <c r="H46" s="296"/>
      <c r="I46" s="296"/>
      <c r="J46" s="296"/>
      <c r="K46" s="294"/>
    </row>
    <row r="47" ht="15" customHeight="1">
      <c r="B47" s="297"/>
      <c r="C47" s="298"/>
      <c r="D47" s="298"/>
      <c r="E47" s="296" t="s">
        <v>717</v>
      </c>
      <c r="F47" s="296"/>
      <c r="G47" s="296"/>
      <c r="H47" s="296"/>
      <c r="I47" s="296"/>
      <c r="J47" s="296"/>
      <c r="K47" s="294"/>
    </row>
    <row r="48" ht="15" customHeight="1">
      <c r="B48" s="297"/>
      <c r="C48" s="298"/>
      <c r="D48" s="298"/>
      <c r="E48" s="296" t="s">
        <v>718</v>
      </c>
      <c r="F48" s="296"/>
      <c r="G48" s="296"/>
      <c r="H48" s="296"/>
      <c r="I48" s="296"/>
      <c r="J48" s="296"/>
      <c r="K48" s="294"/>
    </row>
    <row r="49" ht="15" customHeight="1">
      <c r="B49" s="297"/>
      <c r="C49" s="298"/>
      <c r="D49" s="296" t="s">
        <v>719</v>
      </c>
      <c r="E49" s="296"/>
      <c r="F49" s="296"/>
      <c r="G49" s="296"/>
      <c r="H49" s="296"/>
      <c r="I49" s="296"/>
      <c r="J49" s="296"/>
      <c r="K49" s="294"/>
    </row>
    <row r="50" ht="25.5" customHeight="1">
      <c r="B50" s="292"/>
      <c r="C50" s="293" t="s">
        <v>720</v>
      </c>
      <c r="D50" s="293"/>
      <c r="E50" s="293"/>
      <c r="F50" s="293"/>
      <c r="G50" s="293"/>
      <c r="H50" s="293"/>
      <c r="I50" s="293"/>
      <c r="J50" s="293"/>
      <c r="K50" s="294"/>
    </row>
    <row r="51" ht="5.25" customHeight="1">
      <c r="B51" s="292"/>
      <c r="C51" s="295"/>
      <c r="D51" s="295"/>
      <c r="E51" s="295"/>
      <c r="F51" s="295"/>
      <c r="G51" s="295"/>
      <c r="H51" s="295"/>
      <c r="I51" s="295"/>
      <c r="J51" s="295"/>
      <c r="K51" s="294"/>
    </row>
    <row r="52" ht="15" customHeight="1">
      <c r="B52" s="292"/>
      <c r="C52" s="296" t="s">
        <v>721</v>
      </c>
      <c r="D52" s="296"/>
      <c r="E52" s="296"/>
      <c r="F52" s="296"/>
      <c r="G52" s="296"/>
      <c r="H52" s="296"/>
      <c r="I52" s="296"/>
      <c r="J52" s="296"/>
      <c r="K52" s="294"/>
    </row>
    <row r="53" ht="15" customHeight="1">
      <c r="B53" s="292"/>
      <c r="C53" s="296" t="s">
        <v>722</v>
      </c>
      <c r="D53" s="296"/>
      <c r="E53" s="296"/>
      <c r="F53" s="296"/>
      <c r="G53" s="296"/>
      <c r="H53" s="296"/>
      <c r="I53" s="296"/>
      <c r="J53" s="296"/>
      <c r="K53" s="294"/>
    </row>
    <row r="54" ht="12.75" customHeight="1">
      <c r="B54" s="292"/>
      <c r="C54" s="296"/>
      <c r="D54" s="296"/>
      <c r="E54" s="296"/>
      <c r="F54" s="296"/>
      <c r="G54" s="296"/>
      <c r="H54" s="296"/>
      <c r="I54" s="296"/>
      <c r="J54" s="296"/>
      <c r="K54" s="294"/>
    </row>
    <row r="55" ht="15" customHeight="1">
      <c r="B55" s="292"/>
      <c r="C55" s="296" t="s">
        <v>723</v>
      </c>
      <c r="D55" s="296"/>
      <c r="E55" s="296"/>
      <c r="F55" s="296"/>
      <c r="G55" s="296"/>
      <c r="H55" s="296"/>
      <c r="I55" s="296"/>
      <c r="J55" s="296"/>
      <c r="K55" s="294"/>
    </row>
    <row r="56" ht="15" customHeight="1">
      <c r="B56" s="292"/>
      <c r="C56" s="298"/>
      <c r="D56" s="296" t="s">
        <v>724</v>
      </c>
      <c r="E56" s="296"/>
      <c r="F56" s="296"/>
      <c r="G56" s="296"/>
      <c r="H56" s="296"/>
      <c r="I56" s="296"/>
      <c r="J56" s="296"/>
      <c r="K56" s="294"/>
    </row>
    <row r="57" ht="15" customHeight="1">
      <c r="B57" s="292"/>
      <c r="C57" s="298"/>
      <c r="D57" s="296" t="s">
        <v>725</v>
      </c>
      <c r="E57" s="296"/>
      <c r="F57" s="296"/>
      <c r="G57" s="296"/>
      <c r="H57" s="296"/>
      <c r="I57" s="296"/>
      <c r="J57" s="296"/>
      <c r="K57" s="294"/>
    </row>
    <row r="58" ht="15" customHeight="1">
      <c r="B58" s="292"/>
      <c r="C58" s="298"/>
      <c r="D58" s="296" t="s">
        <v>726</v>
      </c>
      <c r="E58" s="296"/>
      <c r="F58" s="296"/>
      <c r="G58" s="296"/>
      <c r="H58" s="296"/>
      <c r="I58" s="296"/>
      <c r="J58" s="296"/>
      <c r="K58" s="294"/>
    </row>
    <row r="59" ht="15" customHeight="1">
      <c r="B59" s="292"/>
      <c r="C59" s="298"/>
      <c r="D59" s="296" t="s">
        <v>727</v>
      </c>
      <c r="E59" s="296"/>
      <c r="F59" s="296"/>
      <c r="G59" s="296"/>
      <c r="H59" s="296"/>
      <c r="I59" s="296"/>
      <c r="J59" s="296"/>
      <c r="K59" s="294"/>
    </row>
    <row r="60" ht="15" customHeight="1">
      <c r="B60" s="292"/>
      <c r="C60" s="298"/>
      <c r="D60" s="301" t="s">
        <v>728</v>
      </c>
      <c r="E60" s="301"/>
      <c r="F60" s="301"/>
      <c r="G60" s="301"/>
      <c r="H60" s="301"/>
      <c r="I60" s="301"/>
      <c r="J60" s="301"/>
      <c r="K60" s="294"/>
    </row>
    <row r="61" ht="15" customHeight="1">
      <c r="B61" s="292"/>
      <c r="C61" s="298"/>
      <c r="D61" s="296" t="s">
        <v>729</v>
      </c>
      <c r="E61" s="296"/>
      <c r="F61" s="296"/>
      <c r="G61" s="296"/>
      <c r="H61" s="296"/>
      <c r="I61" s="296"/>
      <c r="J61" s="296"/>
      <c r="K61" s="294"/>
    </row>
    <row r="62" ht="12.75" customHeight="1">
      <c r="B62" s="292"/>
      <c r="C62" s="298"/>
      <c r="D62" s="298"/>
      <c r="E62" s="302"/>
      <c r="F62" s="298"/>
      <c r="G62" s="298"/>
      <c r="H62" s="298"/>
      <c r="I62" s="298"/>
      <c r="J62" s="298"/>
      <c r="K62" s="294"/>
    </row>
    <row r="63" ht="15" customHeight="1">
      <c r="B63" s="292"/>
      <c r="C63" s="298"/>
      <c r="D63" s="296" t="s">
        <v>730</v>
      </c>
      <c r="E63" s="296"/>
      <c r="F63" s="296"/>
      <c r="G63" s="296"/>
      <c r="H63" s="296"/>
      <c r="I63" s="296"/>
      <c r="J63" s="296"/>
      <c r="K63" s="294"/>
    </row>
    <row r="64" ht="15" customHeight="1">
      <c r="B64" s="292"/>
      <c r="C64" s="298"/>
      <c r="D64" s="301" t="s">
        <v>731</v>
      </c>
      <c r="E64" s="301"/>
      <c r="F64" s="301"/>
      <c r="G64" s="301"/>
      <c r="H64" s="301"/>
      <c r="I64" s="301"/>
      <c r="J64" s="301"/>
      <c r="K64" s="294"/>
    </row>
    <row r="65" ht="15" customHeight="1">
      <c r="B65" s="292"/>
      <c r="C65" s="298"/>
      <c r="D65" s="296" t="s">
        <v>732</v>
      </c>
      <c r="E65" s="296"/>
      <c r="F65" s="296"/>
      <c r="G65" s="296"/>
      <c r="H65" s="296"/>
      <c r="I65" s="296"/>
      <c r="J65" s="296"/>
      <c r="K65" s="294"/>
    </row>
    <row r="66" ht="15" customHeight="1">
      <c r="B66" s="292"/>
      <c r="C66" s="298"/>
      <c r="D66" s="296" t="s">
        <v>733</v>
      </c>
      <c r="E66" s="296"/>
      <c r="F66" s="296"/>
      <c r="G66" s="296"/>
      <c r="H66" s="296"/>
      <c r="I66" s="296"/>
      <c r="J66" s="296"/>
      <c r="K66" s="294"/>
    </row>
    <row r="67" ht="15" customHeight="1">
      <c r="B67" s="292"/>
      <c r="C67" s="298"/>
      <c r="D67" s="296" t="s">
        <v>734</v>
      </c>
      <c r="E67" s="296"/>
      <c r="F67" s="296"/>
      <c r="G67" s="296"/>
      <c r="H67" s="296"/>
      <c r="I67" s="296"/>
      <c r="J67" s="296"/>
      <c r="K67" s="294"/>
    </row>
    <row r="68" ht="15" customHeight="1">
      <c r="B68" s="292"/>
      <c r="C68" s="298"/>
      <c r="D68" s="296" t="s">
        <v>735</v>
      </c>
      <c r="E68" s="296"/>
      <c r="F68" s="296"/>
      <c r="G68" s="296"/>
      <c r="H68" s="296"/>
      <c r="I68" s="296"/>
      <c r="J68" s="296"/>
      <c r="K68" s="294"/>
    </row>
    <row r="69" ht="12.75" customHeight="1">
      <c r="B69" s="303"/>
      <c r="C69" s="304"/>
      <c r="D69" s="304"/>
      <c r="E69" s="304"/>
      <c r="F69" s="304"/>
      <c r="G69" s="304"/>
      <c r="H69" s="304"/>
      <c r="I69" s="304"/>
      <c r="J69" s="304"/>
      <c r="K69" s="305"/>
    </row>
    <row r="70" ht="18.75" customHeight="1">
      <c r="B70" s="306"/>
      <c r="C70" s="306"/>
      <c r="D70" s="306"/>
      <c r="E70" s="306"/>
      <c r="F70" s="306"/>
      <c r="G70" s="306"/>
      <c r="H70" s="306"/>
      <c r="I70" s="306"/>
      <c r="J70" s="306"/>
      <c r="K70" s="307"/>
    </row>
    <row r="71" ht="18.75" customHeight="1">
      <c r="B71" s="307"/>
      <c r="C71" s="307"/>
      <c r="D71" s="307"/>
      <c r="E71" s="307"/>
      <c r="F71" s="307"/>
      <c r="G71" s="307"/>
      <c r="H71" s="307"/>
      <c r="I71" s="307"/>
      <c r="J71" s="307"/>
      <c r="K71" s="307"/>
    </row>
    <row r="72" ht="7.5" customHeight="1">
      <c r="B72" s="308"/>
      <c r="C72" s="309"/>
      <c r="D72" s="309"/>
      <c r="E72" s="309"/>
      <c r="F72" s="309"/>
      <c r="G72" s="309"/>
      <c r="H72" s="309"/>
      <c r="I72" s="309"/>
      <c r="J72" s="309"/>
      <c r="K72" s="310"/>
    </row>
    <row r="73" ht="45" customHeight="1">
      <c r="B73" s="311"/>
      <c r="C73" s="312" t="s">
        <v>90</v>
      </c>
      <c r="D73" s="312"/>
      <c r="E73" s="312"/>
      <c r="F73" s="312"/>
      <c r="G73" s="312"/>
      <c r="H73" s="312"/>
      <c r="I73" s="312"/>
      <c r="J73" s="312"/>
      <c r="K73" s="313"/>
    </row>
    <row r="74" ht="17.25" customHeight="1">
      <c r="B74" s="311"/>
      <c r="C74" s="314" t="s">
        <v>736</v>
      </c>
      <c r="D74" s="314"/>
      <c r="E74" s="314"/>
      <c r="F74" s="314" t="s">
        <v>737</v>
      </c>
      <c r="G74" s="315"/>
      <c r="H74" s="314" t="s">
        <v>105</v>
      </c>
      <c r="I74" s="314" t="s">
        <v>54</v>
      </c>
      <c r="J74" s="314" t="s">
        <v>738</v>
      </c>
      <c r="K74" s="313"/>
    </row>
    <row r="75" ht="17.25" customHeight="1">
      <c r="B75" s="311"/>
      <c r="C75" s="316" t="s">
        <v>739</v>
      </c>
      <c r="D75" s="316"/>
      <c r="E75" s="316"/>
      <c r="F75" s="317" t="s">
        <v>740</v>
      </c>
      <c r="G75" s="318"/>
      <c r="H75" s="316"/>
      <c r="I75" s="316"/>
      <c r="J75" s="316" t="s">
        <v>741</v>
      </c>
      <c r="K75" s="313"/>
    </row>
    <row r="76" ht="5.25" customHeight="1">
      <c r="B76" s="311"/>
      <c r="C76" s="319"/>
      <c r="D76" s="319"/>
      <c r="E76" s="319"/>
      <c r="F76" s="319"/>
      <c r="G76" s="320"/>
      <c r="H76" s="319"/>
      <c r="I76" s="319"/>
      <c r="J76" s="319"/>
      <c r="K76" s="313"/>
    </row>
    <row r="77" ht="15" customHeight="1">
      <c r="B77" s="311"/>
      <c r="C77" s="300" t="s">
        <v>50</v>
      </c>
      <c r="D77" s="319"/>
      <c r="E77" s="319"/>
      <c r="F77" s="321" t="s">
        <v>742</v>
      </c>
      <c r="G77" s="320"/>
      <c r="H77" s="300" t="s">
        <v>743</v>
      </c>
      <c r="I77" s="300" t="s">
        <v>744</v>
      </c>
      <c r="J77" s="300">
        <v>20</v>
      </c>
      <c r="K77" s="313"/>
    </row>
    <row r="78" ht="15" customHeight="1">
      <c r="B78" s="311"/>
      <c r="C78" s="300" t="s">
        <v>745</v>
      </c>
      <c r="D78" s="300"/>
      <c r="E78" s="300"/>
      <c r="F78" s="321" t="s">
        <v>742</v>
      </c>
      <c r="G78" s="320"/>
      <c r="H78" s="300" t="s">
        <v>746</v>
      </c>
      <c r="I78" s="300" t="s">
        <v>744</v>
      </c>
      <c r="J78" s="300">
        <v>120</v>
      </c>
      <c r="K78" s="313"/>
    </row>
    <row r="79" ht="15" customHeight="1">
      <c r="B79" s="322"/>
      <c r="C79" s="300" t="s">
        <v>747</v>
      </c>
      <c r="D79" s="300"/>
      <c r="E79" s="300"/>
      <c r="F79" s="321" t="s">
        <v>748</v>
      </c>
      <c r="G79" s="320"/>
      <c r="H79" s="300" t="s">
        <v>749</v>
      </c>
      <c r="I79" s="300" t="s">
        <v>744</v>
      </c>
      <c r="J79" s="300">
        <v>50</v>
      </c>
      <c r="K79" s="313"/>
    </row>
    <row r="80" ht="15" customHeight="1">
      <c r="B80" s="322"/>
      <c r="C80" s="300" t="s">
        <v>750</v>
      </c>
      <c r="D80" s="300"/>
      <c r="E80" s="300"/>
      <c r="F80" s="321" t="s">
        <v>742</v>
      </c>
      <c r="G80" s="320"/>
      <c r="H80" s="300" t="s">
        <v>751</v>
      </c>
      <c r="I80" s="300" t="s">
        <v>752</v>
      </c>
      <c r="J80" s="300"/>
      <c r="K80" s="313"/>
    </row>
    <row r="81" ht="15" customHeight="1">
      <c r="B81" s="322"/>
      <c r="C81" s="323" t="s">
        <v>753</v>
      </c>
      <c r="D81" s="323"/>
      <c r="E81" s="323"/>
      <c r="F81" s="324" t="s">
        <v>748</v>
      </c>
      <c r="G81" s="323"/>
      <c r="H81" s="323" t="s">
        <v>754</v>
      </c>
      <c r="I81" s="323" t="s">
        <v>744</v>
      </c>
      <c r="J81" s="323">
        <v>15</v>
      </c>
      <c r="K81" s="313"/>
    </row>
    <row r="82" ht="15" customHeight="1">
      <c r="B82" s="322"/>
      <c r="C82" s="323" t="s">
        <v>755</v>
      </c>
      <c r="D82" s="323"/>
      <c r="E82" s="323"/>
      <c r="F82" s="324" t="s">
        <v>748</v>
      </c>
      <c r="G82" s="323"/>
      <c r="H82" s="323" t="s">
        <v>756</v>
      </c>
      <c r="I82" s="323" t="s">
        <v>744</v>
      </c>
      <c r="J82" s="323">
        <v>15</v>
      </c>
      <c r="K82" s="313"/>
    </row>
    <row r="83" ht="15" customHeight="1">
      <c r="B83" s="322"/>
      <c r="C83" s="323" t="s">
        <v>757</v>
      </c>
      <c r="D83" s="323"/>
      <c r="E83" s="323"/>
      <c r="F83" s="324" t="s">
        <v>748</v>
      </c>
      <c r="G83" s="323"/>
      <c r="H83" s="323" t="s">
        <v>758</v>
      </c>
      <c r="I83" s="323" t="s">
        <v>744</v>
      </c>
      <c r="J83" s="323">
        <v>20</v>
      </c>
      <c r="K83" s="313"/>
    </row>
    <row r="84" ht="15" customHeight="1">
      <c r="B84" s="322"/>
      <c r="C84" s="323" t="s">
        <v>759</v>
      </c>
      <c r="D84" s="323"/>
      <c r="E84" s="323"/>
      <c r="F84" s="324" t="s">
        <v>748</v>
      </c>
      <c r="G84" s="323"/>
      <c r="H84" s="323" t="s">
        <v>760</v>
      </c>
      <c r="I84" s="323" t="s">
        <v>744</v>
      </c>
      <c r="J84" s="323">
        <v>20</v>
      </c>
      <c r="K84" s="313"/>
    </row>
    <row r="85" ht="15" customHeight="1">
      <c r="B85" s="322"/>
      <c r="C85" s="300" t="s">
        <v>761</v>
      </c>
      <c r="D85" s="300"/>
      <c r="E85" s="300"/>
      <c r="F85" s="321" t="s">
        <v>748</v>
      </c>
      <c r="G85" s="320"/>
      <c r="H85" s="300" t="s">
        <v>762</v>
      </c>
      <c r="I85" s="300" t="s">
        <v>744</v>
      </c>
      <c r="J85" s="300">
        <v>50</v>
      </c>
      <c r="K85" s="313"/>
    </row>
    <row r="86" ht="15" customHeight="1">
      <c r="B86" s="322"/>
      <c r="C86" s="300" t="s">
        <v>763</v>
      </c>
      <c r="D86" s="300"/>
      <c r="E86" s="300"/>
      <c r="F86" s="321" t="s">
        <v>748</v>
      </c>
      <c r="G86" s="320"/>
      <c r="H86" s="300" t="s">
        <v>764</v>
      </c>
      <c r="I86" s="300" t="s">
        <v>744</v>
      </c>
      <c r="J86" s="300">
        <v>20</v>
      </c>
      <c r="K86" s="313"/>
    </row>
    <row r="87" ht="15" customHeight="1">
      <c r="B87" s="322"/>
      <c r="C87" s="300" t="s">
        <v>765</v>
      </c>
      <c r="D87" s="300"/>
      <c r="E87" s="300"/>
      <c r="F87" s="321" t="s">
        <v>748</v>
      </c>
      <c r="G87" s="320"/>
      <c r="H87" s="300" t="s">
        <v>766</v>
      </c>
      <c r="I87" s="300" t="s">
        <v>744</v>
      </c>
      <c r="J87" s="300">
        <v>20</v>
      </c>
      <c r="K87" s="313"/>
    </row>
    <row r="88" ht="15" customHeight="1">
      <c r="B88" s="322"/>
      <c r="C88" s="300" t="s">
        <v>767</v>
      </c>
      <c r="D88" s="300"/>
      <c r="E88" s="300"/>
      <c r="F88" s="321" t="s">
        <v>748</v>
      </c>
      <c r="G88" s="320"/>
      <c r="H88" s="300" t="s">
        <v>768</v>
      </c>
      <c r="I88" s="300" t="s">
        <v>744</v>
      </c>
      <c r="J88" s="300">
        <v>50</v>
      </c>
      <c r="K88" s="313"/>
    </row>
    <row r="89" ht="15" customHeight="1">
      <c r="B89" s="322"/>
      <c r="C89" s="300" t="s">
        <v>769</v>
      </c>
      <c r="D89" s="300"/>
      <c r="E89" s="300"/>
      <c r="F89" s="321" t="s">
        <v>748</v>
      </c>
      <c r="G89" s="320"/>
      <c r="H89" s="300" t="s">
        <v>769</v>
      </c>
      <c r="I89" s="300" t="s">
        <v>744</v>
      </c>
      <c r="J89" s="300">
        <v>50</v>
      </c>
      <c r="K89" s="313"/>
    </row>
    <row r="90" ht="15" customHeight="1">
      <c r="B90" s="322"/>
      <c r="C90" s="300" t="s">
        <v>110</v>
      </c>
      <c r="D90" s="300"/>
      <c r="E90" s="300"/>
      <c r="F90" s="321" t="s">
        <v>748</v>
      </c>
      <c r="G90" s="320"/>
      <c r="H90" s="300" t="s">
        <v>770</v>
      </c>
      <c r="I90" s="300" t="s">
        <v>744</v>
      </c>
      <c r="J90" s="300">
        <v>255</v>
      </c>
      <c r="K90" s="313"/>
    </row>
    <row r="91" ht="15" customHeight="1">
      <c r="B91" s="322"/>
      <c r="C91" s="300" t="s">
        <v>771</v>
      </c>
      <c r="D91" s="300"/>
      <c r="E91" s="300"/>
      <c r="F91" s="321" t="s">
        <v>742</v>
      </c>
      <c r="G91" s="320"/>
      <c r="H91" s="300" t="s">
        <v>772</v>
      </c>
      <c r="I91" s="300" t="s">
        <v>773</v>
      </c>
      <c r="J91" s="300"/>
      <c r="K91" s="313"/>
    </row>
    <row r="92" ht="15" customHeight="1">
      <c r="B92" s="322"/>
      <c r="C92" s="300" t="s">
        <v>774</v>
      </c>
      <c r="D92" s="300"/>
      <c r="E92" s="300"/>
      <c r="F92" s="321" t="s">
        <v>742</v>
      </c>
      <c r="G92" s="320"/>
      <c r="H92" s="300" t="s">
        <v>775</v>
      </c>
      <c r="I92" s="300" t="s">
        <v>776</v>
      </c>
      <c r="J92" s="300"/>
      <c r="K92" s="313"/>
    </row>
    <row r="93" ht="15" customHeight="1">
      <c r="B93" s="322"/>
      <c r="C93" s="300" t="s">
        <v>777</v>
      </c>
      <c r="D93" s="300"/>
      <c r="E93" s="300"/>
      <c r="F93" s="321" t="s">
        <v>742</v>
      </c>
      <c r="G93" s="320"/>
      <c r="H93" s="300" t="s">
        <v>777</v>
      </c>
      <c r="I93" s="300" t="s">
        <v>776</v>
      </c>
      <c r="J93" s="300"/>
      <c r="K93" s="313"/>
    </row>
    <row r="94" ht="15" customHeight="1">
      <c r="B94" s="322"/>
      <c r="C94" s="300" t="s">
        <v>35</v>
      </c>
      <c r="D94" s="300"/>
      <c r="E94" s="300"/>
      <c r="F94" s="321" t="s">
        <v>742</v>
      </c>
      <c r="G94" s="320"/>
      <c r="H94" s="300" t="s">
        <v>778</v>
      </c>
      <c r="I94" s="300" t="s">
        <v>776</v>
      </c>
      <c r="J94" s="300"/>
      <c r="K94" s="313"/>
    </row>
    <row r="95" ht="15" customHeight="1">
      <c r="B95" s="322"/>
      <c r="C95" s="300" t="s">
        <v>45</v>
      </c>
      <c r="D95" s="300"/>
      <c r="E95" s="300"/>
      <c r="F95" s="321" t="s">
        <v>742</v>
      </c>
      <c r="G95" s="320"/>
      <c r="H95" s="300" t="s">
        <v>779</v>
      </c>
      <c r="I95" s="300" t="s">
        <v>776</v>
      </c>
      <c r="J95" s="300"/>
      <c r="K95" s="313"/>
    </row>
    <row r="96" ht="15" customHeight="1">
      <c r="B96" s="325"/>
      <c r="C96" s="326"/>
      <c r="D96" s="326"/>
      <c r="E96" s="326"/>
      <c r="F96" s="326"/>
      <c r="G96" s="326"/>
      <c r="H96" s="326"/>
      <c r="I96" s="326"/>
      <c r="J96" s="326"/>
      <c r="K96" s="327"/>
    </row>
    <row r="97" ht="18.75" customHeight="1">
      <c r="B97" s="328"/>
      <c r="C97" s="329"/>
      <c r="D97" s="329"/>
      <c r="E97" s="329"/>
      <c r="F97" s="329"/>
      <c r="G97" s="329"/>
      <c r="H97" s="329"/>
      <c r="I97" s="329"/>
      <c r="J97" s="329"/>
      <c r="K97" s="328"/>
    </row>
    <row r="98" ht="18.75" customHeight="1">
      <c r="B98" s="307"/>
      <c r="C98" s="307"/>
      <c r="D98" s="307"/>
      <c r="E98" s="307"/>
      <c r="F98" s="307"/>
      <c r="G98" s="307"/>
      <c r="H98" s="307"/>
      <c r="I98" s="307"/>
      <c r="J98" s="307"/>
      <c r="K98" s="307"/>
    </row>
    <row r="99" ht="7.5" customHeight="1">
      <c r="B99" s="308"/>
      <c r="C99" s="309"/>
      <c r="D99" s="309"/>
      <c r="E99" s="309"/>
      <c r="F99" s="309"/>
      <c r="G99" s="309"/>
      <c r="H99" s="309"/>
      <c r="I99" s="309"/>
      <c r="J99" s="309"/>
      <c r="K99" s="310"/>
    </row>
    <row r="100" ht="45" customHeight="1">
      <c r="B100" s="311"/>
      <c r="C100" s="312" t="s">
        <v>780</v>
      </c>
      <c r="D100" s="312"/>
      <c r="E100" s="312"/>
      <c r="F100" s="312"/>
      <c r="G100" s="312"/>
      <c r="H100" s="312"/>
      <c r="I100" s="312"/>
      <c r="J100" s="312"/>
      <c r="K100" s="313"/>
    </row>
    <row r="101" ht="17.25" customHeight="1">
      <c r="B101" s="311"/>
      <c r="C101" s="314" t="s">
        <v>736</v>
      </c>
      <c r="D101" s="314"/>
      <c r="E101" s="314"/>
      <c r="F101" s="314" t="s">
        <v>737</v>
      </c>
      <c r="G101" s="315"/>
      <c r="H101" s="314" t="s">
        <v>105</v>
      </c>
      <c r="I101" s="314" t="s">
        <v>54</v>
      </c>
      <c r="J101" s="314" t="s">
        <v>738</v>
      </c>
      <c r="K101" s="313"/>
    </row>
    <row r="102" ht="17.25" customHeight="1">
      <c r="B102" s="311"/>
      <c r="C102" s="316" t="s">
        <v>739</v>
      </c>
      <c r="D102" s="316"/>
      <c r="E102" s="316"/>
      <c r="F102" s="317" t="s">
        <v>740</v>
      </c>
      <c r="G102" s="318"/>
      <c r="H102" s="316"/>
      <c r="I102" s="316"/>
      <c r="J102" s="316" t="s">
        <v>741</v>
      </c>
      <c r="K102" s="313"/>
    </row>
    <row r="103" ht="5.25" customHeight="1">
      <c r="B103" s="311"/>
      <c r="C103" s="314"/>
      <c r="D103" s="314"/>
      <c r="E103" s="314"/>
      <c r="F103" s="314"/>
      <c r="G103" s="330"/>
      <c r="H103" s="314"/>
      <c r="I103" s="314"/>
      <c r="J103" s="314"/>
      <c r="K103" s="313"/>
    </row>
    <row r="104" ht="15" customHeight="1">
      <c r="B104" s="311"/>
      <c r="C104" s="300" t="s">
        <v>50</v>
      </c>
      <c r="D104" s="319"/>
      <c r="E104" s="319"/>
      <c r="F104" s="321" t="s">
        <v>742</v>
      </c>
      <c r="G104" s="330"/>
      <c r="H104" s="300" t="s">
        <v>781</v>
      </c>
      <c r="I104" s="300" t="s">
        <v>744</v>
      </c>
      <c r="J104" s="300">
        <v>20</v>
      </c>
      <c r="K104" s="313"/>
    </row>
    <row r="105" ht="15" customHeight="1">
      <c r="B105" s="311"/>
      <c r="C105" s="300" t="s">
        <v>745</v>
      </c>
      <c r="D105" s="300"/>
      <c r="E105" s="300"/>
      <c r="F105" s="321" t="s">
        <v>742</v>
      </c>
      <c r="G105" s="300"/>
      <c r="H105" s="300" t="s">
        <v>781</v>
      </c>
      <c r="I105" s="300" t="s">
        <v>744</v>
      </c>
      <c r="J105" s="300">
        <v>120</v>
      </c>
      <c r="K105" s="313"/>
    </row>
    <row r="106" ht="15" customHeight="1">
      <c r="B106" s="322"/>
      <c r="C106" s="300" t="s">
        <v>747</v>
      </c>
      <c r="D106" s="300"/>
      <c r="E106" s="300"/>
      <c r="F106" s="321" t="s">
        <v>748</v>
      </c>
      <c r="G106" s="300"/>
      <c r="H106" s="300" t="s">
        <v>781</v>
      </c>
      <c r="I106" s="300" t="s">
        <v>744</v>
      </c>
      <c r="J106" s="300">
        <v>50</v>
      </c>
      <c r="K106" s="313"/>
    </row>
    <row r="107" ht="15" customHeight="1">
      <c r="B107" s="322"/>
      <c r="C107" s="300" t="s">
        <v>750</v>
      </c>
      <c r="D107" s="300"/>
      <c r="E107" s="300"/>
      <c r="F107" s="321" t="s">
        <v>742</v>
      </c>
      <c r="G107" s="300"/>
      <c r="H107" s="300" t="s">
        <v>781</v>
      </c>
      <c r="I107" s="300" t="s">
        <v>752</v>
      </c>
      <c r="J107" s="300"/>
      <c r="K107" s="313"/>
    </row>
    <row r="108" ht="15" customHeight="1">
      <c r="B108" s="322"/>
      <c r="C108" s="300" t="s">
        <v>761</v>
      </c>
      <c r="D108" s="300"/>
      <c r="E108" s="300"/>
      <c r="F108" s="321" t="s">
        <v>748</v>
      </c>
      <c r="G108" s="300"/>
      <c r="H108" s="300" t="s">
        <v>781</v>
      </c>
      <c r="I108" s="300" t="s">
        <v>744</v>
      </c>
      <c r="J108" s="300">
        <v>50</v>
      </c>
      <c r="K108" s="313"/>
    </row>
    <row r="109" ht="15" customHeight="1">
      <c r="B109" s="322"/>
      <c r="C109" s="300" t="s">
        <v>769</v>
      </c>
      <c r="D109" s="300"/>
      <c r="E109" s="300"/>
      <c r="F109" s="321" t="s">
        <v>748</v>
      </c>
      <c r="G109" s="300"/>
      <c r="H109" s="300" t="s">
        <v>781</v>
      </c>
      <c r="I109" s="300" t="s">
        <v>744</v>
      </c>
      <c r="J109" s="300">
        <v>50</v>
      </c>
      <c r="K109" s="313"/>
    </row>
    <row r="110" ht="15" customHeight="1">
      <c r="B110" s="322"/>
      <c r="C110" s="300" t="s">
        <v>767</v>
      </c>
      <c r="D110" s="300"/>
      <c r="E110" s="300"/>
      <c r="F110" s="321" t="s">
        <v>748</v>
      </c>
      <c r="G110" s="300"/>
      <c r="H110" s="300" t="s">
        <v>781</v>
      </c>
      <c r="I110" s="300" t="s">
        <v>744</v>
      </c>
      <c r="J110" s="300">
        <v>50</v>
      </c>
      <c r="K110" s="313"/>
    </row>
    <row r="111" ht="15" customHeight="1">
      <c r="B111" s="322"/>
      <c r="C111" s="300" t="s">
        <v>50</v>
      </c>
      <c r="D111" s="300"/>
      <c r="E111" s="300"/>
      <c r="F111" s="321" t="s">
        <v>742</v>
      </c>
      <c r="G111" s="300"/>
      <c r="H111" s="300" t="s">
        <v>782</v>
      </c>
      <c r="I111" s="300" t="s">
        <v>744</v>
      </c>
      <c r="J111" s="300">
        <v>20</v>
      </c>
      <c r="K111" s="313"/>
    </row>
    <row r="112" ht="15" customHeight="1">
      <c r="B112" s="322"/>
      <c r="C112" s="300" t="s">
        <v>783</v>
      </c>
      <c r="D112" s="300"/>
      <c r="E112" s="300"/>
      <c r="F112" s="321" t="s">
        <v>742</v>
      </c>
      <c r="G112" s="300"/>
      <c r="H112" s="300" t="s">
        <v>784</v>
      </c>
      <c r="I112" s="300" t="s">
        <v>744</v>
      </c>
      <c r="J112" s="300">
        <v>120</v>
      </c>
      <c r="K112" s="313"/>
    </row>
    <row r="113" ht="15" customHeight="1">
      <c r="B113" s="322"/>
      <c r="C113" s="300" t="s">
        <v>35</v>
      </c>
      <c r="D113" s="300"/>
      <c r="E113" s="300"/>
      <c r="F113" s="321" t="s">
        <v>742</v>
      </c>
      <c r="G113" s="300"/>
      <c r="H113" s="300" t="s">
        <v>785</v>
      </c>
      <c r="I113" s="300" t="s">
        <v>776</v>
      </c>
      <c r="J113" s="300"/>
      <c r="K113" s="313"/>
    </row>
    <row r="114" ht="15" customHeight="1">
      <c r="B114" s="322"/>
      <c r="C114" s="300" t="s">
        <v>45</v>
      </c>
      <c r="D114" s="300"/>
      <c r="E114" s="300"/>
      <c r="F114" s="321" t="s">
        <v>742</v>
      </c>
      <c r="G114" s="300"/>
      <c r="H114" s="300" t="s">
        <v>786</v>
      </c>
      <c r="I114" s="300" t="s">
        <v>776</v>
      </c>
      <c r="J114" s="300"/>
      <c r="K114" s="313"/>
    </row>
    <row r="115" ht="15" customHeight="1">
      <c r="B115" s="322"/>
      <c r="C115" s="300" t="s">
        <v>54</v>
      </c>
      <c r="D115" s="300"/>
      <c r="E115" s="300"/>
      <c r="F115" s="321" t="s">
        <v>742</v>
      </c>
      <c r="G115" s="300"/>
      <c r="H115" s="300" t="s">
        <v>787</v>
      </c>
      <c r="I115" s="300" t="s">
        <v>788</v>
      </c>
      <c r="J115" s="300"/>
      <c r="K115" s="313"/>
    </row>
    <row r="116" ht="15" customHeight="1">
      <c r="B116" s="325"/>
      <c r="C116" s="331"/>
      <c r="D116" s="331"/>
      <c r="E116" s="331"/>
      <c r="F116" s="331"/>
      <c r="G116" s="331"/>
      <c r="H116" s="331"/>
      <c r="I116" s="331"/>
      <c r="J116" s="331"/>
      <c r="K116" s="327"/>
    </row>
    <row r="117" ht="18.75" customHeight="1">
      <c r="B117" s="332"/>
      <c r="C117" s="296"/>
      <c r="D117" s="296"/>
      <c r="E117" s="296"/>
      <c r="F117" s="333"/>
      <c r="G117" s="296"/>
      <c r="H117" s="296"/>
      <c r="I117" s="296"/>
      <c r="J117" s="296"/>
      <c r="K117" s="332"/>
    </row>
    <row r="118" ht="18.75" customHeight="1">
      <c r="B118" s="307"/>
      <c r="C118" s="307"/>
      <c r="D118" s="307"/>
      <c r="E118" s="307"/>
      <c r="F118" s="307"/>
      <c r="G118" s="307"/>
      <c r="H118" s="307"/>
      <c r="I118" s="307"/>
      <c r="J118" s="307"/>
      <c r="K118" s="307"/>
    </row>
    <row r="119" ht="7.5" customHeight="1">
      <c r="B119" s="334"/>
      <c r="C119" s="335"/>
      <c r="D119" s="335"/>
      <c r="E119" s="335"/>
      <c r="F119" s="335"/>
      <c r="G119" s="335"/>
      <c r="H119" s="335"/>
      <c r="I119" s="335"/>
      <c r="J119" s="335"/>
      <c r="K119" s="336"/>
    </row>
    <row r="120" ht="45" customHeight="1">
      <c r="B120" s="337"/>
      <c r="C120" s="290" t="s">
        <v>789</v>
      </c>
      <c r="D120" s="290"/>
      <c r="E120" s="290"/>
      <c r="F120" s="290"/>
      <c r="G120" s="290"/>
      <c r="H120" s="290"/>
      <c r="I120" s="290"/>
      <c r="J120" s="290"/>
      <c r="K120" s="338"/>
    </row>
    <row r="121" ht="17.25" customHeight="1">
      <c r="B121" s="339"/>
      <c r="C121" s="314" t="s">
        <v>736</v>
      </c>
      <c r="D121" s="314"/>
      <c r="E121" s="314"/>
      <c r="F121" s="314" t="s">
        <v>737</v>
      </c>
      <c r="G121" s="315"/>
      <c r="H121" s="314" t="s">
        <v>105</v>
      </c>
      <c r="I121" s="314" t="s">
        <v>54</v>
      </c>
      <c r="J121" s="314" t="s">
        <v>738</v>
      </c>
      <c r="K121" s="340"/>
    </row>
    <row r="122" ht="17.25" customHeight="1">
      <c r="B122" s="339"/>
      <c r="C122" s="316" t="s">
        <v>739</v>
      </c>
      <c r="D122" s="316"/>
      <c r="E122" s="316"/>
      <c r="F122" s="317" t="s">
        <v>740</v>
      </c>
      <c r="G122" s="318"/>
      <c r="H122" s="316"/>
      <c r="I122" s="316"/>
      <c r="J122" s="316" t="s">
        <v>741</v>
      </c>
      <c r="K122" s="340"/>
    </row>
    <row r="123" ht="5.25" customHeight="1">
      <c r="B123" s="341"/>
      <c r="C123" s="319"/>
      <c r="D123" s="319"/>
      <c r="E123" s="319"/>
      <c r="F123" s="319"/>
      <c r="G123" s="300"/>
      <c r="H123" s="319"/>
      <c r="I123" s="319"/>
      <c r="J123" s="319"/>
      <c r="K123" s="342"/>
    </row>
    <row r="124" ht="15" customHeight="1">
      <c r="B124" s="341"/>
      <c r="C124" s="300" t="s">
        <v>745</v>
      </c>
      <c r="D124" s="319"/>
      <c r="E124" s="319"/>
      <c r="F124" s="321" t="s">
        <v>742</v>
      </c>
      <c r="G124" s="300"/>
      <c r="H124" s="300" t="s">
        <v>781</v>
      </c>
      <c r="I124" s="300" t="s">
        <v>744</v>
      </c>
      <c r="J124" s="300">
        <v>120</v>
      </c>
      <c r="K124" s="343"/>
    </row>
    <row r="125" ht="15" customHeight="1">
      <c r="B125" s="341"/>
      <c r="C125" s="300" t="s">
        <v>790</v>
      </c>
      <c r="D125" s="300"/>
      <c r="E125" s="300"/>
      <c r="F125" s="321" t="s">
        <v>742</v>
      </c>
      <c r="G125" s="300"/>
      <c r="H125" s="300" t="s">
        <v>791</v>
      </c>
      <c r="I125" s="300" t="s">
        <v>744</v>
      </c>
      <c r="J125" s="300" t="s">
        <v>792</v>
      </c>
      <c r="K125" s="343"/>
    </row>
    <row r="126" ht="15" customHeight="1">
      <c r="B126" s="341"/>
      <c r="C126" s="300" t="s">
        <v>691</v>
      </c>
      <c r="D126" s="300"/>
      <c r="E126" s="300"/>
      <c r="F126" s="321" t="s">
        <v>742</v>
      </c>
      <c r="G126" s="300"/>
      <c r="H126" s="300" t="s">
        <v>793</v>
      </c>
      <c r="I126" s="300" t="s">
        <v>744</v>
      </c>
      <c r="J126" s="300" t="s">
        <v>792</v>
      </c>
      <c r="K126" s="343"/>
    </row>
    <row r="127" ht="15" customHeight="1">
      <c r="B127" s="341"/>
      <c r="C127" s="300" t="s">
        <v>753</v>
      </c>
      <c r="D127" s="300"/>
      <c r="E127" s="300"/>
      <c r="F127" s="321" t="s">
        <v>748</v>
      </c>
      <c r="G127" s="300"/>
      <c r="H127" s="300" t="s">
        <v>754</v>
      </c>
      <c r="I127" s="300" t="s">
        <v>744</v>
      </c>
      <c r="J127" s="300">
        <v>15</v>
      </c>
      <c r="K127" s="343"/>
    </row>
    <row r="128" ht="15" customHeight="1">
      <c r="B128" s="341"/>
      <c r="C128" s="323" t="s">
        <v>755</v>
      </c>
      <c r="D128" s="323"/>
      <c r="E128" s="323"/>
      <c r="F128" s="324" t="s">
        <v>748</v>
      </c>
      <c r="G128" s="323"/>
      <c r="H128" s="323" t="s">
        <v>756</v>
      </c>
      <c r="I128" s="323" t="s">
        <v>744</v>
      </c>
      <c r="J128" s="323">
        <v>15</v>
      </c>
      <c r="K128" s="343"/>
    </row>
    <row r="129" ht="15" customHeight="1">
      <c r="B129" s="341"/>
      <c r="C129" s="323" t="s">
        <v>757</v>
      </c>
      <c r="D129" s="323"/>
      <c r="E129" s="323"/>
      <c r="F129" s="324" t="s">
        <v>748</v>
      </c>
      <c r="G129" s="323"/>
      <c r="H129" s="323" t="s">
        <v>758</v>
      </c>
      <c r="I129" s="323" t="s">
        <v>744</v>
      </c>
      <c r="J129" s="323">
        <v>20</v>
      </c>
      <c r="K129" s="343"/>
    </row>
    <row r="130" ht="15" customHeight="1">
      <c r="B130" s="341"/>
      <c r="C130" s="323" t="s">
        <v>759</v>
      </c>
      <c r="D130" s="323"/>
      <c r="E130" s="323"/>
      <c r="F130" s="324" t="s">
        <v>748</v>
      </c>
      <c r="G130" s="323"/>
      <c r="H130" s="323" t="s">
        <v>760</v>
      </c>
      <c r="I130" s="323" t="s">
        <v>744</v>
      </c>
      <c r="J130" s="323">
        <v>20</v>
      </c>
      <c r="K130" s="343"/>
    </row>
    <row r="131" ht="15" customHeight="1">
      <c r="B131" s="341"/>
      <c r="C131" s="300" t="s">
        <v>747</v>
      </c>
      <c r="D131" s="300"/>
      <c r="E131" s="300"/>
      <c r="F131" s="321" t="s">
        <v>748</v>
      </c>
      <c r="G131" s="300"/>
      <c r="H131" s="300" t="s">
        <v>781</v>
      </c>
      <c r="I131" s="300" t="s">
        <v>744</v>
      </c>
      <c r="J131" s="300">
        <v>50</v>
      </c>
      <c r="K131" s="343"/>
    </row>
    <row r="132" ht="15" customHeight="1">
      <c r="B132" s="341"/>
      <c r="C132" s="300" t="s">
        <v>761</v>
      </c>
      <c r="D132" s="300"/>
      <c r="E132" s="300"/>
      <c r="F132" s="321" t="s">
        <v>748</v>
      </c>
      <c r="G132" s="300"/>
      <c r="H132" s="300" t="s">
        <v>781</v>
      </c>
      <c r="I132" s="300" t="s">
        <v>744</v>
      </c>
      <c r="J132" s="300">
        <v>50</v>
      </c>
      <c r="K132" s="343"/>
    </row>
    <row r="133" ht="15" customHeight="1">
      <c r="B133" s="341"/>
      <c r="C133" s="300" t="s">
        <v>767</v>
      </c>
      <c r="D133" s="300"/>
      <c r="E133" s="300"/>
      <c r="F133" s="321" t="s">
        <v>748</v>
      </c>
      <c r="G133" s="300"/>
      <c r="H133" s="300" t="s">
        <v>781</v>
      </c>
      <c r="I133" s="300" t="s">
        <v>744</v>
      </c>
      <c r="J133" s="300">
        <v>50</v>
      </c>
      <c r="K133" s="343"/>
    </row>
    <row r="134" ht="15" customHeight="1">
      <c r="B134" s="341"/>
      <c r="C134" s="300" t="s">
        <v>769</v>
      </c>
      <c r="D134" s="300"/>
      <c r="E134" s="300"/>
      <c r="F134" s="321" t="s">
        <v>748</v>
      </c>
      <c r="G134" s="300"/>
      <c r="H134" s="300" t="s">
        <v>781</v>
      </c>
      <c r="I134" s="300" t="s">
        <v>744</v>
      </c>
      <c r="J134" s="300">
        <v>50</v>
      </c>
      <c r="K134" s="343"/>
    </row>
    <row r="135" ht="15" customHeight="1">
      <c r="B135" s="341"/>
      <c r="C135" s="300" t="s">
        <v>110</v>
      </c>
      <c r="D135" s="300"/>
      <c r="E135" s="300"/>
      <c r="F135" s="321" t="s">
        <v>748</v>
      </c>
      <c r="G135" s="300"/>
      <c r="H135" s="300" t="s">
        <v>794</v>
      </c>
      <c r="I135" s="300" t="s">
        <v>744</v>
      </c>
      <c r="J135" s="300">
        <v>255</v>
      </c>
      <c r="K135" s="343"/>
    </row>
    <row r="136" ht="15" customHeight="1">
      <c r="B136" s="341"/>
      <c r="C136" s="300" t="s">
        <v>771</v>
      </c>
      <c r="D136" s="300"/>
      <c r="E136" s="300"/>
      <c r="F136" s="321" t="s">
        <v>742</v>
      </c>
      <c r="G136" s="300"/>
      <c r="H136" s="300" t="s">
        <v>795</v>
      </c>
      <c r="I136" s="300" t="s">
        <v>773</v>
      </c>
      <c r="J136" s="300"/>
      <c r="K136" s="343"/>
    </row>
    <row r="137" ht="15" customHeight="1">
      <c r="B137" s="341"/>
      <c r="C137" s="300" t="s">
        <v>774</v>
      </c>
      <c r="D137" s="300"/>
      <c r="E137" s="300"/>
      <c r="F137" s="321" t="s">
        <v>742</v>
      </c>
      <c r="G137" s="300"/>
      <c r="H137" s="300" t="s">
        <v>796</v>
      </c>
      <c r="I137" s="300" t="s">
        <v>776</v>
      </c>
      <c r="J137" s="300"/>
      <c r="K137" s="343"/>
    </row>
    <row r="138" ht="15" customHeight="1">
      <c r="B138" s="341"/>
      <c r="C138" s="300" t="s">
        <v>777</v>
      </c>
      <c r="D138" s="300"/>
      <c r="E138" s="300"/>
      <c r="F138" s="321" t="s">
        <v>742</v>
      </c>
      <c r="G138" s="300"/>
      <c r="H138" s="300" t="s">
        <v>777</v>
      </c>
      <c r="I138" s="300" t="s">
        <v>776</v>
      </c>
      <c r="J138" s="300"/>
      <c r="K138" s="343"/>
    </row>
    <row r="139" ht="15" customHeight="1">
      <c r="B139" s="341"/>
      <c r="C139" s="300" t="s">
        <v>35</v>
      </c>
      <c r="D139" s="300"/>
      <c r="E139" s="300"/>
      <c r="F139" s="321" t="s">
        <v>742</v>
      </c>
      <c r="G139" s="300"/>
      <c r="H139" s="300" t="s">
        <v>797</v>
      </c>
      <c r="I139" s="300" t="s">
        <v>776</v>
      </c>
      <c r="J139" s="300"/>
      <c r="K139" s="343"/>
    </row>
    <row r="140" ht="15" customHeight="1">
      <c r="B140" s="341"/>
      <c r="C140" s="300" t="s">
        <v>798</v>
      </c>
      <c r="D140" s="300"/>
      <c r="E140" s="300"/>
      <c r="F140" s="321" t="s">
        <v>742</v>
      </c>
      <c r="G140" s="300"/>
      <c r="H140" s="300" t="s">
        <v>799</v>
      </c>
      <c r="I140" s="300" t="s">
        <v>776</v>
      </c>
      <c r="J140" s="300"/>
      <c r="K140" s="343"/>
    </row>
    <row r="141" ht="15" customHeight="1">
      <c r="B141" s="344"/>
      <c r="C141" s="345"/>
      <c r="D141" s="345"/>
      <c r="E141" s="345"/>
      <c r="F141" s="345"/>
      <c r="G141" s="345"/>
      <c r="H141" s="345"/>
      <c r="I141" s="345"/>
      <c r="J141" s="345"/>
      <c r="K141" s="346"/>
    </row>
    <row r="142" ht="18.75" customHeight="1">
      <c r="B142" s="296"/>
      <c r="C142" s="296"/>
      <c r="D142" s="296"/>
      <c r="E142" s="296"/>
      <c r="F142" s="333"/>
      <c r="G142" s="296"/>
      <c r="H142" s="296"/>
      <c r="I142" s="296"/>
      <c r="J142" s="296"/>
      <c r="K142" s="296"/>
    </row>
    <row r="143" ht="18.75" customHeight="1">
      <c r="B143" s="307"/>
      <c r="C143" s="307"/>
      <c r="D143" s="307"/>
      <c r="E143" s="307"/>
      <c r="F143" s="307"/>
      <c r="G143" s="307"/>
      <c r="H143" s="307"/>
      <c r="I143" s="307"/>
      <c r="J143" s="307"/>
      <c r="K143" s="307"/>
    </row>
    <row r="144" ht="7.5" customHeight="1">
      <c r="B144" s="308"/>
      <c r="C144" s="309"/>
      <c r="D144" s="309"/>
      <c r="E144" s="309"/>
      <c r="F144" s="309"/>
      <c r="G144" s="309"/>
      <c r="H144" s="309"/>
      <c r="I144" s="309"/>
      <c r="J144" s="309"/>
      <c r="K144" s="310"/>
    </row>
    <row r="145" ht="45" customHeight="1">
      <c r="B145" s="311"/>
      <c r="C145" s="312" t="s">
        <v>800</v>
      </c>
      <c r="D145" s="312"/>
      <c r="E145" s="312"/>
      <c r="F145" s="312"/>
      <c r="G145" s="312"/>
      <c r="H145" s="312"/>
      <c r="I145" s="312"/>
      <c r="J145" s="312"/>
      <c r="K145" s="313"/>
    </row>
    <row r="146" ht="17.25" customHeight="1">
      <c r="B146" s="311"/>
      <c r="C146" s="314" t="s">
        <v>736</v>
      </c>
      <c r="D146" s="314"/>
      <c r="E146" s="314"/>
      <c r="F146" s="314" t="s">
        <v>737</v>
      </c>
      <c r="G146" s="315"/>
      <c r="H146" s="314" t="s">
        <v>105</v>
      </c>
      <c r="I146" s="314" t="s">
        <v>54</v>
      </c>
      <c r="J146" s="314" t="s">
        <v>738</v>
      </c>
      <c r="K146" s="313"/>
    </row>
    <row r="147" ht="17.25" customHeight="1">
      <c r="B147" s="311"/>
      <c r="C147" s="316" t="s">
        <v>739</v>
      </c>
      <c r="D147" s="316"/>
      <c r="E147" s="316"/>
      <c r="F147" s="317" t="s">
        <v>740</v>
      </c>
      <c r="G147" s="318"/>
      <c r="H147" s="316"/>
      <c r="I147" s="316"/>
      <c r="J147" s="316" t="s">
        <v>741</v>
      </c>
      <c r="K147" s="313"/>
    </row>
    <row r="148" ht="5.25" customHeight="1">
      <c r="B148" s="322"/>
      <c r="C148" s="319"/>
      <c r="D148" s="319"/>
      <c r="E148" s="319"/>
      <c r="F148" s="319"/>
      <c r="G148" s="320"/>
      <c r="H148" s="319"/>
      <c r="I148" s="319"/>
      <c r="J148" s="319"/>
      <c r="K148" s="343"/>
    </row>
    <row r="149" ht="15" customHeight="1">
      <c r="B149" s="322"/>
      <c r="C149" s="347" t="s">
        <v>745</v>
      </c>
      <c r="D149" s="300"/>
      <c r="E149" s="300"/>
      <c r="F149" s="348" t="s">
        <v>742</v>
      </c>
      <c r="G149" s="300"/>
      <c r="H149" s="347" t="s">
        <v>781</v>
      </c>
      <c r="I149" s="347" t="s">
        <v>744</v>
      </c>
      <c r="J149" s="347">
        <v>120</v>
      </c>
      <c r="K149" s="343"/>
    </row>
    <row r="150" ht="15" customHeight="1">
      <c r="B150" s="322"/>
      <c r="C150" s="347" t="s">
        <v>790</v>
      </c>
      <c r="D150" s="300"/>
      <c r="E150" s="300"/>
      <c r="F150" s="348" t="s">
        <v>742</v>
      </c>
      <c r="G150" s="300"/>
      <c r="H150" s="347" t="s">
        <v>801</v>
      </c>
      <c r="I150" s="347" t="s">
        <v>744</v>
      </c>
      <c r="J150" s="347" t="s">
        <v>792</v>
      </c>
      <c r="K150" s="343"/>
    </row>
    <row r="151" ht="15" customHeight="1">
      <c r="B151" s="322"/>
      <c r="C151" s="347" t="s">
        <v>691</v>
      </c>
      <c r="D151" s="300"/>
      <c r="E151" s="300"/>
      <c r="F151" s="348" t="s">
        <v>742</v>
      </c>
      <c r="G151" s="300"/>
      <c r="H151" s="347" t="s">
        <v>802</v>
      </c>
      <c r="I151" s="347" t="s">
        <v>744</v>
      </c>
      <c r="J151" s="347" t="s">
        <v>792</v>
      </c>
      <c r="K151" s="343"/>
    </row>
    <row r="152" ht="15" customHeight="1">
      <c r="B152" s="322"/>
      <c r="C152" s="347" t="s">
        <v>747</v>
      </c>
      <c r="D152" s="300"/>
      <c r="E152" s="300"/>
      <c r="F152" s="348" t="s">
        <v>748</v>
      </c>
      <c r="G152" s="300"/>
      <c r="H152" s="347" t="s">
        <v>781</v>
      </c>
      <c r="I152" s="347" t="s">
        <v>744</v>
      </c>
      <c r="J152" s="347">
        <v>50</v>
      </c>
      <c r="K152" s="343"/>
    </row>
    <row r="153" ht="15" customHeight="1">
      <c r="B153" s="322"/>
      <c r="C153" s="347" t="s">
        <v>750</v>
      </c>
      <c r="D153" s="300"/>
      <c r="E153" s="300"/>
      <c r="F153" s="348" t="s">
        <v>742</v>
      </c>
      <c r="G153" s="300"/>
      <c r="H153" s="347" t="s">
        <v>781</v>
      </c>
      <c r="I153" s="347" t="s">
        <v>752</v>
      </c>
      <c r="J153" s="347"/>
      <c r="K153" s="343"/>
    </row>
    <row r="154" ht="15" customHeight="1">
      <c r="B154" s="322"/>
      <c r="C154" s="347" t="s">
        <v>761</v>
      </c>
      <c r="D154" s="300"/>
      <c r="E154" s="300"/>
      <c r="F154" s="348" t="s">
        <v>748</v>
      </c>
      <c r="G154" s="300"/>
      <c r="H154" s="347" t="s">
        <v>781</v>
      </c>
      <c r="I154" s="347" t="s">
        <v>744</v>
      </c>
      <c r="J154" s="347">
        <v>50</v>
      </c>
      <c r="K154" s="343"/>
    </row>
    <row r="155" ht="15" customHeight="1">
      <c r="B155" s="322"/>
      <c r="C155" s="347" t="s">
        <v>769</v>
      </c>
      <c r="D155" s="300"/>
      <c r="E155" s="300"/>
      <c r="F155" s="348" t="s">
        <v>748</v>
      </c>
      <c r="G155" s="300"/>
      <c r="H155" s="347" t="s">
        <v>781</v>
      </c>
      <c r="I155" s="347" t="s">
        <v>744</v>
      </c>
      <c r="J155" s="347">
        <v>50</v>
      </c>
      <c r="K155" s="343"/>
    </row>
    <row r="156" ht="15" customHeight="1">
      <c r="B156" s="322"/>
      <c r="C156" s="347" t="s">
        <v>767</v>
      </c>
      <c r="D156" s="300"/>
      <c r="E156" s="300"/>
      <c r="F156" s="348" t="s">
        <v>748</v>
      </c>
      <c r="G156" s="300"/>
      <c r="H156" s="347" t="s">
        <v>781</v>
      </c>
      <c r="I156" s="347" t="s">
        <v>744</v>
      </c>
      <c r="J156" s="347">
        <v>50</v>
      </c>
      <c r="K156" s="343"/>
    </row>
    <row r="157" ht="15" customHeight="1">
      <c r="B157" s="322"/>
      <c r="C157" s="347" t="s">
        <v>95</v>
      </c>
      <c r="D157" s="300"/>
      <c r="E157" s="300"/>
      <c r="F157" s="348" t="s">
        <v>742</v>
      </c>
      <c r="G157" s="300"/>
      <c r="H157" s="347" t="s">
        <v>803</v>
      </c>
      <c r="I157" s="347" t="s">
        <v>744</v>
      </c>
      <c r="J157" s="347" t="s">
        <v>804</v>
      </c>
      <c r="K157" s="343"/>
    </row>
    <row r="158" ht="15" customHeight="1">
      <c r="B158" s="322"/>
      <c r="C158" s="347" t="s">
        <v>805</v>
      </c>
      <c r="D158" s="300"/>
      <c r="E158" s="300"/>
      <c r="F158" s="348" t="s">
        <v>742</v>
      </c>
      <c r="G158" s="300"/>
      <c r="H158" s="347" t="s">
        <v>806</v>
      </c>
      <c r="I158" s="347" t="s">
        <v>776</v>
      </c>
      <c r="J158" s="347"/>
      <c r="K158" s="343"/>
    </row>
    <row r="159" ht="15" customHeight="1">
      <c r="B159" s="349"/>
      <c r="C159" s="331"/>
      <c r="D159" s="331"/>
      <c r="E159" s="331"/>
      <c r="F159" s="331"/>
      <c r="G159" s="331"/>
      <c r="H159" s="331"/>
      <c r="I159" s="331"/>
      <c r="J159" s="331"/>
      <c r="K159" s="350"/>
    </row>
    <row r="160" ht="18.75" customHeight="1">
      <c r="B160" s="296"/>
      <c r="C160" s="300"/>
      <c r="D160" s="300"/>
      <c r="E160" s="300"/>
      <c r="F160" s="321"/>
      <c r="G160" s="300"/>
      <c r="H160" s="300"/>
      <c r="I160" s="300"/>
      <c r="J160" s="300"/>
      <c r="K160" s="296"/>
    </row>
    <row r="161" ht="18.75" customHeight="1">
      <c r="B161" s="307"/>
      <c r="C161" s="307"/>
      <c r="D161" s="307"/>
      <c r="E161" s="307"/>
      <c r="F161" s="307"/>
      <c r="G161" s="307"/>
      <c r="H161" s="307"/>
      <c r="I161" s="307"/>
      <c r="J161" s="307"/>
      <c r="K161" s="307"/>
    </row>
    <row r="162" ht="7.5" customHeight="1">
      <c r="B162" s="286"/>
      <c r="C162" s="287"/>
      <c r="D162" s="287"/>
      <c r="E162" s="287"/>
      <c r="F162" s="287"/>
      <c r="G162" s="287"/>
      <c r="H162" s="287"/>
      <c r="I162" s="287"/>
      <c r="J162" s="287"/>
      <c r="K162" s="288"/>
    </row>
    <row r="163" ht="45" customHeight="1">
      <c r="B163" s="289"/>
      <c r="C163" s="290" t="s">
        <v>807</v>
      </c>
      <c r="D163" s="290"/>
      <c r="E163" s="290"/>
      <c r="F163" s="290"/>
      <c r="G163" s="290"/>
      <c r="H163" s="290"/>
      <c r="I163" s="290"/>
      <c r="J163" s="290"/>
      <c r="K163" s="291"/>
    </row>
    <row r="164" ht="17.25" customHeight="1">
      <c r="B164" s="289"/>
      <c r="C164" s="314" t="s">
        <v>736</v>
      </c>
      <c r="D164" s="314"/>
      <c r="E164" s="314"/>
      <c r="F164" s="314" t="s">
        <v>737</v>
      </c>
      <c r="G164" s="351"/>
      <c r="H164" s="352" t="s">
        <v>105</v>
      </c>
      <c r="I164" s="352" t="s">
        <v>54</v>
      </c>
      <c r="J164" s="314" t="s">
        <v>738</v>
      </c>
      <c r="K164" s="291"/>
    </row>
    <row r="165" ht="17.25" customHeight="1">
      <c r="B165" s="292"/>
      <c r="C165" s="316" t="s">
        <v>739</v>
      </c>
      <c r="D165" s="316"/>
      <c r="E165" s="316"/>
      <c r="F165" s="317" t="s">
        <v>740</v>
      </c>
      <c r="G165" s="353"/>
      <c r="H165" s="354"/>
      <c r="I165" s="354"/>
      <c r="J165" s="316" t="s">
        <v>741</v>
      </c>
      <c r="K165" s="294"/>
    </row>
    <row r="166" ht="5.25" customHeight="1">
      <c r="B166" s="322"/>
      <c r="C166" s="319"/>
      <c r="D166" s="319"/>
      <c r="E166" s="319"/>
      <c r="F166" s="319"/>
      <c r="G166" s="320"/>
      <c r="H166" s="319"/>
      <c r="I166" s="319"/>
      <c r="J166" s="319"/>
      <c r="K166" s="343"/>
    </row>
    <row r="167" ht="15" customHeight="1">
      <c r="B167" s="322"/>
      <c r="C167" s="300" t="s">
        <v>745</v>
      </c>
      <c r="D167" s="300"/>
      <c r="E167" s="300"/>
      <c r="F167" s="321" t="s">
        <v>742</v>
      </c>
      <c r="G167" s="300"/>
      <c r="H167" s="300" t="s">
        <v>781</v>
      </c>
      <c r="I167" s="300" t="s">
        <v>744</v>
      </c>
      <c r="J167" s="300">
        <v>120</v>
      </c>
      <c r="K167" s="343"/>
    </row>
    <row r="168" ht="15" customHeight="1">
      <c r="B168" s="322"/>
      <c r="C168" s="300" t="s">
        <v>790</v>
      </c>
      <c r="D168" s="300"/>
      <c r="E168" s="300"/>
      <c r="F168" s="321" t="s">
        <v>742</v>
      </c>
      <c r="G168" s="300"/>
      <c r="H168" s="300" t="s">
        <v>791</v>
      </c>
      <c r="I168" s="300" t="s">
        <v>744</v>
      </c>
      <c r="J168" s="300" t="s">
        <v>792</v>
      </c>
      <c r="K168" s="343"/>
    </row>
    <row r="169" ht="15" customHeight="1">
      <c r="B169" s="322"/>
      <c r="C169" s="300" t="s">
        <v>691</v>
      </c>
      <c r="D169" s="300"/>
      <c r="E169" s="300"/>
      <c r="F169" s="321" t="s">
        <v>742</v>
      </c>
      <c r="G169" s="300"/>
      <c r="H169" s="300" t="s">
        <v>808</v>
      </c>
      <c r="I169" s="300" t="s">
        <v>744</v>
      </c>
      <c r="J169" s="300" t="s">
        <v>792</v>
      </c>
      <c r="K169" s="343"/>
    </row>
    <row r="170" ht="15" customHeight="1">
      <c r="B170" s="322"/>
      <c r="C170" s="300" t="s">
        <v>747</v>
      </c>
      <c r="D170" s="300"/>
      <c r="E170" s="300"/>
      <c r="F170" s="321" t="s">
        <v>748</v>
      </c>
      <c r="G170" s="300"/>
      <c r="H170" s="300" t="s">
        <v>808</v>
      </c>
      <c r="I170" s="300" t="s">
        <v>744</v>
      </c>
      <c r="J170" s="300">
        <v>50</v>
      </c>
      <c r="K170" s="343"/>
    </row>
    <row r="171" ht="15" customHeight="1">
      <c r="B171" s="322"/>
      <c r="C171" s="300" t="s">
        <v>750</v>
      </c>
      <c r="D171" s="300"/>
      <c r="E171" s="300"/>
      <c r="F171" s="321" t="s">
        <v>742</v>
      </c>
      <c r="G171" s="300"/>
      <c r="H171" s="300" t="s">
        <v>808</v>
      </c>
      <c r="I171" s="300" t="s">
        <v>752</v>
      </c>
      <c r="J171" s="300"/>
      <c r="K171" s="343"/>
    </row>
    <row r="172" ht="15" customHeight="1">
      <c r="B172" s="322"/>
      <c r="C172" s="300" t="s">
        <v>761</v>
      </c>
      <c r="D172" s="300"/>
      <c r="E172" s="300"/>
      <c r="F172" s="321" t="s">
        <v>748</v>
      </c>
      <c r="G172" s="300"/>
      <c r="H172" s="300" t="s">
        <v>808</v>
      </c>
      <c r="I172" s="300" t="s">
        <v>744</v>
      </c>
      <c r="J172" s="300">
        <v>50</v>
      </c>
      <c r="K172" s="343"/>
    </row>
    <row r="173" ht="15" customHeight="1">
      <c r="B173" s="322"/>
      <c r="C173" s="300" t="s">
        <v>769</v>
      </c>
      <c r="D173" s="300"/>
      <c r="E173" s="300"/>
      <c r="F173" s="321" t="s">
        <v>748</v>
      </c>
      <c r="G173" s="300"/>
      <c r="H173" s="300" t="s">
        <v>808</v>
      </c>
      <c r="I173" s="300" t="s">
        <v>744</v>
      </c>
      <c r="J173" s="300">
        <v>50</v>
      </c>
      <c r="K173" s="343"/>
    </row>
    <row r="174" ht="15" customHeight="1">
      <c r="B174" s="322"/>
      <c r="C174" s="300" t="s">
        <v>767</v>
      </c>
      <c r="D174" s="300"/>
      <c r="E174" s="300"/>
      <c r="F174" s="321" t="s">
        <v>748</v>
      </c>
      <c r="G174" s="300"/>
      <c r="H174" s="300" t="s">
        <v>808</v>
      </c>
      <c r="I174" s="300" t="s">
        <v>744</v>
      </c>
      <c r="J174" s="300">
        <v>50</v>
      </c>
      <c r="K174" s="343"/>
    </row>
    <row r="175" ht="15" customHeight="1">
      <c r="B175" s="322"/>
      <c r="C175" s="300" t="s">
        <v>104</v>
      </c>
      <c r="D175" s="300"/>
      <c r="E175" s="300"/>
      <c r="F175" s="321" t="s">
        <v>742</v>
      </c>
      <c r="G175" s="300"/>
      <c r="H175" s="300" t="s">
        <v>809</v>
      </c>
      <c r="I175" s="300" t="s">
        <v>810</v>
      </c>
      <c r="J175" s="300"/>
      <c r="K175" s="343"/>
    </row>
    <row r="176" ht="15" customHeight="1">
      <c r="B176" s="322"/>
      <c r="C176" s="300" t="s">
        <v>54</v>
      </c>
      <c r="D176" s="300"/>
      <c r="E176" s="300"/>
      <c r="F176" s="321" t="s">
        <v>742</v>
      </c>
      <c r="G176" s="300"/>
      <c r="H176" s="300" t="s">
        <v>811</v>
      </c>
      <c r="I176" s="300" t="s">
        <v>812</v>
      </c>
      <c r="J176" s="300">
        <v>1</v>
      </c>
      <c r="K176" s="343"/>
    </row>
    <row r="177" ht="15" customHeight="1">
      <c r="B177" s="322"/>
      <c r="C177" s="300" t="s">
        <v>50</v>
      </c>
      <c r="D177" s="300"/>
      <c r="E177" s="300"/>
      <c r="F177" s="321" t="s">
        <v>742</v>
      </c>
      <c r="G177" s="300"/>
      <c r="H177" s="300" t="s">
        <v>813</v>
      </c>
      <c r="I177" s="300" t="s">
        <v>744</v>
      </c>
      <c r="J177" s="300">
        <v>20</v>
      </c>
      <c r="K177" s="343"/>
    </row>
    <row r="178" ht="15" customHeight="1">
      <c r="B178" s="322"/>
      <c r="C178" s="300" t="s">
        <v>105</v>
      </c>
      <c r="D178" s="300"/>
      <c r="E178" s="300"/>
      <c r="F178" s="321" t="s">
        <v>742</v>
      </c>
      <c r="G178" s="300"/>
      <c r="H178" s="300" t="s">
        <v>814</v>
      </c>
      <c r="I178" s="300" t="s">
        <v>744</v>
      </c>
      <c r="J178" s="300">
        <v>255</v>
      </c>
      <c r="K178" s="343"/>
    </row>
    <row r="179" ht="15" customHeight="1">
      <c r="B179" s="322"/>
      <c r="C179" s="300" t="s">
        <v>106</v>
      </c>
      <c r="D179" s="300"/>
      <c r="E179" s="300"/>
      <c r="F179" s="321" t="s">
        <v>742</v>
      </c>
      <c r="G179" s="300"/>
      <c r="H179" s="300" t="s">
        <v>707</v>
      </c>
      <c r="I179" s="300" t="s">
        <v>744</v>
      </c>
      <c r="J179" s="300">
        <v>10</v>
      </c>
      <c r="K179" s="343"/>
    </row>
    <row r="180" ht="15" customHeight="1">
      <c r="B180" s="322"/>
      <c r="C180" s="300" t="s">
        <v>107</v>
      </c>
      <c r="D180" s="300"/>
      <c r="E180" s="300"/>
      <c r="F180" s="321" t="s">
        <v>742</v>
      </c>
      <c r="G180" s="300"/>
      <c r="H180" s="300" t="s">
        <v>815</v>
      </c>
      <c r="I180" s="300" t="s">
        <v>776</v>
      </c>
      <c r="J180" s="300"/>
      <c r="K180" s="343"/>
    </row>
    <row r="181" ht="15" customHeight="1">
      <c r="B181" s="322"/>
      <c r="C181" s="300" t="s">
        <v>816</v>
      </c>
      <c r="D181" s="300"/>
      <c r="E181" s="300"/>
      <c r="F181" s="321" t="s">
        <v>742</v>
      </c>
      <c r="G181" s="300"/>
      <c r="H181" s="300" t="s">
        <v>817</v>
      </c>
      <c r="I181" s="300" t="s">
        <v>776</v>
      </c>
      <c r="J181" s="300"/>
      <c r="K181" s="343"/>
    </row>
    <row r="182" ht="15" customHeight="1">
      <c r="B182" s="322"/>
      <c r="C182" s="300" t="s">
        <v>805</v>
      </c>
      <c r="D182" s="300"/>
      <c r="E182" s="300"/>
      <c r="F182" s="321" t="s">
        <v>742</v>
      </c>
      <c r="G182" s="300"/>
      <c r="H182" s="300" t="s">
        <v>818</v>
      </c>
      <c r="I182" s="300" t="s">
        <v>776</v>
      </c>
      <c r="J182" s="300"/>
      <c r="K182" s="343"/>
    </row>
    <row r="183" ht="15" customHeight="1">
      <c r="B183" s="322"/>
      <c r="C183" s="300" t="s">
        <v>109</v>
      </c>
      <c r="D183" s="300"/>
      <c r="E183" s="300"/>
      <c r="F183" s="321" t="s">
        <v>748</v>
      </c>
      <c r="G183" s="300"/>
      <c r="H183" s="300" t="s">
        <v>819</v>
      </c>
      <c r="I183" s="300" t="s">
        <v>744</v>
      </c>
      <c r="J183" s="300">
        <v>50</v>
      </c>
      <c r="K183" s="343"/>
    </row>
    <row r="184" ht="15" customHeight="1">
      <c r="B184" s="322"/>
      <c r="C184" s="300" t="s">
        <v>820</v>
      </c>
      <c r="D184" s="300"/>
      <c r="E184" s="300"/>
      <c r="F184" s="321" t="s">
        <v>748</v>
      </c>
      <c r="G184" s="300"/>
      <c r="H184" s="300" t="s">
        <v>821</v>
      </c>
      <c r="I184" s="300" t="s">
        <v>822</v>
      </c>
      <c r="J184" s="300"/>
      <c r="K184" s="343"/>
    </row>
    <row r="185" ht="15" customHeight="1">
      <c r="B185" s="322"/>
      <c r="C185" s="300" t="s">
        <v>823</v>
      </c>
      <c r="D185" s="300"/>
      <c r="E185" s="300"/>
      <c r="F185" s="321" t="s">
        <v>748</v>
      </c>
      <c r="G185" s="300"/>
      <c r="H185" s="300" t="s">
        <v>824</v>
      </c>
      <c r="I185" s="300" t="s">
        <v>822</v>
      </c>
      <c r="J185" s="300"/>
      <c r="K185" s="343"/>
    </row>
    <row r="186" ht="15" customHeight="1">
      <c r="B186" s="322"/>
      <c r="C186" s="300" t="s">
        <v>825</v>
      </c>
      <c r="D186" s="300"/>
      <c r="E186" s="300"/>
      <c r="F186" s="321" t="s">
        <v>748</v>
      </c>
      <c r="G186" s="300"/>
      <c r="H186" s="300" t="s">
        <v>826</v>
      </c>
      <c r="I186" s="300" t="s">
        <v>822</v>
      </c>
      <c r="J186" s="300"/>
      <c r="K186" s="343"/>
    </row>
    <row r="187" ht="15" customHeight="1">
      <c r="B187" s="322"/>
      <c r="C187" s="355" t="s">
        <v>827</v>
      </c>
      <c r="D187" s="300"/>
      <c r="E187" s="300"/>
      <c r="F187" s="321" t="s">
        <v>748</v>
      </c>
      <c r="G187" s="300"/>
      <c r="H187" s="300" t="s">
        <v>828</v>
      </c>
      <c r="I187" s="300" t="s">
        <v>829</v>
      </c>
      <c r="J187" s="356" t="s">
        <v>830</v>
      </c>
      <c r="K187" s="343"/>
    </row>
    <row r="188" ht="15" customHeight="1">
      <c r="B188" s="322"/>
      <c r="C188" s="306" t="s">
        <v>39</v>
      </c>
      <c r="D188" s="300"/>
      <c r="E188" s="300"/>
      <c r="F188" s="321" t="s">
        <v>742</v>
      </c>
      <c r="G188" s="300"/>
      <c r="H188" s="296" t="s">
        <v>831</v>
      </c>
      <c r="I188" s="300" t="s">
        <v>832</v>
      </c>
      <c r="J188" s="300"/>
      <c r="K188" s="343"/>
    </row>
    <row r="189" ht="15" customHeight="1">
      <c r="B189" s="322"/>
      <c r="C189" s="306" t="s">
        <v>833</v>
      </c>
      <c r="D189" s="300"/>
      <c r="E189" s="300"/>
      <c r="F189" s="321" t="s">
        <v>742</v>
      </c>
      <c r="G189" s="300"/>
      <c r="H189" s="300" t="s">
        <v>834</v>
      </c>
      <c r="I189" s="300" t="s">
        <v>776</v>
      </c>
      <c r="J189" s="300"/>
      <c r="K189" s="343"/>
    </row>
    <row r="190" ht="15" customHeight="1">
      <c r="B190" s="322"/>
      <c r="C190" s="306" t="s">
        <v>835</v>
      </c>
      <c r="D190" s="300"/>
      <c r="E190" s="300"/>
      <c r="F190" s="321" t="s">
        <v>742</v>
      </c>
      <c r="G190" s="300"/>
      <c r="H190" s="300" t="s">
        <v>836</v>
      </c>
      <c r="I190" s="300" t="s">
        <v>776</v>
      </c>
      <c r="J190" s="300"/>
      <c r="K190" s="343"/>
    </row>
    <row r="191" ht="15" customHeight="1">
      <c r="B191" s="322"/>
      <c r="C191" s="306" t="s">
        <v>837</v>
      </c>
      <c r="D191" s="300"/>
      <c r="E191" s="300"/>
      <c r="F191" s="321" t="s">
        <v>748</v>
      </c>
      <c r="G191" s="300"/>
      <c r="H191" s="300" t="s">
        <v>838</v>
      </c>
      <c r="I191" s="300" t="s">
        <v>776</v>
      </c>
      <c r="J191" s="300"/>
      <c r="K191" s="343"/>
    </row>
    <row r="192" ht="15" customHeight="1">
      <c r="B192" s="349"/>
      <c r="C192" s="357"/>
      <c r="D192" s="331"/>
      <c r="E192" s="331"/>
      <c r="F192" s="331"/>
      <c r="G192" s="331"/>
      <c r="H192" s="331"/>
      <c r="I192" s="331"/>
      <c r="J192" s="331"/>
      <c r="K192" s="350"/>
    </row>
    <row r="193" ht="18.75" customHeight="1">
      <c r="B193" s="296"/>
      <c r="C193" s="300"/>
      <c r="D193" s="300"/>
      <c r="E193" s="300"/>
      <c r="F193" s="321"/>
      <c r="G193" s="300"/>
      <c r="H193" s="300"/>
      <c r="I193" s="300"/>
      <c r="J193" s="300"/>
      <c r="K193" s="296"/>
    </row>
    <row r="194" ht="18.75" customHeight="1">
      <c r="B194" s="296"/>
      <c r="C194" s="300"/>
      <c r="D194" s="300"/>
      <c r="E194" s="300"/>
      <c r="F194" s="321"/>
      <c r="G194" s="300"/>
      <c r="H194" s="300"/>
      <c r="I194" s="300"/>
      <c r="J194" s="300"/>
      <c r="K194" s="296"/>
    </row>
    <row r="195" ht="18.75" customHeight="1">
      <c r="B195" s="307"/>
      <c r="C195" s="307"/>
      <c r="D195" s="307"/>
      <c r="E195" s="307"/>
      <c r="F195" s="307"/>
      <c r="G195" s="307"/>
      <c r="H195" s="307"/>
      <c r="I195" s="307"/>
      <c r="J195" s="307"/>
      <c r="K195" s="307"/>
    </row>
    <row r="196" ht="13.5">
      <c r="B196" s="286"/>
      <c r="C196" s="287"/>
      <c r="D196" s="287"/>
      <c r="E196" s="287"/>
      <c r="F196" s="287"/>
      <c r="G196" s="287"/>
      <c r="H196" s="287"/>
      <c r="I196" s="287"/>
      <c r="J196" s="287"/>
      <c r="K196" s="288"/>
    </row>
    <row r="197" ht="21">
      <c r="B197" s="289"/>
      <c r="C197" s="290" t="s">
        <v>839</v>
      </c>
      <c r="D197" s="290"/>
      <c r="E197" s="290"/>
      <c r="F197" s="290"/>
      <c r="G197" s="290"/>
      <c r="H197" s="290"/>
      <c r="I197" s="290"/>
      <c r="J197" s="290"/>
      <c r="K197" s="291"/>
    </row>
    <row r="198" ht="25.5" customHeight="1">
      <c r="B198" s="289"/>
      <c r="C198" s="358" t="s">
        <v>840</v>
      </c>
      <c r="D198" s="358"/>
      <c r="E198" s="358"/>
      <c r="F198" s="358" t="s">
        <v>841</v>
      </c>
      <c r="G198" s="359"/>
      <c r="H198" s="358" t="s">
        <v>842</v>
      </c>
      <c r="I198" s="358"/>
      <c r="J198" s="358"/>
      <c r="K198" s="291"/>
    </row>
    <row r="199" ht="5.25" customHeight="1">
      <c r="B199" s="322"/>
      <c r="C199" s="319"/>
      <c r="D199" s="319"/>
      <c r="E199" s="319"/>
      <c r="F199" s="319"/>
      <c r="G199" s="300"/>
      <c r="H199" s="319"/>
      <c r="I199" s="319"/>
      <c r="J199" s="319"/>
      <c r="K199" s="343"/>
    </row>
    <row r="200" ht="15" customHeight="1">
      <c r="B200" s="322"/>
      <c r="C200" s="300" t="s">
        <v>832</v>
      </c>
      <c r="D200" s="300"/>
      <c r="E200" s="300"/>
      <c r="F200" s="321" t="s">
        <v>40</v>
      </c>
      <c r="G200" s="300"/>
      <c r="H200" s="300" t="s">
        <v>843</v>
      </c>
      <c r="I200" s="300"/>
      <c r="J200" s="300"/>
      <c r="K200" s="343"/>
    </row>
    <row r="201" ht="15" customHeight="1">
      <c r="B201" s="322"/>
      <c r="C201" s="328"/>
      <c r="D201" s="300"/>
      <c r="E201" s="300"/>
      <c r="F201" s="321" t="s">
        <v>41</v>
      </c>
      <c r="G201" s="300"/>
      <c r="H201" s="300" t="s">
        <v>844</v>
      </c>
      <c r="I201" s="300"/>
      <c r="J201" s="300"/>
      <c r="K201" s="343"/>
    </row>
    <row r="202" ht="15" customHeight="1">
      <c r="B202" s="322"/>
      <c r="C202" s="328"/>
      <c r="D202" s="300"/>
      <c r="E202" s="300"/>
      <c r="F202" s="321" t="s">
        <v>44</v>
      </c>
      <c r="G202" s="300"/>
      <c r="H202" s="300" t="s">
        <v>845</v>
      </c>
      <c r="I202" s="300"/>
      <c r="J202" s="300"/>
      <c r="K202" s="343"/>
    </row>
    <row r="203" ht="15" customHeight="1">
      <c r="B203" s="322"/>
      <c r="C203" s="300"/>
      <c r="D203" s="300"/>
      <c r="E203" s="300"/>
      <c r="F203" s="321" t="s">
        <v>42</v>
      </c>
      <c r="G203" s="300"/>
      <c r="H203" s="300" t="s">
        <v>846</v>
      </c>
      <c r="I203" s="300"/>
      <c r="J203" s="300"/>
      <c r="K203" s="343"/>
    </row>
    <row r="204" ht="15" customHeight="1">
      <c r="B204" s="322"/>
      <c r="C204" s="300"/>
      <c r="D204" s="300"/>
      <c r="E204" s="300"/>
      <c r="F204" s="321" t="s">
        <v>43</v>
      </c>
      <c r="G204" s="300"/>
      <c r="H204" s="300" t="s">
        <v>847</v>
      </c>
      <c r="I204" s="300"/>
      <c r="J204" s="300"/>
      <c r="K204" s="343"/>
    </row>
    <row r="205" ht="15" customHeight="1">
      <c r="B205" s="322"/>
      <c r="C205" s="300"/>
      <c r="D205" s="300"/>
      <c r="E205" s="300"/>
      <c r="F205" s="321"/>
      <c r="G205" s="300"/>
      <c r="H205" s="300"/>
      <c r="I205" s="300"/>
      <c r="J205" s="300"/>
      <c r="K205" s="343"/>
    </row>
    <row r="206" ht="15" customHeight="1">
      <c r="B206" s="322"/>
      <c r="C206" s="300" t="s">
        <v>788</v>
      </c>
      <c r="D206" s="300"/>
      <c r="E206" s="300"/>
      <c r="F206" s="321" t="s">
        <v>76</v>
      </c>
      <c r="G206" s="300"/>
      <c r="H206" s="300" t="s">
        <v>848</v>
      </c>
      <c r="I206" s="300"/>
      <c r="J206" s="300"/>
      <c r="K206" s="343"/>
    </row>
    <row r="207" ht="15" customHeight="1">
      <c r="B207" s="322"/>
      <c r="C207" s="328"/>
      <c r="D207" s="300"/>
      <c r="E207" s="300"/>
      <c r="F207" s="321" t="s">
        <v>685</v>
      </c>
      <c r="G207" s="300"/>
      <c r="H207" s="300" t="s">
        <v>686</v>
      </c>
      <c r="I207" s="300"/>
      <c r="J207" s="300"/>
      <c r="K207" s="343"/>
    </row>
    <row r="208" ht="15" customHeight="1">
      <c r="B208" s="322"/>
      <c r="C208" s="300"/>
      <c r="D208" s="300"/>
      <c r="E208" s="300"/>
      <c r="F208" s="321" t="s">
        <v>683</v>
      </c>
      <c r="G208" s="300"/>
      <c r="H208" s="300" t="s">
        <v>849</v>
      </c>
      <c r="I208" s="300"/>
      <c r="J208" s="300"/>
      <c r="K208" s="343"/>
    </row>
    <row r="209" ht="15" customHeight="1">
      <c r="B209" s="360"/>
      <c r="C209" s="328"/>
      <c r="D209" s="328"/>
      <c r="E209" s="328"/>
      <c r="F209" s="321" t="s">
        <v>687</v>
      </c>
      <c r="G209" s="306"/>
      <c r="H209" s="347" t="s">
        <v>688</v>
      </c>
      <c r="I209" s="347"/>
      <c r="J209" s="347"/>
      <c r="K209" s="361"/>
    </row>
    <row r="210" ht="15" customHeight="1">
      <c r="B210" s="360"/>
      <c r="C210" s="328"/>
      <c r="D210" s="328"/>
      <c r="E210" s="328"/>
      <c r="F210" s="321" t="s">
        <v>689</v>
      </c>
      <c r="G210" s="306"/>
      <c r="H210" s="347" t="s">
        <v>167</v>
      </c>
      <c r="I210" s="347"/>
      <c r="J210" s="347"/>
      <c r="K210" s="361"/>
    </row>
    <row r="211" ht="15" customHeight="1">
      <c r="B211" s="360"/>
      <c r="C211" s="328"/>
      <c r="D211" s="328"/>
      <c r="E211" s="328"/>
      <c r="F211" s="362"/>
      <c r="G211" s="306"/>
      <c r="H211" s="363"/>
      <c r="I211" s="363"/>
      <c r="J211" s="363"/>
      <c r="K211" s="361"/>
    </row>
    <row r="212" ht="15" customHeight="1">
      <c r="B212" s="360"/>
      <c r="C212" s="300" t="s">
        <v>812</v>
      </c>
      <c r="D212" s="328"/>
      <c r="E212" s="328"/>
      <c r="F212" s="321">
        <v>1</v>
      </c>
      <c r="G212" s="306"/>
      <c r="H212" s="347" t="s">
        <v>850</v>
      </c>
      <c r="I212" s="347"/>
      <c r="J212" s="347"/>
      <c r="K212" s="361"/>
    </row>
    <row r="213" ht="15" customHeight="1">
      <c r="B213" s="360"/>
      <c r="C213" s="328"/>
      <c r="D213" s="328"/>
      <c r="E213" s="328"/>
      <c r="F213" s="321">
        <v>2</v>
      </c>
      <c r="G213" s="306"/>
      <c r="H213" s="347" t="s">
        <v>851</v>
      </c>
      <c r="I213" s="347"/>
      <c r="J213" s="347"/>
      <c r="K213" s="361"/>
    </row>
    <row r="214" ht="15" customHeight="1">
      <c r="B214" s="360"/>
      <c r="C214" s="328"/>
      <c r="D214" s="328"/>
      <c r="E214" s="328"/>
      <c r="F214" s="321">
        <v>3</v>
      </c>
      <c r="G214" s="306"/>
      <c r="H214" s="347" t="s">
        <v>852</v>
      </c>
      <c r="I214" s="347"/>
      <c r="J214" s="347"/>
      <c r="K214" s="361"/>
    </row>
    <row r="215" ht="15" customHeight="1">
      <c r="B215" s="360"/>
      <c r="C215" s="328"/>
      <c r="D215" s="328"/>
      <c r="E215" s="328"/>
      <c r="F215" s="321">
        <v>4</v>
      </c>
      <c r="G215" s="306"/>
      <c r="H215" s="347" t="s">
        <v>853</v>
      </c>
      <c r="I215" s="347"/>
      <c r="J215" s="347"/>
      <c r="K215" s="361"/>
    </row>
    <row r="216" ht="12.75" customHeight="1">
      <c r="B216" s="364"/>
      <c r="C216" s="365"/>
      <c r="D216" s="365"/>
      <c r="E216" s="365"/>
      <c r="F216" s="365"/>
      <c r="G216" s="365"/>
      <c r="H216" s="365"/>
      <c r="I216" s="365"/>
      <c r="J216" s="365"/>
      <c r="K216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Petra Ptašková</dc:creator>
  <cp:lastModifiedBy>Petra Ptašková</cp:lastModifiedBy>
  <dcterms:created xsi:type="dcterms:W3CDTF">2018-08-03T09:12:54Z</dcterms:created>
  <dcterms:modified xsi:type="dcterms:W3CDTF">2018-08-03T09:12:59Z</dcterms:modified>
</cp:coreProperties>
</file>