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Lokalita č. 1 - U BD..." sheetId="2" r:id="rId2"/>
    <sheet name="02 - Lokalita č. 2 - U BD..." sheetId="3" r:id="rId3"/>
    <sheet name="03 - Lokalita č. 3 - U BD..." sheetId="4" r:id="rId4"/>
    <sheet name="07 - Lokalita č. 7 - U BD..." sheetId="5" r:id="rId5"/>
    <sheet name="08 - Lokalita č. 8 - U BD..." sheetId="6" r:id="rId6"/>
    <sheet name="09 - Lokalita č. 9 - U BD..." sheetId="7" r:id="rId7"/>
    <sheet name="11 - Lokalita č. 11 - Jav..." sheetId="8" r:id="rId8"/>
    <sheet name="12 - Lokalita č. 12 - Kam..." sheetId="9" r:id="rId9"/>
    <sheet name="Pokyny pro vyplnění" sheetId="10" r:id="rId10"/>
  </sheets>
  <definedNames>
    <definedName name="_xlnm.Print_Area" localSheetId="0">'Rekapitulace stavby'!$D$4:$AO$33,'Rekapitulace stavby'!$C$39:$AQ$60</definedName>
    <definedName name="_xlnm.Print_Titles" localSheetId="0">'Rekapitulace stavby'!$49:$49</definedName>
    <definedName name="_xlnm._FilterDatabase" localSheetId="1" hidden="1">'01 - Lokalita č. 1 - U BD...'!$C$87:$K$152</definedName>
    <definedName name="_xlnm.Print_Area" localSheetId="1">'01 - Lokalita č. 1 - U BD...'!$C$4:$J$36,'01 - Lokalita č. 1 - U BD...'!$C$42:$J$69,'01 - Lokalita č. 1 - U BD...'!$C$75:$K$152</definedName>
    <definedName name="_xlnm.Print_Titles" localSheetId="1">'01 - Lokalita č. 1 - U BD...'!$87:$87</definedName>
    <definedName name="_xlnm._FilterDatabase" localSheetId="2" hidden="1">'02 - Lokalita č. 2 - U BD...'!$C$91:$K$170</definedName>
    <definedName name="_xlnm.Print_Area" localSheetId="2">'02 - Lokalita č. 2 - U BD...'!$C$4:$J$36,'02 - Lokalita č. 2 - U BD...'!$C$42:$J$73,'02 - Lokalita č. 2 - U BD...'!$C$79:$K$170</definedName>
    <definedName name="_xlnm.Print_Titles" localSheetId="2">'02 - Lokalita č. 2 - U BD...'!$91:$91</definedName>
    <definedName name="_xlnm._FilterDatabase" localSheetId="3" hidden="1">'03 - Lokalita č. 3 - U BD...'!$C$88:$K$179</definedName>
    <definedName name="_xlnm.Print_Area" localSheetId="3">'03 - Lokalita č. 3 - U BD...'!$C$4:$J$36,'03 - Lokalita č. 3 - U BD...'!$C$42:$J$70,'03 - Lokalita č. 3 - U BD...'!$C$76:$K$179</definedName>
    <definedName name="_xlnm.Print_Titles" localSheetId="3">'03 - Lokalita č. 3 - U BD...'!$88:$88</definedName>
    <definedName name="_xlnm._FilterDatabase" localSheetId="4" hidden="1">'07 - Lokalita č. 7 - U BD...'!$C$91:$K$186</definedName>
    <definedName name="_xlnm.Print_Area" localSheetId="4">'07 - Lokalita č. 7 - U BD...'!$C$4:$J$36,'07 - Lokalita č. 7 - U BD...'!$C$42:$J$73,'07 - Lokalita č. 7 - U BD...'!$C$79:$K$186</definedName>
    <definedName name="_xlnm.Print_Titles" localSheetId="4">'07 - Lokalita č. 7 - U BD...'!$91:$91</definedName>
    <definedName name="_xlnm._FilterDatabase" localSheetId="5" hidden="1">'08 - Lokalita č. 8 - U BD...'!$C$78:$K$97</definedName>
    <definedName name="_xlnm.Print_Area" localSheetId="5">'08 - Lokalita č. 8 - U BD...'!$C$4:$J$36,'08 - Lokalita č. 8 - U BD...'!$C$42:$J$60,'08 - Lokalita č. 8 - U BD...'!$C$66:$K$97</definedName>
    <definedName name="_xlnm.Print_Titles" localSheetId="5">'08 - Lokalita č. 8 - U BD...'!$78:$78</definedName>
    <definedName name="_xlnm._FilterDatabase" localSheetId="6" hidden="1">'09 - Lokalita č. 9 - U BD...'!$C$91:$K$185</definedName>
    <definedName name="_xlnm.Print_Area" localSheetId="6">'09 - Lokalita č. 9 - U BD...'!$C$4:$J$36,'09 - Lokalita č. 9 - U BD...'!$C$42:$J$73,'09 - Lokalita č. 9 - U BD...'!$C$79:$K$185</definedName>
    <definedName name="_xlnm.Print_Titles" localSheetId="6">'09 - Lokalita č. 9 - U BD...'!$91:$91</definedName>
    <definedName name="_xlnm._FilterDatabase" localSheetId="7" hidden="1">'11 - Lokalita č. 11 - Jav...'!$C$87:$K$160</definedName>
    <definedName name="_xlnm.Print_Area" localSheetId="7">'11 - Lokalita č. 11 - Jav...'!$C$4:$J$36,'11 - Lokalita č. 11 - Jav...'!$C$42:$J$69,'11 - Lokalita č. 11 - Jav...'!$C$75:$K$160</definedName>
    <definedName name="_xlnm.Print_Titles" localSheetId="7">'11 - Lokalita č. 11 - Jav...'!$87:$87</definedName>
    <definedName name="_xlnm._FilterDatabase" localSheetId="8" hidden="1">'12 - Lokalita č. 12 - Kam...'!$C$80:$K$120</definedName>
    <definedName name="_xlnm.Print_Area" localSheetId="8">'12 - Lokalita č. 12 - Kam...'!$C$4:$J$36,'12 - Lokalita č. 12 - Kam...'!$C$42:$J$62,'12 - Lokalita č. 12 - Kam...'!$C$68:$K$120</definedName>
    <definedName name="_xlnm.Print_Titles" localSheetId="8">'12 - Lokalita č. 12 - Kam...'!$80:$80</definedName>
    <definedName name="_xlnm.Print_Area" localSheetId="9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9"/>
  <c r="AX59"/>
  <c i="9" r="BI120"/>
  <c r="BH120"/>
  <c r="BG120"/>
  <c r="BF120"/>
  <c r="T120"/>
  <c r="T119"/>
  <c r="R120"/>
  <c r="R119"/>
  <c r="P120"/>
  <c r="P119"/>
  <c r="BK120"/>
  <c r="BK119"/>
  <c r="J119"/>
  <c r="J120"/>
  <c r="BE120"/>
  <c r="J61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T110"/>
  <c r="R111"/>
  <c r="R110"/>
  <c r="P111"/>
  <c r="P110"/>
  <c r="BK111"/>
  <c r="BK110"/>
  <c r="J110"/>
  <c r="J111"/>
  <c r="BE111"/>
  <c r="J60"/>
  <c r="BI108"/>
  <c r="BH108"/>
  <c r="BG108"/>
  <c r="BF108"/>
  <c r="T108"/>
  <c r="R108"/>
  <c r="P108"/>
  <c r="BK108"/>
  <c r="J108"/>
  <c r="BE108"/>
  <c r="BI105"/>
  <c r="BH105"/>
  <c r="BG105"/>
  <c r="BF105"/>
  <c r="T105"/>
  <c r="T104"/>
  <c r="R105"/>
  <c r="R104"/>
  <c r="P105"/>
  <c r="P104"/>
  <c r="BK105"/>
  <c r="BK104"/>
  <c r="J104"/>
  <c r="J105"/>
  <c r="BE105"/>
  <c r="J59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4"/>
  <c r="F34"/>
  <c i="1" r="BD59"/>
  <c i="9" r="BH84"/>
  <c r="F33"/>
  <c i="1" r="BC59"/>
  <c i="9" r="BG84"/>
  <c r="F32"/>
  <c i="1" r="BB59"/>
  <c i="9" r="BF84"/>
  <c r="J31"/>
  <c i="1" r="AW59"/>
  <c i="9" r="F31"/>
  <c i="1" r="BA59"/>
  <c i="9" r="T84"/>
  <c r="T83"/>
  <c r="T82"/>
  <c r="T81"/>
  <c r="R84"/>
  <c r="R83"/>
  <c r="R82"/>
  <c r="R81"/>
  <c r="P84"/>
  <c r="P83"/>
  <c r="P82"/>
  <c r="P81"/>
  <c i="1" r="AU59"/>
  <c i="9" r="BK84"/>
  <c r="BK83"/>
  <c r="J83"/>
  <c r="BK82"/>
  <c r="J82"/>
  <c r="BK81"/>
  <c r="J81"/>
  <c r="J56"/>
  <c r="J27"/>
  <c i="1" r="AG59"/>
  <c i="9" r="J84"/>
  <c r="BE84"/>
  <c r="J30"/>
  <c i="1" r="AV59"/>
  <c i="9" r="F30"/>
  <c i="1" r="AZ59"/>
  <c i="9" r="J58"/>
  <c r="J57"/>
  <c r="F77"/>
  <c r="F75"/>
  <c r="E73"/>
  <c r="F51"/>
  <c r="F49"/>
  <c r="E47"/>
  <c r="J36"/>
  <c r="J21"/>
  <c r="E21"/>
  <c r="J77"/>
  <c r="J51"/>
  <c r="J20"/>
  <c r="J18"/>
  <c r="E18"/>
  <c r="F78"/>
  <c r="F52"/>
  <c r="J17"/>
  <c r="J12"/>
  <c r="J75"/>
  <c r="J49"/>
  <c r="E7"/>
  <c r="E71"/>
  <c r="E45"/>
  <c i="1" r="AY58"/>
  <c r="AX58"/>
  <c i="8" r="BI160"/>
  <c r="BH160"/>
  <c r="BG160"/>
  <c r="BF160"/>
  <c r="T160"/>
  <c r="T159"/>
  <c r="R160"/>
  <c r="R159"/>
  <c r="P160"/>
  <c r="P159"/>
  <c r="BK160"/>
  <c r="BK159"/>
  <c r="J159"/>
  <c r="J160"/>
  <c r="BE160"/>
  <c r="J68"/>
  <c r="BI158"/>
  <c r="BH158"/>
  <c r="BG158"/>
  <c r="BF158"/>
  <c r="T158"/>
  <c r="T157"/>
  <c r="R158"/>
  <c r="R157"/>
  <c r="P158"/>
  <c r="P157"/>
  <c r="BK158"/>
  <c r="BK157"/>
  <c r="J157"/>
  <c r="J158"/>
  <c r="BE158"/>
  <c r="J67"/>
  <c r="BI156"/>
  <c r="BH156"/>
  <c r="BG156"/>
  <c r="BF156"/>
  <c r="T156"/>
  <c r="T155"/>
  <c r="T154"/>
  <c r="R156"/>
  <c r="R155"/>
  <c r="R154"/>
  <c r="P156"/>
  <c r="P155"/>
  <c r="P154"/>
  <c r="BK156"/>
  <c r="BK155"/>
  <c r="J155"/>
  <c r="BK154"/>
  <c r="J154"/>
  <c r="J156"/>
  <c r="BE156"/>
  <c r="J66"/>
  <c r="J65"/>
  <c r="BI152"/>
  <c r="BH152"/>
  <c r="BG152"/>
  <c r="BF152"/>
  <c r="T152"/>
  <c r="R152"/>
  <c r="P152"/>
  <c r="BK152"/>
  <c r="J152"/>
  <c r="BE152"/>
  <c r="BI150"/>
  <c r="BH150"/>
  <c r="BG150"/>
  <c r="BF150"/>
  <c r="T150"/>
  <c r="T149"/>
  <c r="T148"/>
  <c r="R150"/>
  <c r="R149"/>
  <c r="R148"/>
  <c r="P150"/>
  <c r="P149"/>
  <c r="P148"/>
  <c r="BK150"/>
  <c r="BK149"/>
  <c r="J149"/>
  <c r="BK148"/>
  <c r="J148"/>
  <c r="J150"/>
  <c r="BE150"/>
  <c r="J64"/>
  <c r="J63"/>
  <c r="BI147"/>
  <c r="BH147"/>
  <c r="BG147"/>
  <c r="BF147"/>
  <c r="T147"/>
  <c r="T146"/>
  <c r="R147"/>
  <c r="R146"/>
  <c r="P147"/>
  <c r="P146"/>
  <c r="BK147"/>
  <c r="BK146"/>
  <c r="J146"/>
  <c r="J147"/>
  <c r="BE147"/>
  <c r="J62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T123"/>
  <c r="R124"/>
  <c r="R123"/>
  <c r="P124"/>
  <c r="P123"/>
  <c r="BK124"/>
  <c r="BK123"/>
  <c r="J123"/>
  <c r="J124"/>
  <c r="BE124"/>
  <c r="J60"/>
  <c r="BI117"/>
  <c r="BH117"/>
  <c r="BG117"/>
  <c r="BF117"/>
  <c r="T117"/>
  <c r="R117"/>
  <c r="P117"/>
  <c r="BK117"/>
  <c r="J117"/>
  <c r="BE117"/>
  <c r="BI112"/>
  <c r="BH112"/>
  <c r="BG112"/>
  <c r="BF112"/>
  <c r="T112"/>
  <c r="T111"/>
  <c r="R112"/>
  <c r="R111"/>
  <c r="P112"/>
  <c r="P111"/>
  <c r="BK112"/>
  <c r="BK111"/>
  <c r="J111"/>
  <c r="J112"/>
  <c r="BE112"/>
  <c r="J59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1"/>
  <c r="F34"/>
  <c i="1" r="BD58"/>
  <c i="8" r="BH91"/>
  <c r="F33"/>
  <c i="1" r="BC58"/>
  <c i="8" r="BG91"/>
  <c r="F32"/>
  <c i="1" r="BB58"/>
  <c i="8" r="BF91"/>
  <c r="J31"/>
  <c i="1" r="AW58"/>
  <c i="8" r="F31"/>
  <c i="1" r="BA58"/>
  <c i="8" r="T91"/>
  <c r="T90"/>
  <c r="T89"/>
  <c r="T88"/>
  <c r="R91"/>
  <c r="R90"/>
  <c r="R89"/>
  <c r="R88"/>
  <c r="P91"/>
  <c r="P90"/>
  <c r="P89"/>
  <c r="P88"/>
  <c i="1" r="AU58"/>
  <c i="8" r="BK91"/>
  <c r="BK90"/>
  <c r="J90"/>
  <c r="BK89"/>
  <c r="J89"/>
  <c r="BK88"/>
  <c r="J88"/>
  <c r="J56"/>
  <c r="J27"/>
  <c i="1" r="AG58"/>
  <c i="8" r="J91"/>
  <c r="BE91"/>
  <c r="J30"/>
  <c i="1" r="AV58"/>
  <c i="8" r="F30"/>
  <c i="1" r="AZ58"/>
  <c i="8" r="J58"/>
  <c r="J57"/>
  <c r="F84"/>
  <c r="F82"/>
  <c r="E80"/>
  <c r="F51"/>
  <c r="F49"/>
  <c r="E47"/>
  <c r="J36"/>
  <c r="J21"/>
  <c r="E21"/>
  <c r="J84"/>
  <c r="J51"/>
  <c r="J20"/>
  <c r="J18"/>
  <c r="E18"/>
  <c r="F85"/>
  <c r="F52"/>
  <c r="J17"/>
  <c r="J12"/>
  <c r="J82"/>
  <c r="J49"/>
  <c r="E7"/>
  <c r="E78"/>
  <c r="E45"/>
  <c i="1" r="AY57"/>
  <c r="AX57"/>
  <c i="7" r="BI185"/>
  <c r="BH185"/>
  <c r="BG185"/>
  <c r="BF185"/>
  <c r="T185"/>
  <c r="T184"/>
  <c r="R185"/>
  <c r="R184"/>
  <c r="P185"/>
  <c r="P184"/>
  <c r="BK185"/>
  <c r="BK184"/>
  <c r="J184"/>
  <c r="J185"/>
  <c r="BE185"/>
  <c r="J72"/>
  <c r="BI183"/>
  <c r="BH183"/>
  <c r="BG183"/>
  <c r="BF183"/>
  <c r="T183"/>
  <c r="T182"/>
  <c r="R183"/>
  <c r="R182"/>
  <c r="P183"/>
  <c r="P182"/>
  <c r="BK183"/>
  <c r="BK182"/>
  <c r="J182"/>
  <c r="J183"/>
  <c r="BE183"/>
  <c r="J71"/>
  <c r="BI181"/>
  <c r="BH181"/>
  <c r="BG181"/>
  <c r="BF181"/>
  <c r="T181"/>
  <c r="T180"/>
  <c r="T179"/>
  <c r="R181"/>
  <c r="R180"/>
  <c r="R179"/>
  <c r="P181"/>
  <c r="P180"/>
  <c r="P179"/>
  <c r="BK181"/>
  <c r="BK180"/>
  <c r="J180"/>
  <c r="BK179"/>
  <c r="J179"/>
  <c r="J181"/>
  <c r="BE181"/>
  <c r="J70"/>
  <c r="J69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4"/>
  <c r="BH174"/>
  <c r="BG174"/>
  <c r="BF174"/>
  <c r="T174"/>
  <c r="T173"/>
  <c r="R174"/>
  <c r="R173"/>
  <c r="P174"/>
  <c r="P173"/>
  <c r="BK174"/>
  <c r="BK173"/>
  <c r="J173"/>
  <c r="J174"/>
  <c r="BE174"/>
  <c r="J68"/>
  <c r="BI165"/>
  <c r="BH165"/>
  <c r="BG165"/>
  <c r="BF165"/>
  <c r="T165"/>
  <c r="T164"/>
  <c r="R165"/>
  <c r="R164"/>
  <c r="P165"/>
  <c r="P164"/>
  <c r="BK165"/>
  <c r="BK164"/>
  <c r="J164"/>
  <c r="J165"/>
  <c r="BE165"/>
  <c r="J67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T156"/>
  <c r="R157"/>
  <c r="R156"/>
  <c r="P157"/>
  <c r="P156"/>
  <c r="BK157"/>
  <c r="BK156"/>
  <c r="J156"/>
  <c r="J157"/>
  <c r="BE157"/>
  <c r="J66"/>
  <c r="BI155"/>
  <c r="BH155"/>
  <c r="BG155"/>
  <c r="BF155"/>
  <c r="T155"/>
  <c r="R155"/>
  <c r="P155"/>
  <c r="BK155"/>
  <c r="J155"/>
  <c r="BE155"/>
  <c r="BI154"/>
  <c r="BH154"/>
  <c r="BG154"/>
  <c r="BF154"/>
  <c r="T154"/>
  <c r="T153"/>
  <c r="T152"/>
  <c r="R154"/>
  <c r="R153"/>
  <c r="R152"/>
  <c r="P154"/>
  <c r="P153"/>
  <c r="P152"/>
  <c r="BK154"/>
  <c r="BK153"/>
  <c r="J153"/>
  <c r="BK152"/>
  <c r="J152"/>
  <c r="J154"/>
  <c r="BE154"/>
  <c r="J65"/>
  <c r="J64"/>
  <c r="BI151"/>
  <c r="BH151"/>
  <c r="BG151"/>
  <c r="BF151"/>
  <c r="T151"/>
  <c r="T150"/>
  <c r="R151"/>
  <c r="R150"/>
  <c r="P151"/>
  <c r="P150"/>
  <c r="BK151"/>
  <c r="BK150"/>
  <c r="J150"/>
  <c r="J151"/>
  <c r="BE151"/>
  <c r="J63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62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T124"/>
  <c r="R125"/>
  <c r="R124"/>
  <c r="P125"/>
  <c r="P124"/>
  <c r="BK125"/>
  <c r="BK124"/>
  <c r="J124"/>
  <c r="J125"/>
  <c r="BE125"/>
  <c r="J61"/>
  <c r="BI122"/>
  <c r="BH122"/>
  <c r="BG122"/>
  <c r="BF122"/>
  <c r="T122"/>
  <c r="T121"/>
  <c r="R122"/>
  <c r="R121"/>
  <c r="P122"/>
  <c r="P121"/>
  <c r="BK122"/>
  <c r="BK121"/>
  <c r="J121"/>
  <c r="J122"/>
  <c r="BE122"/>
  <c r="J60"/>
  <c r="BI117"/>
  <c r="BH117"/>
  <c r="BG117"/>
  <c r="BF117"/>
  <c r="T117"/>
  <c r="R117"/>
  <c r="P117"/>
  <c r="BK117"/>
  <c r="J117"/>
  <c r="BE117"/>
  <c r="BI115"/>
  <c r="BH115"/>
  <c r="BG115"/>
  <c r="BF115"/>
  <c r="T115"/>
  <c r="T114"/>
  <c r="R115"/>
  <c r="R114"/>
  <c r="P115"/>
  <c r="P114"/>
  <c r="BK115"/>
  <c r="BK114"/>
  <c r="J114"/>
  <c r="J115"/>
  <c r="BE115"/>
  <c r="J59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F34"/>
  <c i="1" r="BD57"/>
  <c i="7" r="BH95"/>
  <c r="F33"/>
  <c i="1" r="BC57"/>
  <c i="7" r="BG95"/>
  <c r="F32"/>
  <c i="1" r="BB57"/>
  <c i="7" r="BF95"/>
  <c r="J31"/>
  <c i="1" r="AW57"/>
  <c i="7" r="F31"/>
  <c i="1" r="BA57"/>
  <c i="7" r="T95"/>
  <c r="T94"/>
  <c r="T93"/>
  <c r="T92"/>
  <c r="R95"/>
  <c r="R94"/>
  <c r="R93"/>
  <c r="R92"/>
  <c r="P95"/>
  <c r="P94"/>
  <c r="P93"/>
  <c r="P92"/>
  <c i="1" r="AU57"/>
  <c i="7" r="BK95"/>
  <c r="BK94"/>
  <c r="J94"/>
  <c r="BK93"/>
  <c r="J93"/>
  <c r="BK92"/>
  <c r="J92"/>
  <c r="J56"/>
  <c r="J27"/>
  <c i="1" r="AG57"/>
  <c i="7" r="J95"/>
  <c r="BE95"/>
  <c r="J30"/>
  <c i="1" r="AV57"/>
  <c i="7" r="F30"/>
  <c i="1" r="AZ57"/>
  <c i="7" r="J58"/>
  <c r="J57"/>
  <c r="F88"/>
  <c r="F86"/>
  <c r="E84"/>
  <c r="F51"/>
  <c r="F49"/>
  <c r="E47"/>
  <c r="J36"/>
  <c r="J21"/>
  <c r="E21"/>
  <c r="J88"/>
  <c r="J51"/>
  <c r="J20"/>
  <c r="J18"/>
  <c r="E18"/>
  <c r="F89"/>
  <c r="F52"/>
  <c r="J17"/>
  <c r="J12"/>
  <c r="J86"/>
  <c r="J49"/>
  <c r="E7"/>
  <c r="E82"/>
  <c r="E45"/>
  <c i="1" r="AY56"/>
  <c r="AX56"/>
  <c i="6" r="BI97"/>
  <c r="BH97"/>
  <c r="BG97"/>
  <c r="BF97"/>
  <c r="T97"/>
  <c r="T96"/>
  <c r="R97"/>
  <c r="R96"/>
  <c r="P97"/>
  <c r="P96"/>
  <c r="BK97"/>
  <c r="BK96"/>
  <c r="J96"/>
  <c r="J97"/>
  <c r="BE97"/>
  <c r="J59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4"/>
  <c r="BH84"/>
  <c r="BG84"/>
  <c r="BF84"/>
  <c r="T84"/>
  <c r="R84"/>
  <c r="P84"/>
  <c r="BK84"/>
  <c r="J84"/>
  <c r="BE84"/>
  <c r="BI82"/>
  <c r="F34"/>
  <c i="1" r="BD56"/>
  <c i="6" r="BH82"/>
  <c r="F33"/>
  <c i="1" r="BC56"/>
  <c i="6" r="BG82"/>
  <c r="F32"/>
  <c i="1" r="BB56"/>
  <c i="6" r="BF82"/>
  <c r="J31"/>
  <c i="1" r="AW56"/>
  <c i="6" r="F31"/>
  <c i="1" r="BA56"/>
  <c i="6" r="T82"/>
  <c r="T81"/>
  <c r="T80"/>
  <c r="T79"/>
  <c r="R82"/>
  <c r="R81"/>
  <c r="R80"/>
  <c r="R79"/>
  <c r="P82"/>
  <c r="P81"/>
  <c r="P80"/>
  <c r="P79"/>
  <c i="1" r="AU56"/>
  <c i="6" r="BK82"/>
  <c r="BK81"/>
  <c r="J81"/>
  <c r="BK80"/>
  <c r="J80"/>
  <c r="BK79"/>
  <c r="J79"/>
  <c r="J56"/>
  <c r="J27"/>
  <c i="1" r="AG56"/>
  <c i="6" r="J82"/>
  <c r="BE82"/>
  <c r="J30"/>
  <c i="1" r="AV56"/>
  <c i="6" r="F30"/>
  <c i="1" r="AZ56"/>
  <c i="6" r="J58"/>
  <c r="J57"/>
  <c r="F75"/>
  <c r="F73"/>
  <c r="E71"/>
  <c r="F51"/>
  <c r="F49"/>
  <c r="E47"/>
  <c r="J36"/>
  <c r="J21"/>
  <c r="E21"/>
  <c r="J75"/>
  <c r="J51"/>
  <c r="J20"/>
  <c r="J18"/>
  <c r="E18"/>
  <c r="F76"/>
  <c r="F52"/>
  <c r="J17"/>
  <c r="J12"/>
  <c r="J73"/>
  <c r="J49"/>
  <c r="E7"/>
  <c r="E69"/>
  <c r="E45"/>
  <c i="1" r="AY55"/>
  <c r="AX55"/>
  <c i="5" r="BI186"/>
  <c r="BH186"/>
  <c r="BG186"/>
  <c r="BF186"/>
  <c r="T186"/>
  <c r="T185"/>
  <c r="R186"/>
  <c r="R185"/>
  <c r="P186"/>
  <c r="P185"/>
  <c r="BK186"/>
  <c r="BK185"/>
  <c r="J185"/>
  <c r="J186"/>
  <c r="BE186"/>
  <c r="J72"/>
  <c r="BI184"/>
  <c r="BH184"/>
  <c r="BG184"/>
  <c r="BF184"/>
  <c r="T184"/>
  <c r="T183"/>
  <c r="R184"/>
  <c r="R183"/>
  <c r="P184"/>
  <c r="P183"/>
  <c r="BK184"/>
  <c r="BK183"/>
  <c r="J183"/>
  <c r="J184"/>
  <c r="BE184"/>
  <c r="J71"/>
  <c r="BI182"/>
  <c r="BH182"/>
  <c r="BG182"/>
  <c r="BF182"/>
  <c r="T182"/>
  <c r="T181"/>
  <c r="T180"/>
  <c r="R182"/>
  <c r="R181"/>
  <c r="R180"/>
  <c r="P182"/>
  <c r="P181"/>
  <c r="P180"/>
  <c r="BK182"/>
  <c r="BK181"/>
  <c r="J181"/>
  <c r="BK180"/>
  <c r="J180"/>
  <c r="J182"/>
  <c r="BE182"/>
  <c r="J70"/>
  <c r="J6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5"/>
  <c r="BH175"/>
  <c r="BG175"/>
  <c r="BF175"/>
  <c r="T175"/>
  <c r="T174"/>
  <c r="R175"/>
  <c r="R174"/>
  <c r="P175"/>
  <c r="P174"/>
  <c r="BK175"/>
  <c r="BK174"/>
  <c r="J174"/>
  <c r="J175"/>
  <c r="BE175"/>
  <c r="J68"/>
  <c r="BI166"/>
  <c r="BH166"/>
  <c r="BG166"/>
  <c r="BF166"/>
  <c r="T166"/>
  <c r="T165"/>
  <c r="R166"/>
  <c r="R165"/>
  <c r="P166"/>
  <c r="P165"/>
  <c r="BK166"/>
  <c r="BK165"/>
  <c r="J165"/>
  <c r="J166"/>
  <c r="BE166"/>
  <c r="J67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66"/>
  <c r="BI156"/>
  <c r="BH156"/>
  <c r="BG156"/>
  <c r="BF156"/>
  <c r="T156"/>
  <c r="R156"/>
  <c r="P156"/>
  <c r="BK156"/>
  <c r="J156"/>
  <c r="BE156"/>
  <c r="BI155"/>
  <c r="BH155"/>
  <c r="BG155"/>
  <c r="BF155"/>
  <c r="T155"/>
  <c r="T154"/>
  <c r="T153"/>
  <c r="R155"/>
  <c r="R154"/>
  <c r="R153"/>
  <c r="P155"/>
  <c r="P154"/>
  <c r="P153"/>
  <c r="BK155"/>
  <c r="BK154"/>
  <c r="J154"/>
  <c r="BK153"/>
  <c r="J153"/>
  <c r="J155"/>
  <c r="BE155"/>
  <c r="J65"/>
  <c r="J64"/>
  <c r="BI152"/>
  <c r="BH152"/>
  <c r="BG152"/>
  <c r="BF152"/>
  <c r="T152"/>
  <c r="T151"/>
  <c r="R152"/>
  <c r="R151"/>
  <c r="P152"/>
  <c r="P151"/>
  <c r="BK152"/>
  <c r="BK151"/>
  <c r="J151"/>
  <c r="J152"/>
  <c r="BE152"/>
  <c r="J63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62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/>
  <c r="J127"/>
  <c r="BE127"/>
  <c r="J61"/>
  <c r="BI124"/>
  <c r="BH124"/>
  <c r="BG124"/>
  <c r="BF124"/>
  <c r="T124"/>
  <c r="T123"/>
  <c r="R124"/>
  <c r="R123"/>
  <c r="P124"/>
  <c r="P123"/>
  <c r="BK124"/>
  <c r="BK123"/>
  <c r="J123"/>
  <c r="J124"/>
  <c r="BE124"/>
  <c r="J60"/>
  <c r="BI119"/>
  <c r="BH119"/>
  <c r="BG119"/>
  <c r="BF119"/>
  <c r="T119"/>
  <c r="R119"/>
  <c r="P119"/>
  <c r="BK119"/>
  <c r="J119"/>
  <c r="BE119"/>
  <c r="BI117"/>
  <c r="BH117"/>
  <c r="BG117"/>
  <c r="BF117"/>
  <c r="T117"/>
  <c r="T116"/>
  <c r="R117"/>
  <c r="R116"/>
  <c r="P117"/>
  <c r="P116"/>
  <c r="BK117"/>
  <c r="BK116"/>
  <c r="J116"/>
  <c r="J117"/>
  <c r="BE117"/>
  <c r="J59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F34"/>
  <c i="1" r="BD55"/>
  <c i="5" r="BH95"/>
  <c r="F33"/>
  <c i="1" r="BC55"/>
  <c i="5" r="BG95"/>
  <c r="F32"/>
  <c i="1" r="BB55"/>
  <c i="5" r="BF95"/>
  <c r="J31"/>
  <c i="1" r="AW55"/>
  <c i="5" r="F31"/>
  <c i="1" r="BA55"/>
  <c i="5" r="T95"/>
  <c r="T94"/>
  <c r="T93"/>
  <c r="T92"/>
  <c r="R95"/>
  <c r="R94"/>
  <c r="R93"/>
  <c r="R92"/>
  <c r="P95"/>
  <c r="P94"/>
  <c r="P93"/>
  <c r="P92"/>
  <c i="1" r="AU55"/>
  <c i="5" r="BK95"/>
  <c r="BK94"/>
  <c r="J94"/>
  <c r="BK93"/>
  <c r="J93"/>
  <c r="BK92"/>
  <c r="J92"/>
  <c r="J56"/>
  <c r="J27"/>
  <c i="1" r="AG55"/>
  <c i="5" r="J95"/>
  <c r="BE95"/>
  <c r="J30"/>
  <c i="1" r="AV55"/>
  <c i="5" r="F30"/>
  <c i="1" r="AZ55"/>
  <c i="5" r="J58"/>
  <c r="J57"/>
  <c r="F88"/>
  <c r="F86"/>
  <c r="E84"/>
  <c r="F51"/>
  <c r="F49"/>
  <c r="E47"/>
  <c r="J36"/>
  <c r="J21"/>
  <c r="E21"/>
  <c r="J88"/>
  <c r="J51"/>
  <c r="J20"/>
  <c r="J18"/>
  <c r="E18"/>
  <c r="F89"/>
  <c r="F52"/>
  <c r="J17"/>
  <c r="J12"/>
  <c r="J86"/>
  <c r="J49"/>
  <c r="E7"/>
  <c r="E82"/>
  <c r="E45"/>
  <c i="1" r="AY54"/>
  <c r="AX54"/>
  <c i="4" r="BI179"/>
  <c r="BH179"/>
  <c r="BG179"/>
  <c r="BF179"/>
  <c r="T179"/>
  <c r="T178"/>
  <c r="R179"/>
  <c r="R178"/>
  <c r="P179"/>
  <c r="P178"/>
  <c r="BK179"/>
  <c r="BK178"/>
  <c r="J178"/>
  <c r="J179"/>
  <c r="BE179"/>
  <c r="J69"/>
  <c r="BI177"/>
  <c r="BH177"/>
  <c r="BG177"/>
  <c r="BF177"/>
  <c r="T177"/>
  <c r="T176"/>
  <c r="R177"/>
  <c r="R176"/>
  <c r="P177"/>
  <c r="P176"/>
  <c r="BK177"/>
  <c r="BK176"/>
  <c r="J176"/>
  <c r="J177"/>
  <c r="BE177"/>
  <c r="J68"/>
  <c r="BI175"/>
  <c r="BH175"/>
  <c r="BG175"/>
  <c r="BF175"/>
  <c r="T175"/>
  <c r="T174"/>
  <c r="T173"/>
  <c r="R175"/>
  <c r="R174"/>
  <c r="R173"/>
  <c r="P175"/>
  <c r="P174"/>
  <c r="P173"/>
  <c r="BK175"/>
  <c r="BK174"/>
  <c r="J174"/>
  <c r="BK173"/>
  <c r="J173"/>
  <c r="J175"/>
  <c r="BE175"/>
  <c r="J67"/>
  <c r="J66"/>
  <c r="BI167"/>
  <c r="BH167"/>
  <c r="BG167"/>
  <c r="BF167"/>
  <c r="T167"/>
  <c r="T166"/>
  <c r="R167"/>
  <c r="R166"/>
  <c r="P167"/>
  <c r="P166"/>
  <c r="BK167"/>
  <c r="BK166"/>
  <c r="J166"/>
  <c r="J167"/>
  <c r="BE167"/>
  <c r="J65"/>
  <c r="BI164"/>
  <c r="BH164"/>
  <c r="BG164"/>
  <c r="BF164"/>
  <c r="T164"/>
  <c r="T163"/>
  <c r="T162"/>
  <c r="R164"/>
  <c r="R163"/>
  <c r="R162"/>
  <c r="P164"/>
  <c r="P163"/>
  <c r="P162"/>
  <c r="BK164"/>
  <c r="BK163"/>
  <c r="J163"/>
  <c r="BK162"/>
  <c r="J162"/>
  <c r="J164"/>
  <c r="BE164"/>
  <c r="J64"/>
  <c r="J63"/>
  <c r="BI161"/>
  <c r="BH161"/>
  <c r="BG161"/>
  <c r="BF161"/>
  <c r="T161"/>
  <c r="T160"/>
  <c r="R161"/>
  <c r="R160"/>
  <c r="P161"/>
  <c r="P160"/>
  <c r="BK161"/>
  <c r="BK160"/>
  <c r="J160"/>
  <c r="J161"/>
  <c r="BE161"/>
  <c r="J62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61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T131"/>
  <c r="R132"/>
  <c r="R131"/>
  <c r="P132"/>
  <c r="P131"/>
  <c r="BK132"/>
  <c r="BK131"/>
  <c r="J131"/>
  <c r="J132"/>
  <c r="BE132"/>
  <c r="J60"/>
  <c r="BI125"/>
  <c r="BH125"/>
  <c r="BG125"/>
  <c r="BF125"/>
  <c r="T125"/>
  <c r="R125"/>
  <c r="P125"/>
  <c r="BK125"/>
  <c r="J125"/>
  <c r="BE125"/>
  <c r="BI120"/>
  <c r="BH120"/>
  <c r="BG120"/>
  <c r="BF120"/>
  <c r="T120"/>
  <c r="T119"/>
  <c r="R120"/>
  <c r="R119"/>
  <c r="P120"/>
  <c r="P119"/>
  <c r="BK120"/>
  <c r="BK119"/>
  <c r="J119"/>
  <c r="J120"/>
  <c r="BE120"/>
  <c r="J59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F34"/>
  <c i="1" r="BD54"/>
  <c i="4" r="BH92"/>
  <c r="F33"/>
  <c i="1" r="BC54"/>
  <c i="4" r="BG92"/>
  <c r="F32"/>
  <c i="1" r="BB54"/>
  <c i="4" r="BF92"/>
  <c r="J31"/>
  <c i="1" r="AW54"/>
  <c i="4" r="F31"/>
  <c i="1" r="BA54"/>
  <c i="4" r="T92"/>
  <c r="T91"/>
  <c r="T90"/>
  <c r="T89"/>
  <c r="R92"/>
  <c r="R91"/>
  <c r="R90"/>
  <c r="R89"/>
  <c r="P92"/>
  <c r="P91"/>
  <c r="P90"/>
  <c r="P89"/>
  <c i="1" r="AU54"/>
  <c i="4" r="BK92"/>
  <c r="BK91"/>
  <c r="J91"/>
  <c r="BK90"/>
  <c r="J90"/>
  <c r="BK89"/>
  <c r="J89"/>
  <c r="J56"/>
  <c r="J27"/>
  <c i="1" r="AG54"/>
  <c i="4" r="J92"/>
  <c r="BE92"/>
  <c r="J30"/>
  <c i="1" r="AV54"/>
  <c i="4" r="F30"/>
  <c i="1" r="AZ54"/>
  <c i="4" r="J58"/>
  <c r="J57"/>
  <c r="F85"/>
  <c r="F83"/>
  <c r="E81"/>
  <c r="F51"/>
  <c r="F49"/>
  <c r="E47"/>
  <c r="J36"/>
  <c r="J21"/>
  <c r="E21"/>
  <c r="J85"/>
  <c r="J51"/>
  <c r="J20"/>
  <c r="J18"/>
  <c r="E18"/>
  <c r="F86"/>
  <c r="F52"/>
  <c r="J17"/>
  <c r="J12"/>
  <c r="J83"/>
  <c r="J49"/>
  <c r="E7"/>
  <c r="E79"/>
  <c r="E45"/>
  <c i="1" r="AY53"/>
  <c r="AX53"/>
  <c i="3" r="BI170"/>
  <c r="BH170"/>
  <c r="BG170"/>
  <c r="BF170"/>
  <c r="T170"/>
  <c r="T169"/>
  <c r="R170"/>
  <c r="R169"/>
  <c r="P170"/>
  <c r="P169"/>
  <c r="BK170"/>
  <c r="BK169"/>
  <c r="J169"/>
  <c r="J170"/>
  <c r="BE170"/>
  <c r="J72"/>
  <c r="BI168"/>
  <c r="BH168"/>
  <c r="BG168"/>
  <c r="BF168"/>
  <c r="T168"/>
  <c r="T167"/>
  <c r="R168"/>
  <c r="R167"/>
  <c r="P168"/>
  <c r="P167"/>
  <c r="BK168"/>
  <c r="BK167"/>
  <c r="J167"/>
  <c r="J168"/>
  <c r="BE168"/>
  <c r="J71"/>
  <c r="BI166"/>
  <c r="BH166"/>
  <c r="BG166"/>
  <c r="BF166"/>
  <c r="T166"/>
  <c r="T165"/>
  <c r="T164"/>
  <c r="R166"/>
  <c r="R165"/>
  <c r="R164"/>
  <c r="P166"/>
  <c r="P165"/>
  <c r="P164"/>
  <c r="BK166"/>
  <c r="BK165"/>
  <c r="J165"/>
  <c r="BK164"/>
  <c r="J164"/>
  <c r="J166"/>
  <c r="BE166"/>
  <c r="J70"/>
  <c r="J69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T158"/>
  <c r="R159"/>
  <c r="R158"/>
  <c r="P159"/>
  <c r="P158"/>
  <c r="BK159"/>
  <c r="BK158"/>
  <c r="J158"/>
  <c r="J159"/>
  <c r="BE159"/>
  <c r="J68"/>
  <c r="BI156"/>
  <c r="BH156"/>
  <c r="BG156"/>
  <c r="BF156"/>
  <c r="T156"/>
  <c r="T155"/>
  <c r="R156"/>
  <c r="R155"/>
  <c r="P156"/>
  <c r="P155"/>
  <c r="BK156"/>
  <c r="BK155"/>
  <c r="J155"/>
  <c r="J156"/>
  <c r="BE156"/>
  <c r="J67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66"/>
  <c r="BI147"/>
  <c r="BH147"/>
  <c r="BG147"/>
  <c r="BF147"/>
  <c r="T147"/>
  <c r="R147"/>
  <c r="P147"/>
  <c r="BK147"/>
  <c r="J147"/>
  <c r="BE147"/>
  <c r="BI146"/>
  <c r="BH146"/>
  <c r="BG146"/>
  <c r="BF146"/>
  <c r="T146"/>
  <c r="T145"/>
  <c r="T144"/>
  <c r="R146"/>
  <c r="R145"/>
  <c r="R144"/>
  <c r="P146"/>
  <c r="P145"/>
  <c r="P144"/>
  <c r="BK146"/>
  <c r="BK145"/>
  <c r="J145"/>
  <c r="BK144"/>
  <c r="J144"/>
  <c r="J146"/>
  <c r="BE146"/>
  <c r="J65"/>
  <c r="J64"/>
  <c r="BI143"/>
  <c r="BH143"/>
  <c r="BG143"/>
  <c r="BF143"/>
  <c r="T143"/>
  <c r="T142"/>
  <c r="R143"/>
  <c r="R142"/>
  <c r="P143"/>
  <c r="P142"/>
  <c r="BK143"/>
  <c r="BK142"/>
  <c r="J142"/>
  <c r="J143"/>
  <c r="BE143"/>
  <c r="J6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62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T124"/>
  <c r="R125"/>
  <c r="R124"/>
  <c r="P125"/>
  <c r="P124"/>
  <c r="BK125"/>
  <c r="BK124"/>
  <c r="J124"/>
  <c r="J125"/>
  <c r="BE125"/>
  <c r="J61"/>
  <c r="BI122"/>
  <c r="BH122"/>
  <c r="BG122"/>
  <c r="BF122"/>
  <c r="T122"/>
  <c r="T121"/>
  <c r="R122"/>
  <c r="R121"/>
  <c r="P122"/>
  <c r="P121"/>
  <c r="BK122"/>
  <c r="BK121"/>
  <c r="J121"/>
  <c r="J122"/>
  <c r="BE122"/>
  <c r="J60"/>
  <c r="BI117"/>
  <c r="BH117"/>
  <c r="BG117"/>
  <c r="BF117"/>
  <c r="T117"/>
  <c r="R117"/>
  <c r="P117"/>
  <c r="BK117"/>
  <c r="J117"/>
  <c r="BE117"/>
  <c r="BI115"/>
  <c r="BH115"/>
  <c r="BG115"/>
  <c r="BF115"/>
  <c r="T115"/>
  <c r="T114"/>
  <c r="R115"/>
  <c r="R114"/>
  <c r="P115"/>
  <c r="P114"/>
  <c r="BK115"/>
  <c r="BK114"/>
  <c r="J114"/>
  <c r="J115"/>
  <c r="BE115"/>
  <c r="J59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5"/>
  <c r="F34"/>
  <c i="1" r="BD53"/>
  <c i="3" r="BH95"/>
  <c r="F33"/>
  <c i="1" r="BC53"/>
  <c i="3" r="BG95"/>
  <c r="F32"/>
  <c i="1" r="BB53"/>
  <c i="3" r="BF95"/>
  <c r="J31"/>
  <c i="1" r="AW53"/>
  <c i="3" r="F31"/>
  <c i="1" r="BA53"/>
  <c i="3" r="T95"/>
  <c r="T94"/>
  <c r="T93"/>
  <c r="T92"/>
  <c r="R95"/>
  <c r="R94"/>
  <c r="R93"/>
  <c r="R92"/>
  <c r="P95"/>
  <c r="P94"/>
  <c r="P93"/>
  <c r="P92"/>
  <c i="1" r="AU53"/>
  <c i="3" r="BK95"/>
  <c r="BK94"/>
  <c r="J94"/>
  <c r="BK93"/>
  <c r="J93"/>
  <c r="BK92"/>
  <c r="J92"/>
  <c r="J56"/>
  <c r="J27"/>
  <c i="1" r="AG53"/>
  <c i="3" r="J95"/>
  <c r="BE95"/>
  <c r="J30"/>
  <c i="1" r="AV53"/>
  <c i="3" r="F30"/>
  <c i="1" r="AZ53"/>
  <c i="3" r="J58"/>
  <c r="J57"/>
  <c r="F88"/>
  <c r="F86"/>
  <c r="E84"/>
  <c r="F51"/>
  <c r="F49"/>
  <c r="E47"/>
  <c r="J36"/>
  <c r="J21"/>
  <c r="E21"/>
  <c r="J88"/>
  <c r="J51"/>
  <c r="J20"/>
  <c r="J18"/>
  <c r="E18"/>
  <c r="F89"/>
  <c r="F52"/>
  <c r="J17"/>
  <c r="J12"/>
  <c r="J86"/>
  <c r="J49"/>
  <c r="E7"/>
  <c r="E82"/>
  <c r="E45"/>
  <c i="1" r="AY52"/>
  <c r="AX52"/>
  <c i="2" r="BI152"/>
  <c r="BH152"/>
  <c r="BG152"/>
  <c r="BF152"/>
  <c r="T152"/>
  <c r="T151"/>
  <c r="R152"/>
  <c r="R151"/>
  <c r="P152"/>
  <c r="P151"/>
  <c r="BK152"/>
  <c r="BK151"/>
  <c r="J151"/>
  <c r="J152"/>
  <c r="BE152"/>
  <c r="J68"/>
  <c r="BI150"/>
  <c r="BH150"/>
  <c r="BG150"/>
  <c r="BF150"/>
  <c r="T150"/>
  <c r="T149"/>
  <c r="R150"/>
  <c r="R149"/>
  <c r="P150"/>
  <c r="P149"/>
  <c r="BK150"/>
  <c r="BK149"/>
  <c r="J149"/>
  <c r="J150"/>
  <c r="BE150"/>
  <c r="J67"/>
  <c r="BI148"/>
  <c r="BH148"/>
  <c r="BG148"/>
  <c r="BF148"/>
  <c r="T148"/>
  <c r="T147"/>
  <c r="T146"/>
  <c r="R148"/>
  <c r="R147"/>
  <c r="R146"/>
  <c r="P148"/>
  <c r="P147"/>
  <c r="P146"/>
  <c r="BK148"/>
  <c r="BK147"/>
  <c r="J147"/>
  <c r="BK146"/>
  <c r="J146"/>
  <c r="J148"/>
  <c r="BE148"/>
  <c r="J66"/>
  <c r="J65"/>
  <c r="BI144"/>
  <c r="BH144"/>
  <c r="BG144"/>
  <c r="BF144"/>
  <c r="T144"/>
  <c r="R144"/>
  <c r="P144"/>
  <c r="BK144"/>
  <c r="J144"/>
  <c r="BE144"/>
  <c r="BI142"/>
  <c r="BH142"/>
  <c r="BG142"/>
  <c r="BF142"/>
  <c r="T142"/>
  <c r="T141"/>
  <c r="T140"/>
  <c r="R142"/>
  <c r="R141"/>
  <c r="R140"/>
  <c r="P142"/>
  <c r="P141"/>
  <c r="P140"/>
  <c r="BK142"/>
  <c r="BK141"/>
  <c r="J141"/>
  <c r="BK140"/>
  <c r="J140"/>
  <c r="J142"/>
  <c r="BE142"/>
  <c r="J64"/>
  <c r="J63"/>
  <c r="BI139"/>
  <c r="BH139"/>
  <c r="BG139"/>
  <c r="BF139"/>
  <c r="T139"/>
  <c r="T138"/>
  <c r="R139"/>
  <c r="R138"/>
  <c r="P139"/>
  <c r="P138"/>
  <c r="BK139"/>
  <c r="BK138"/>
  <c r="J138"/>
  <c r="J139"/>
  <c r="BE139"/>
  <c r="J62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30"/>
  <c r="BH130"/>
  <c r="BG130"/>
  <c r="BF130"/>
  <c r="T130"/>
  <c r="T129"/>
  <c r="R130"/>
  <c r="R129"/>
  <c r="P130"/>
  <c r="P129"/>
  <c r="BK130"/>
  <c r="BK129"/>
  <c r="J129"/>
  <c r="J130"/>
  <c r="BE130"/>
  <c r="J61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T119"/>
  <c r="R120"/>
  <c r="R119"/>
  <c r="P120"/>
  <c r="P119"/>
  <c r="BK120"/>
  <c r="BK119"/>
  <c r="J119"/>
  <c r="J120"/>
  <c r="BE120"/>
  <c r="J60"/>
  <c r="BI115"/>
  <c r="BH115"/>
  <c r="BG115"/>
  <c r="BF115"/>
  <c r="T115"/>
  <c r="R115"/>
  <c r="P115"/>
  <c r="BK115"/>
  <c r="J115"/>
  <c r="BE115"/>
  <c r="BI113"/>
  <c r="BH113"/>
  <c r="BG113"/>
  <c r="BF113"/>
  <c r="T113"/>
  <c r="T112"/>
  <c r="R113"/>
  <c r="R112"/>
  <c r="P113"/>
  <c r="P112"/>
  <c r="BK113"/>
  <c r="BK112"/>
  <c r="J112"/>
  <c r="J113"/>
  <c r="BE113"/>
  <c r="J59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F34"/>
  <c i="1" r="BD52"/>
  <c i="2" r="BH91"/>
  <c r="F33"/>
  <c i="1" r="BC52"/>
  <c i="2" r="BG91"/>
  <c r="F32"/>
  <c i="1" r="BB52"/>
  <c i="2" r="BF91"/>
  <c r="J31"/>
  <c i="1" r="AW52"/>
  <c i="2" r="F31"/>
  <c i="1" r="BA52"/>
  <c i="2" r="T91"/>
  <c r="T90"/>
  <c r="T89"/>
  <c r="T88"/>
  <c r="R91"/>
  <c r="R90"/>
  <c r="R89"/>
  <c r="R88"/>
  <c r="P91"/>
  <c r="P90"/>
  <c r="P89"/>
  <c r="P88"/>
  <c i="1" r="AU52"/>
  <c i="2" r="BK91"/>
  <c r="BK90"/>
  <c r="J90"/>
  <c r="BK89"/>
  <c r="J89"/>
  <c r="BK88"/>
  <c r="J88"/>
  <c r="J56"/>
  <c r="J27"/>
  <c i="1" r="AG52"/>
  <c i="2" r="J91"/>
  <c r="BE91"/>
  <c r="J30"/>
  <c i="1" r="AV52"/>
  <c i="2" r="F30"/>
  <c i="1" r="AZ52"/>
  <c i="2" r="J58"/>
  <c r="J57"/>
  <c r="F84"/>
  <c r="F82"/>
  <c r="E80"/>
  <c r="F51"/>
  <c r="F49"/>
  <c r="E47"/>
  <c r="J36"/>
  <c r="J21"/>
  <c r="E21"/>
  <c r="J84"/>
  <c r="J51"/>
  <c r="J20"/>
  <c r="J18"/>
  <c r="E18"/>
  <c r="F85"/>
  <c r="F52"/>
  <c r="J17"/>
  <c r="J12"/>
  <c r="J82"/>
  <c r="J49"/>
  <c r="E7"/>
  <c r="E7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<sst xmlns="http://schemas.openxmlformats.org/spreadsheetml/2006/main">
  <si>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</si>
  <si>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</si>
  <si>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</si>
  <si>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</si>
  <si>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</si>
  <si>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</si>
  <si>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</si>
  <si>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{aef373c8-42c3-40a8-ba9c-947070c71067}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</si>
  <si>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</si>
  <si>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</si>
  <si>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</si>
  <si>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</si>
  <si>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</si>
  <si>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</si>
  <si>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</si>
  <si>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</si>
  <si>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L2018-23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</si>
  <si>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</si>
  <si>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</si>
  <si>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Dětské prvky, Třinec - obnova, 2.etapa</t>
  </si>
  <si>
    <t>KSO:</t>
  </si>
  <si>
    <t>823 39 13</t>
  </si>
  <si>
    <t>CC-CZ:</t>
  </si>
  <si>
    <t/>
  </si>
  <si>
    <t>Místo:</t>
  </si>
  <si>
    <t>Obec Třinec</t>
  </si>
  <si>
    <t>Datum:</t>
  </si>
  <si>
    <t>30. 4. 2018</t>
  </si>
  <si>
    <t>Zadavatel:</t>
  </si>
  <si>
    <t>IČ:</t>
  </si>
  <si>
    <t>Město Třinec, Jablunkovská 160, 739 61 Třinec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</si>
  <si>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</si>
  <si>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</si>
  <si>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</si>
  <si>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</si>
  <si>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</si>
  <si>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</si>
  <si>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</si>
  <si>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</si>
  <si>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</si>
  <si>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</si>
  <si>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</si>
  <si>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</si>
  <si>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</si>
  <si>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</si>
  <si>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</si>
  <si>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</si>
  <si>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</si>
  <si>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</si>
  <si>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</si>
  <si>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</si>
  <si>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</si>
  <si>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</si>
  <si>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</si>
  <si>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</si>
  <si>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</si>
  <si>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</si>
  <si>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</si>
  <si>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</si>
  <si>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</si>
  <si>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</si>
  <si>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</si>
  <si>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</si>
  <si>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</si>
  <si>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</si>
  <si>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</si>
  <si>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</si>
  <si>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</si>
  <si>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</si>
  <si>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</si>
  <si>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</si>
  <si>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</si>
  <si>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</si>
  <si>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</si>
  <si>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</si>
  <si>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</si>
  <si>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</si>
  <si>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</si>
  <si>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</si>
  <si>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Lokalita č. 1 - U BD č.p. 1132 na ul. B. Němcové</t>
  </si>
  <si>
    <t>STA</t>
  </si>
  <si>
    <t>1</t>
  </si>
  <si>
    <t>{9e6d80f8-b9b9-437c-ad67-0d5cc9215c87}</t>
  </si>
  <si>
    <t>2</t>
  </si>
  <si>
    <t>02</t>
  </si>
  <si>
    <t>Lokalita č. 2 - U BD č.p. 510-512 na ul. Palackého</t>
  </si>
  <si>
    <t>{b68ef26b-3a1a-487a-aea5-5574d812dc71}</t>
  </si>
  <si>
    <t>03</t>
  </si>
  <si>
    <t>Lokalita č. 3 - U BD č.p. 649 na ul. Koperníkova</t>
  </si>
  <si>
    <t>{bb1ad48b-ee47-4590-8d96-2589e93c7124}</t>
  </si>
  <si>
    <t>07</t>
  </si>
  <si>
    <t>Lokalita č. 7 - U BD č.p. 545 na ul. Lidická (knihovna)</t>
  </si>
  <si>
    <t>{7083f732-c842-4919-be4e-9edb233d824d}</t>
  </si>
  <si>
    <t>08</t>
  </si>
  <si>
    <t>Lokalita č. 8 - U BD č.p. 539 na ul. Lidická</t>
  </si>
  <si>
    <t>{dd77f933-891c-479b-a46b-e637a552947d}</t>
  </si>
  <si>
    <t>09</t>
  </si>
  <si>
    <t>Lokalita č. 9 - U BD č.p. 534 na ul. kpt. Nálepky</t>
  </si>
  <si>
    <t>{25bd2524-babf-4479-ab2a-aa5aaee8d5c4}</t>
  </si>
  <si>
    <t>11</t>
  </si>
  <si>
    <t>Lokalita č. 11 - Javorový</t>
  </si>
  <si>
    <t>{dad3c336-ca7c-40c4-851b-3dc6cc44e0fd}</t>
  </si>
  <si>
    <t>12</t>
  </si>
  <si>
    <t>Lokalita č. 12 - Kamionka</t>
  </si>
  <si>
    <t>{40e3a66c-50bb-489a-870e-86db952157fe}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</si>
  <si>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</si>
  <si>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</si>
  <si>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</si>
  <si>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</si>
  <si>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</si>
  <si>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</si>
  <si>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</si>
  <si>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Lokalita č. 1 - U BD č.p. 1132 na ul. B. Němcové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</si>
  <si>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</si>
  <si>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</si>
  <si>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</si>
  <si>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</si>
  <si>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</si>
  <si>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</si>
  <si>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</si>
  <si>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</si>
  <si>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</si>
  <si>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</si>
  <si>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</si>
  <si>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</si>
  <si>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</si>
  <si>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</si>
  <si>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0 - Vedlejší rozpočtové náklady</t>
  </si>
  <si>
    <t xml:space="preserve">    VRN3 - Zařízení staveniště</t>
  </si>
  <si>
    <t xml:space="preserve">    VRN8 - Přesun stavebních kapacit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</si>
  <si>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</si>
  <si>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</si>
  <si>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</si>
  <si>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</si>
  <si>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</si>
  <si>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</si>
  <si>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</si>
  <si>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</si>
  <si>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</si>
  <si>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</si>
  <si>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</si>
  <si>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</si>
  <si>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</si>
  <si>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</si>
  <si>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</si>
  <si>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</si>
  <si>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</si>
  <si>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</si>
  <si>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</si>
  <si>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</si>
  <si>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</si>
  <si>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m2</t>
  </si>
  <si>
    <t>CS ÚRS 2018 01</t>
  </si>
  <si>
    <t>4</t>
  </si>
  <si>
    <t>-853708462</t>
  </si>
  <si>
    <t>113107141</t>
  </si>
  <si>
    <t>Odstranění podkladů nebo krytů ručně s přemístěním hmot na skládku na vzdálenost do 3 m nebo s naložením na dopravní prostředek živičných, o tl. vrstvy do 50 mm</t>
  </si>
  <si>
    <t>-1846879674</t>
  </si>
  <si>
    <t>VV</t>
  </si>
  <si>
    <t>5*8"viz. Specifikace</t>
  </si>
  <si>
    <t>3</t>
  </si>
  <si>
    <t>131303101</t>
  </si>
  <si>
    <t>Hloubení zapažených i nezapažených jam ručním nebo pneumatickým nářadím s urovnáním dna do předepsaného profilu a spádu v horninách tř. 4 soudržných</t>
  </si>
  <si>
    <t>m3</t>
  </si>
  <si>
    <t>-828279713</t>
  </si>
  <si>
    <t>0,338+3,87</t>
  </si>
  <si>
    <t>131303109</t>
  </si>
  <si>
    <t>Hloubení zapažených i nezapažených jam ručním nebo pneumatickým nářadím s urovnáním dna do předepsaného profilu a spádu v horninách tř. 4 Příplatek k cenám za lepivost horniny tř. 4</t>
  </si>
  <si>
    <t>-1779535852</t>
  </si>
  <si>
    <t>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</si>
  <si>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</si>
  <si>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</si>
  <si>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-680960948</t>
  </si>
  <si>
    <t>40*0,2"dovoz zeminy pro zpětný zásyp</t>
  </si>
  <si>
    <t>6</t>
  </si>
  <si>
    <t>167101101</t>
  </si>
  <si>
    <t>Nakládání, skládání a překládání neulehlého výkopku nebo sypaniny nakládání, množství do 100 m3, z hornin tř. 1 až 4</t>
  </si>
  <si>
    <t>784147898</t>
  </si>
  <si>
    <t>7</t>
  </si>
  <si>
    <t>171201212R01</t>
  </si>
  <si>
    <t>Poplatek za zeminu schopnou zúrodnění - max. 20% podíl kameniva</t>
  </si>
  <si>
    <t>t</t>
  </si>
  <si>
    <t>222473670</t>
  </si>
  <si>
    <t>8*2,1</t>
  </si>
  <si>
    <t>8</t>
  </si>
  <si>
    <t>174101101</t>
  </si>
  <si>
    <t>Zásyp sypaninou z jakékoliv horniny s uložením výkopku ve vrstvách se zhutněním jam, šachet, rýh nebo kolem objektů v těchto vykopávkách</t>
  </si>
  <si>
    <t>657037283</t>
  </si>
  <si>
    <t>1,8+8</t>
  </si>
  <si>
    <t>9</t>
  </si>
  <si>
    <t>180405111</t>
  </si>
  <si>
    <t>Založení trávníků ve vegetačních prefabrikátech výsevem semene v rovině nebo na svahu do 1:5</t>
  </si>
  <si>
    <t>426562372</t>
  </si>
  <si>
    <t>10</t>
  </si>
  <si>
    <t>M</t>
  </si>
  <si>
    <t>00572410</t>
  </si>
  <si>
    <t>osivo směs travní parková</t>
  </si>
  <si>
    <t>kg</t>
  </si>
  <si>
    <t>-2037320978</t>
  </si>
  <si>
    <t>100*0,015 'Přepočtené koeficientem množství</t>
  </si>
  <si>
    <t>181301101</t>
  </si>
  <si>
    <t>Rozprostření a urovnání ornice v rovině nebo ve svahu sklonu do 1:5 při souvislé ploše do 500 m2, tl. vrstvy do 100 mm</t>
  </si>
  <si>
    <t>-1312379229</t>
  </si>
  <si>
    <t>10371500</t>
  </si>
  <si>
    <t>substrát pro trávníky VL</t>
  </si>
  <si>
    <t>-2081514884</t>
  </si>
  <si>
    <t>100*0,1</t>
  </si>
  <si>
    <t>13</t>
  </si>
  <si>
    <t>181951102</t>
  </si>
  <si>
    <t>Úprava pláně vyrovnáním výškových rozdílů v hornině tř. 1 až 4 se zhutněním</t>
  </si>
  <si>
    <t>-1164124710</t>
  </si>
  <si>
    <t>100"viz. Specifikace</t>
  </si>
  <si>
    <t>Zakládání</t>
  </si>
  <si>
    <t>14</t>
  </si>
  <si>
    <t>271532212</t>
  </si>
  <si>
    <t>Podsyp pod základové konstrukce se zhutněním a urovnáním povrchu z kameniva hrubého, frakce 16 - 32 mm</t>
  </si>
  <si>
    <t>-1660098332</t>
  </si>
  <si>
    <t>1,5*1,5*0,15</t>
  </si>
  <si>
    <t>275313711</t>
  </si>
  <si>
    <t>Základy z betonu prostého patky a bloky z betonu kamenem neprokládaného tř. C 20/25</t>
  </si>
  <si>
    <t>641472363</t>
  </si>
  <si>
    <t>1,5*1,5*1,2*1,3"základ pod dětský prvek PR01</t>
  </si>
  <si>
    <t>0,6*0,6*1"základ pod dětský prvek PR13</t>
  </si>
  <si>
    <t>Součet</t>
  </si>
  <si>
    <t>Ostatní konstrukce a práce, bourání</t>
  </si>
  <si>
    <t>16</t>
  </si>
  <si>
    <t>936005150R01</t>
  </si>
  <si>
    <t>Montáž prvku "Informační panel s provozním řádem" dle specifikace PR13</t>
  </si>
  <si>
    <t>kus</t>
  </si>
  <si>
    <t>-175502340</t>
  </si>
  <si>
    <t>1"viz. D.01, D.02</t>
  </si>
  <si>
    <t>17</t>
  </si>
  <si>
    <t>74920150R01</t>
  </si>
  <si>
    <t>dětský prvek PR13 - Informační panel s provozním řádem</t>
  </si>
  <si>
    <t>-2105624351</t>
  </si>
  <si>
    <t>1"viz. Specifikace</t>
  </si>
  <si>
    <t>18</t>
  </si>
  <si>
    <t>936005240R01</t>
  </si>
  <si>
    <t>Montáž dětského prvku "Ptačí hnízdo" dle specifikace PR01</t>
  </si>
  <si>
    <t>1579340443</t>
  </si>
  <si>
    <t>19</t>
  </si>
  <si>
    <t>74920010R01</t>
  </si>
  <si>
    <t>dětský prvek PR01 - Ptačí hnízdo</t>
  </si>
  <si>
    <t>161958352</t>
  </si>
  <si>
    <t>20</t>
  </si>
  <si>
    <t>961044111</t>
  </si>
  <si>
    <t>Bourání základů z betonu prostého</t>
  </si>
  <si>
    <t>-623953132</t>
  </si>
  <si>
    <t>0,6*1,5*1*2"patky oblouk. průlezky</t>
  </si>
  <si>
    <t>997</t>
  </si>
  <si>
    <t>Přesun sutě</t>
  </si>
  <si>
    <t>997002511</t>
  </si>
  <si>
    <t>Vodorovné přemístění suti a vybouraných hmot bez naložení, se složením a hrubým urovnáním na vzdálenost do 1 km</t>
  </si>
  <si>
    <t>1661351329</t>
  </si>
  <si>
    <t>22</t>
  </si>
  <si>
    <t>997002519</t>
  </si>
  <si>
    <t>Vodorovné přemístění suti a vybouraných hmot bez naložení, se složením a hrubým urovnáním Příplatek k ceně za každý další i započatý 1 km přes 1 km</t>
  </si>
  <si>
    <t>386230831</t>
  </si>
  <si>
    <t>19,29*10 'Přepočtené koeficientem množství</t>
  </si>
  <si>
    <t>23</t>
  </si>
  <si>
    <t>997002611</t>
  </si>
  <si>
    <t>Nakládání suti a vybouraných hmot na dopravní prostředek pro vodorovné přemístění</t>
  </si>
  <si>
    <t>677960047</t>
  </si>
  <si>
    <t>24</t>
  </si>
  <si>
    <t>997013801</t>
  </si>
  <si>
    <t>Poplatek za uložení stavebního odpadu na skládce (skládkovné) z prostého betonu zatříděného do Katalogu odpadů pod kódem 170 101</t>
  </si>
  <si>
    <t>1738719966</t>
  </si>
  <si>
    <t>19,29-3,92-0,17</t>
  </si>
  <si>
    <t>25</t>
  </si>
  <si>
    <t>997013901R01</t>
  </si>
  <si>
    <t>Výkup železa ve sběrně kovového šrotu</t>
  </si>
  <si>
    <t>12004335</t>
  </si>
  <si>
    <t>26</t>
  </si>
  <si>
    <t>997223845</t>
  </si>
  <si>
    <t>Poplatek za uložení stavebního odpadu na skládce (skládkovné) asfaltového bez obsahu dehtu zatříděného do Katalogu odpadů pod kódem 170 302</t>
  </si>
  <si>
    <t>-2020811196</t>
  </si>
  <si>
    <t>998</t>
  </si>
  <si>
    <t>Přesun hmot</t>
  </si>
  <si>
    <t>27</t>
  </si>
  <si>
    <t>998231411</t>
  </si>
  <si>
    <t>Přesun hmot pro sadovnické a krajinářské úpravy - ručně bez užití mechanizace vodorovná dopravní vzdálenost do 100 m</t>
  </si>
  <si>
    <t>236183313</t>
  </si>
  <si>
    <t>PSV</t>
  </si>
  <si>
    <t>Práce a dodávky PSV</t>
  </si>
  <si>
    <t>767</t>
  </si>
  <si>
    <t>Konstrukce zámečnické</t>
  </si>
  <si>
    <t>28</t>
  </si>
  <si>
    <t>767996701</t>
  </si>
  <si>
    <t>Demontáž ostatních zámečnických konstrukcí o hmotnosti jednotlivých dílů řezáním do 50 kg</t>
  </si>
  <si>
    <t>1666693006</t>
  </si>
  <si>
    <t>50"ocel. stožár na koš</t>
  </si>
  <si>
    <t>29</t>
  </si>
  <si>
    <t>767996702</t>
  </si>
  <si>
    <t>Demontáž ostatních zámečnických konstrukcí o hmotnosti jednotlivých dílů řezáním přes 50 do 100 kg</t>
  </si>
  <si>
    <t>-553701812</t>
  </si>
  <si>
    <t>120"oblouková průlezka</t>
  </si>
  <si>
    <t>VRN</t>
  </si>
  <si>
    <t>Vedlejší rozpočtové náklady</t>
  </si>
  <si>
    <t>30</t>
  </si>
  <si>
    <t>012103000</t>
  </si>
  <si>
    <t>Geodetické práce před výstavbou - Vytýčení stávajících inženýrských sítí v řešeném prostoru</t>
  </si>
  <si>
    <t>komplet</t>
  </si>
  <si>
    <t>CS ÚRS 2013 01</t>
  </si>
  <si>
    <t>1024</t>
  </si>
  <si>
    <t>-1812219454</t>
  </si>
  <si>
    <t>VRN3</t>
  </si>
  <si>
    <t>Zařízení staveniště</t>
  </si>
  <si>
    <t>31</t>
  </si>
  <si>
    <t>032103000</t>
  </si>
  <si>
    <t>Zařízení staveniště vybavení staveniště náklady na dopravu, umístění a odstranění: stavební buňky, skladu materiálu, suché WC, apod.</t>
  </si>
  <si>
    <t>CS ÚRS 2016 01</t>
  </si>
  <si>
    <t>-2119401576</t>
  </si>
  <si>
    <t>VRN8</t>
  </si>
  <si>
    <t>Přesun stavebních kapacit</t>
  </si>
  <si>
    <t>32</t>
  </si>
  <si>
    <t>081103000</t>
  </si>
  <si>
    <t>Náklady na mimostaveništní dopravu materiálu včetně denní dopravy pracovníků na pracoviště</t>
  </si>
  <si>
    <t>-134035039</t>
  </si>
  <si>
    <t>02 - Lokalita č. 2 - U BD č.p. 510-512 na ul. Palackého</t>
  </si>
  <si>
    <t xml:space="preserve">    6 - Úpravy povrchů, podlahy a osazování výplní</t>
  </si>
  <si>
    <t xml:space="preserve">    762 - Konstrukce tesařské</t>
  </si>
  <si>
    <t xml:space="preserve">    766 - Konstrukce truhlářské</t>
  </si>
  <si>
    <t xml:space="preserve">    783 - Dokončovací práce - nátěry</t>
  </si>
  <si>
    <t>1380137915</t>
  </si>
  <si>
    <t>0,5*0,5*1"základ pod dětský prvek PR02</t>
  </si>
  <si>
    <t>0,6*0,6*1*1,3"základ pod dětský prvek PR13</t>
  </si>
  <si>
    <t>-1646299253</t>
  </si>
  <si>
    <t>-1430805269</t>
  </si>
  <si>
    <t>2,4-0,718</t>
  </si>
  <si>
    <t>-1074663337</t>
  </si>
  <si>
    <t>-217763905</t>
  </si>
  <si>
    <t>1,682*2,1</t>
  </si>
  <si>
    <t>-2029921030</t>
  </si>
  <si>
    <t>1625643377</t>
  </si>
  <si>
    <t>50"viz. C.02, D.01</t>
  </si>
  <si>
    <t>1426955857</t>
  </si>
  <si>
    <t>50*0,015 'Přepočtené koeficientem množství</t>
  </si>
  <si>
    <t>-420022595</t>
  </si>
  <si>
    <t>1974232482</t>
  </si>
  <si>
    <t>50*0,1</t>
  </si>
  <si>
    <t>-536384625</t>
  </si>
  <si>
    <t>-1085283470</t>
  </si>
  <si>
    <t>0,5*0,5*0,1"viz. Specifikace</t>
  </si>
  <si>
    <t>809012534</t>
  </si>
  <si>
    <t>0,5*0,5*1*1,3"viz. Specifikace</t>
  </si>
  <si>
    <t>Úpravy povrchů, podlahy a osazování výplní</t>
  </si>
  <si>
    <t>622111111</t>
  </si>
  <si>
    <t>Vyspravení povrchu neomítaných vnějších ploch betonových nebo železobetonových konstrukcí s rozetřením vysprávky do ztracena maltou cementovou celoplošně stěn</t>
  </si>
  <si>
    <t>1387540315</t>
  </si>
  <si>
    <t>(1,7+0,3*3)*7</t>
  </si>
  <si>
    <t>-641106644</t>
  </si>
  <si>
    <t>1494463222</t>
  </si>
  <si>
    <t>936005241R01</t>
  </si>
  <si>
    <t>Montáž dětského prvku "PES DUO" dle specifikace PR02</t>
  </si>
  <si>
    <t>1729743031</t>
  </si>
  <si>
    <t>74920011R01</t>
  </si>
  <si>
    <t>dětský prvek PR01 - Kolébačka pružunová PES DUO</t>
  </si>
  <si>
    <t>-877716373</t>
  </si>
  <si>
    <t>198605269</t>
  </si>
  <si>
    <t>0,6*2,0*1*2"patky oblouk. průlezky</t>
  </si>
  <si>
    <t>949064093</t>
  </si>
  <si>
    <t>-678121082</t>
  </si>
  <si>
    <t>5,184*10 'Přepočtené koeficientem množství</t>
  </si>
  <si>
    <t>-1674669926</t>
  </si>
  <si>
    <t>-958277137</t>
  </si>
  <si>
    <t>5,184-0,15</t>
  </si>
  <si>
    <t>296823275</t>
  </si>
  <si>
    <t>1729597636</t>
  </si>
  <si>
    <t>762</t>
  </si>
  <si>
    <t>Konstrukce tesařské</t>
  </si>
  <si>
    <t>762083122</t>
  </si>
  <si>
    <t>Práce společné pro tesařské konstrukce impregnace řeziva máčením proti dřevokaznému hmyzu, houbám a plísním, třída ohrožení 3 a 4 (dřevo v exteriéru)</t>
  </si>
  <si>
    <t>-1353812689</t>
  </si>
  <si>
    <t>998762101</t>
  </si>
  <si>
    <t>Přesun hmot pro konstrukce tesařské stanovený z hmotnosti přesunovaného materiálu vodorovná dopravní vzdálenost do 50 m v objektech výšky do 6 m</t>
  </si>
  <si>
    <t>-1337546883</t>
  </si>
  <si>
    <t>766</t>
  </si>
  <si>
    <t>Konstrukce truhlářské</t>
  </si>
  <si>
    <t>766211510R01</t>
  </si>
  <si>
    <t>Montáž dřevěných sedáků pískoviště z jednoho kusu průběžných, šířky přes 150 do 300 mm</t>
  </si>
  <si>
    <t>m</t>
  </si>
  <si>
    <t>-1234036747</t>
  </si>
  <si>
    <t>60511135R01</t>
  </si>
  <si>
    <t>řezivo stavební fošny prismované (středové) šířky do 300 mm délky 2-5m</t>
  </si>
  <si>
    <t>-648862020</t>
  </si>
  <si>
    <t>11,9*0,04*1,1</t>
  </si>
  <si>
    <t>766211811R01</t>
  </si>
  <si>
    <t>Demontáž dřev. sedáků pískoviště šířky do 30 cm</t>
  </si>
  <si>
    <t>1567538399</t>
  </si>
  <si>
    <t>1,7*7</t>
  </si>
  <si>
    <t>998766101</t>
  </si>
  <si>
    <t>Přesun hmot pro konstrukce truhlářské stanovený z hmotnosti přesunovaného materiálu vodorovná dopravní vzdálenost do 50 m v objektech výšky do 6 m</t>
  </si>
  <si>
    <t>-615618324</t>
  </si>
  <si>
    <t>1147616067</t>
  </si>
  <si>
    <t>150"oblouková průlezka</t>
  </si>
  <si>
    <t>783</t>
  </si>
  <si>
    <t>Dokončovací práce - nátěry</t>
  </si>
  <si>
    <t>33</t>
  </si>
  <si>
    <t>783101201</t>
  </si>
  <si>
    <t>Příprava podkladu truhlářských konstrukcí před provedením nátěru broušení smirkovým papírem nebo plátnem hrubé</t>
  </si>
  <si>
    <t>-367147535</t>
  </si>
  <si>
    <t>1,7*7*(0,04+0,3)*2*1,1</t>
  </si>
  <si>
    <t>34</t>
  </si>
  <si>
    <t>783101203</t>
  </si>
  <si>
    <t>Příprava podkladu truhlářských konstrukcí před provedením nátěru broušení smirkovým papírem nebo plátnem jemné</t>
  </si>
  <si>
    <t>735930847</t>
  </si>
  <si>
    <t>35</t>
  </si>
  <si>
    <t>783118101R01</t>
  </si>
  <si>
    <t>Lazurovací nátěr truhlářských konstrukcí jednonásobný - barvou zelenou certifikovanou pro dětské hřiště (zdravotně nazávadná)</t>
  </si>
  <si>
    <t>-1501635288</t>
  </si>
  <si>
    <t>8,901*3</t>
  </si>
  <si>
    <t>36</t>
  </si>
  <si>
    <t>885971849</t>
  </si>
  <si>
    <t>37</t>
  </si>
  <si>
    <t>-782626738</t>
  </si>
  <si>
    <t>38</t>
  </si>
  <si>
    <t>2145597170</t>
  </si>
  <si>
    <t>03 - Lokalita č. 3 - U BD č.p. 649 na ul. Koperníkova</t>
  </si>
  <si>
    <t>113202111</t>
  </si>
  <si>
    <t>Vytrhání obrub s vybouráním lože, s přemístěním hmot na skládku na vzdálenost do 3 m nebo s naložením na dopravní prostředek z krajníků nebo obrubníků stojatých</t>
  </si>
  <si>
    <t>-623911762</t>
  </si>
  <si>
    <t>122101401</t>
  </si>
  <si>
    <t>Vykopávky v zemnících na suchu s přehozením výkopku na vzdálenost do 3 m nebo s naložením na dopravní prostředek v horninách tř. 1 a 2 do 100 m3</t>
  </si>
  <si>
    <t>775725215</t>
  </si>
  <si>
    <t>3,4*3,4*0,8"odstranění písku</t>
  </si>
  <si>
    <t>1795993119</t>
  </si>
  <si>
    <t>0,569+7,995</t>
  </si>
  <si>
    <t>63299691</t>
  </si>
  <si>
    <t>-960663313</t>
  </si>
  <si>
    <t>-8,564"zisk zeminy z výkopu</t>
  </si>
  <si>
    <t>18,04+3,4*3,4*1"zásyp po pískovišti</t>
  </si>
  <si>
    <t>5*0,6*0,6"zásyp po obrubách</t>
  </si>
  <si>
    <t>9,248"odstranění písku</t>
  </si>
  <si>
    <t>-696763511</t>
  </si>
  <si>
    <t>171201201</t>
  </si>
  <si>
    <t>Uložení sypaniny na skládky</t>
  </si>
  <si>
    <t>-2096710510</t>
  </si>
  <si>
    <t>171201211</t>
  </si>
  <si>
    <t>Poplatek za uložení stavebního odpadu na skládce (skládkovné) zeminy a kameniva zatříděného do Katalogu odpadů pod kódem 170 504</t>
  </si>
  <si>
    <t>629704384</t>
  </si>
  <si>
    <t>9,248*2,1</t>
  </si>
  <si>
    <t>1308797901</t>
  </si>
  <si>
    <t>24,291*2,1</t>
  </si>
  <si>
    <t>-632895341</t>
  </si>
  <si>
    <t>2140524124</t>
  </si>
  <si>
    <t>400"viz. C.03, D.01</t>
  </si>
  <si>
    <t>593634611</t>
  </si>
  <si>
    <t>400*0,015 'Přepočtené koeficientem množství</t>
  </si>
  <si>
    <t>1716731128</t>
  </si>
  <si>
    <t>-1760611279</t>
  </si>
  <si>
    <t>400*0,1</t>
  </si>
  <si>
    <t>2049466467</t>
  </si>
  <si>
    <t>-814704505</t>
  </si>
  <si>
    <t>1*1*0,1*3+0,5*0,5*0,1"PR03</t>
  </si>
  <si>
    <t>1*1*0,1"PR02</t>
  </si>
  <si>
    <t>0,6*0,6*4*0,1"PR04</t>
  </si>
  <si>
    <t>-92071814</t>
  </si>
  <si>
    <t>(0,5*0,5*1*2+1*1*1,2*3)*1,3"PR03 - Trojitý parkur se skluzavkou</t>
  </si>
  <si>
    <t>0,5*0,5*1*1,3"PR02 - PES DUO</t>
  </si>
  <si>
    <t>0,6*0,6*1*4*1,3"PR04 - Dobrodružný most</t>
  </si>
  <si>
    <t>-1998851271</t>
  </si>
  <si>
    <t>-1873470106</t>
  </si>
  <si>
    <t>-1234231006</t>
  </si>
  <si>
    <t>dětský prvek PR02 - Kolébačka pružunová PES DUO</t>
  </si>
  <si>
    <t>1563514357</t>
  </si>
  <si>
    <t>936005242R01</t>
  </si>
  <si>
    <t>Montáž dětského prvku "TROJITÝ PARKUR SE SKLUZAVKOU" dle specifikace PR03</t>
  </si>
  <si>
    <t>-133703724</t>
  </si>
  <si>
    <t>74920012R01</t>
  </si>
  <si>
    <t>dětský prvek PR03 - Trojitý parkur se skluzavkou</t>
  </si>
  <si>
    <t>1434632188</t>
  </si>
  <si>
    <t>936005243R01</t>
  </si>
  <si>
    <t>Montáž dětského prvku "Dobrodružný most" dle specifikace PR04</t>
  </si>
  <si>
    <t>-576151669</t>
  </si>
  <si>
    <t>74920013R01</t>
  </si>
  <si>
    <t>dětský prvek PR04 - Dobrodružný most</t>
  </si>
  <si>
    <t>-1194271873</t>
  </si>
  <si>
    <t>138109134</t>
  </si>
  <si>
    <t>0,6*1,2*1*4"průlezka typ V</t>
  </si>
  <si>
    <t>1,2*1,2*1,2+0,8*0,8*1*4"průlezka pavouk</t>
  </si>
  <si>
    <t>2,5*2,5*0,5"průlezka z kvádrů</t>
  </si>
  <si>
    <t>0,6*1,5*2"průlezka oblouk</t>
  </si>
  <si>
    <t>(3,4+0,6+3,4)*2*0,8*0,3+4*4*0,15"pískoviště</t>
  </si>
  <si>
    <t>1955474426</t>
  </si>
  <si>
    <t>2049326449</t>
  </si>
  <si>
    <t>38,099*10 'Přepočtené koeficientem množství</t>
  </si>
  <si>
    <t>-538052458</t>
  </si>
  <si>
    <t>-1089906338</t>
  </si>
  <si>
    <t>38,099-0,67</t>
  </si>
  <si>
    <t>-541671291</t>
  </si>
  <si>
    <t>-2080139504</t>
  </si>
  <si>
    <t>1499782003</t>
  </si>
  <si>
    <t>4*4"viz. Specifikace</t>
  </si>
  <si>
    <t>767996703</t>
  </si>
  <si>
    <t>Demontáž ostatních zámečnických konstrukcí o hmotnosti jednotlivých dílů řezáním přes 100 do 250 kg</t>
  </si>
  <si>
    <t>-426358171</t>
  </si>
  <si>
    <t>150"průlezka typ V</t>
  </si>
  <si>
    <t>150"kvádrová průlezka</t>
  </si>
  <si>
    <t>250"průlezka pavouk</t>
  </si>
  <si>
    <t>-1473801977</t>
  </si>
  <si>
    <t>1260878942</t>
  </si>
  <si>
    <t>-542097693</t>
  </si>
  <si>
    <t>07 - Lokalita č. 7 - U BD č.p. 545 na ul. Lidická (knihovna)</t>
  </si>
  <si>
    <t>762780905</t>
  </si>
  <si>
    <t>6"viz. D.01</t>
  </si>
  <si>
    <t>1,118+0,05</t>
  </si>
  <si>
    <t>11,237-1,168"zisk zeminy z výkopu</t>
  </si>
  <si>
    <t>6*0,6*0,6"zásyp po obrubách</t>
  </si>
  <si>
    <t>12,229*2,1</t>
  </si>
  <si>
    <t>400"viz. C.07, D.01</t>
  </si>
  <si>
    <t>400*0,05</t>
  </si>
  <si>
    <t>0,5*0,5*0,1*2"PR08</t>
  </si>
  <si>
    <t>-788076176</t>
  </si>
  <si>
    <t>0,5*0,5*1*2*1,3"PR08</t>
  </si>
  <si>
    <t>-230891564</t>
  </si>
  <si>
    <t>4*1*4</t>
  </si>
  <si>
    <t>1642752215</t>
  </si>
  <si>
    <t>1820079486</t>
  </si>
  <si>
    <t>936005247R01</t>
  </si>
  <si>
    <t>Montáž dětského prvku "Kolébačka KŮŇ" dle specifikace PR08</t>
  </si>
  <si>
    <t>2"viz. Specifikace</t>
  </si>
  <si>
    <t>74920017R01</t>
  </si>
  <si>
    <t>dětský prvek PR08 - Kolebačka KŮŇ</t>
  </si>
  <si>
    <t>0,6*0,6*2*2"hrazda</t>
  </si>
  <si>
    <t>0,6*2,5*2"průlezka oblouk</t>
  </si>
  <si>
    <t>0,6*0,6*1"klepáč koberců</t>
  </si>
  <si>
    <t>0,6*0,6*0,6*2"koš a značka</t>
  </si>
  <si>
    <t>25,033*10 'Přepočtené koeficientem množství</t>
  </si>
  <si>
    <t>25,033-0,7</t>
  </si>
  <si>
    <t>-534240346</t>
  </si>
  <si>
    <t>-803666784</t>
  </si>
  <si>
    <t>1372557898</t>
  </si>
  <si>
    <t>4*4*2</t>
  </si>
  <si>
    <t>845513375</t>
  </si>
  <si>
    <t>16*0,04*1,1*2</t>
  </si>
  <si>
    <t>4*4*2"viz. Specifikace</t>
  </si>
  <si>
    <t>-1863121377</t>
  </si>
  <si>
    <t>50*2"značka a koš</t>
  </si>
  <si>
    <t>30*2"hrazda</t>
  </si>
  <si>
    <t>120"průlezka typ V</t>
  </si>
  <si>
    <t>120"klepač na koberce</t>
  </si>
  <si>
    <t>-2091287513</t>
  </si>
  <si>
    <t>16*(0,04+0,3)*2*1,1</t>
  </si>
  <si>
    <t>-1162482980</t>
  </si>
  <si>
    <t>-990170963</t>
  </si>
  <si>
    <t>11,968*3</t>
  </si>
  <si>
    <t>-261856618</t>
  </si>
  <si>
    <t>-821775293</t>
  </si>
  <si>
    <t>39</t>
  </si>
  <si>
    <t>1981653744</t>
  </si>
  <si>
    <t>08 - Lokalita č. 8 - U BD č.p. 539 na ul. Lidická</t>
  </si>
  <si>
    <t>-590508417</t>
  </si>
  <si>
    <t>3,4*3,4*0,8"odvoz písku z pískoviště</t>
  </si>
  <si>
    <t>-801713580</t>
  </si>
  <si>
    <t>9,248"odvoz písku na skládku</t>
  </si>
  <si>
    <t>9,248"dovoz písku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</si>
  <si>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</si>
  <si>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</si>
  <si>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1721036069</t>
  </si>
  <si>
    <t>9,248*50"dovoz nového písku</t>
  </si>
  <si>
    <t>1034013039</t>
  </si>
  <si>
    <t>1993796505</t>
  </si>
  <si>
    <t>174201101</t>
  </si>
  <si>
    <t>Zásyp sypaninou z jakékoliv horniny s uložením výkopku ve vrstvách bez zhutnění jam, šachet, rýh nebo kolem objektů v těchto vykopávkách</t>
  </si>
  <si>
    <t>359789136</t>
  </si>
  <si>
    <t>3,4*3,4*0,8"zásyp novým pískem</t>
  </si>
  <si>
    <t>58331351R01</t>
  </si>
  <si>
    <t>písek pro dětské pískoviště frakce 0-4, s certifikátem jako zdravotně nazávadný</t>
  </si>
  <si>
    <t>95782640</t>
  </si>
  <si>
    <t>998222012</t>
  </si>
  <si>
    <t>Přesun hmot pro tělovýchovné plochy dopravní vzdálenost do 200 m</t>
  </si>
  <si>
    <t>-594488714</t>
  </si>
  <si>
    <t>09 - Lokalita č. 9 - U BD č.p. 534 na ul. kpt. Nálepky</t>
  </si>
  <si>
    <t>113106021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</si>
  <si>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dlaždic, desek nebo tvarovek</t>
  </si>
  <si>
    <t>1306104380</t>
  </si>
  <si>
    <t>0,6*1,8"viz. C.09, d.01</t>
  </si>
  <si>
    <t>0,576+7,956</t>
  </si>
  <si>
    <t>38,946-8,532"zisk zeminy z výkopu</t>
  </si>
  <si>
    <t>30,414*2,1</t>
  </si>
  <si>
    <t>790"viz. C.09, D.01</t>
  </si>
  <si>
    <t>790*0,015 'Přepočtené koeficientem množství</t>
  </si>
  <si>
    <t>790*0,05</t>
  </si>
  <si>
    <t>1,2*1,2*0,1*4"PR09</t>
  </si>
  <si>
    <t>1,2*1,2*1*4*1,3"PR09</t>
  </si>
  <si>
    <t>4*1*4*2</t>
  </si>
  <si>
    <t>1871235480</t>
  </si>
  <si>
    <t>449315035</t>
  </si>
  <si>
    <t>936005248R01</t>
  </si>
  <si>
    <t>Montáž dětského prvku "Slackmaster - Kombinace 2" dle specifikace PR09</t>
  </si>
  <si>
    <t>74920019R01</t>
  </si>
  <si>
    <t>dětský prvek PR09 - Slackmaster - Kombinace 2</t>
  </si>
  <si>
    <t>0,6*0,6*1*8*2*2"sušák na prádlo</t>
  </si>
  <si>
    <t>0,6*1,5*1*4*2"průlezka typ V</t>
  </si>
  <si>
    <t>(1,2*1,2*1,2+0,8*0,8*1*4)*2"průlezka pavouk</t>
  </si>
  <si>
    <t>2,5*2,5*0,5*2"průlezka z kvádrů</t>
  </si>
  <si>
    <t>0,6*0,6*1*2*2"hrazda</t>
  </si>
  <si>
    <t>0,6*1*0,5*2"park. lavička</t>
  </si>
  <si>
    <t>0,6*0,6*1"patka</t>
  </si>
  <si>
    <t>80,946*10 'Přepočtené koeficientem množství</t>
  </si>
  <si>
    <t>80,946-2,15</t>
  </si>
  <si>
    <t>2018723617</t>
  </si>
  <si>
    <t>521826785</t>
  </si>
  <si>
    <t>50*8*2"sušák na prádlo</t>
  </si>
  <si>
    <t>150*2"průlezka typ V</t>
  </si>
  <si>
    <t>50*2"hrazda</t>
  </si>
  <si>
    <t>150*2"kvádrová průlezka</t>
  </si>
  <si>
    <t>250*2"průlezka pavouk</t>
  </si>
  <si>
    <t>16*(0,04+0,3)*2*1,1*2</t>
  </si>
  <si>
    <t>23,936*3</t>
  </si>
  <si>
    <t>2033036895</t>
  </si>
  <si>
    <t>1250543019</t>
  </si>
  <si>
    <t>-1803441529</t>
  </si>
  <si>
    <t>11 - Lokalita č. 11 - Javorový</t>
  </si>
  <si>
    <t>-171453300</t>
  </si>
  <si>
    <t>0,344+3,913</t>
  </si>
  <si>
    <t>0,6*0,4*0,5*2"pneu pod sedáky houpačky</t>
  </si>
  <si>
    <t>1277068323</t>
  </si>
  <si>
    <t>-289746849</t>
  </si>
  <si>
    <t>638615209</t>
  </si>
  <si>
    <t>4,497*10</t>
  </si>
  <si>
    <t>44,97*10 'Přepočtené koeficientem množství</t>
  </si>
  <si>
    <t>1484082764</t>
  </si>
  <si>
    <t>2105038793</t>
  </si>
  <si>
    <t>4,497*2,1</t>
  </si>
  <si>
    <t>-1028991997</t>
  </si>
  <si>
    <t>130"viz. C.11, D.01</t>
  </si>
  <si>
    <t>-1386778207</t>
  </si>
  <si>
    <t>130*0,03 'Přepočtené koeficientem množství</t>
  </si>
  <si>
    <t>391190331</t>
  </si>
  <si>
    <t>-1452884074</t>
  </si>
  <si>
    <t>130*0,05</t>
  </si>
  <si>
    <t>1817307344</t>
  </si>
  <si>
    <t>121355418</t>
  </si>
  <si>
    <t>0,5*0,5*0,15"PR08</t>
  </si>
  <si>
    <t>0,6*1*0,15"PR10</t>
  </si>
  <si>
    <t>0,6*0,6*4*0,15"PR11</t>
  </si>
  <si>
    <t>1521571374</t>
  </si>
  <si>
    <t>0,5*0,5*1*1,3"PR08</t>
  </si>
  <si>
    <t>0,6*1*1*1,3"PR10</t>
  </si>
  <si>
    <t>0,6*0,6*1*4*1,3"PR11</t>
  </si>
  <si>
    <t>0,6*0,6*1*1,3*2"základ pod dětský prvek PR13</t>
  </si>
  <si>
    <t>916131212R01</t>
  </si>
  <si>
    <t>Osazení penumatiky osobního vozidla R15, do lože z betonu prostého s dodáním pneumatiky</t>
  </si>
  <si>
    <t>-573240897</t>
  </si>
  <si>
    <t>2"pneu pod sedáky houpačky</t>
  </si>
  <si>
    <t>813471245</t>
  </si>
  <si>
    <t>2"viz. D.01, D.02</t>
  </si>
  <si>
    <t>1695112953</t>
  </si>
  <si>
    <t>1352064389</t>
  </si>
  <si>
    <t>-1857461183</t>
  </si>
  <si>
    <t>936005252R01</t>
  </si>
  <si>
    <t>Montáž dětského prvku "Vahadlová houpačka DHK4" dle specifikace PR10</t>
  </si>
  <si>
    <t>489731871</t>
  </si>
  <si>
    <t>7492001011R01</t>
  </si>
  <si>
    <t>dětský prvek PR10 - Vahadlová houpačka DHK4</t>
  </si>
  <si>
    <t>-1891065881</t>
  </si>
  <si>
    <t>936005253R01</t>
  </si>
  <si>
    <t>Montáž dětského prvku "Malý lanový park - Kombinace požární" dle specifikace PR11</t>
  </si>
  <si>
    <t>-2130615981</t>
  </si>
  <si>
    <t>749200155R01</t>
  </si>
  <si>
    <t>dětský prvek PR11 - Malý lanový park - Kombinace požární</t>
  </si>
  <si>
    <t>-1433389811</t>
  </si>
  <si>
    <t>-1063359224</t>
  </si>
  <si>
    <t>1312760496</t>
  </si>
  <si>
    <t>0,196*20 'Přepočtené koeficientem množství</t>
  </si>
  <si>
    <t>1287734010</t>
  </si>
  <si>
    <t>2143034629</t>
  </si>
  <si>
    <t>-605970606</t>
  </si>
  <si>
    <t>762731814R01</t>
  </si>
  <si>
    <t>Oprava stávající houpací lavice z kulatiny dle specifikace PR12</t>
  </si>
  <si>
    <t>-605595611</t>
  </si>
  <si>
    <t>762731815R01</t>
  </si>
  <si>
    <t>Demontáž rybářské sítě na konstrukci z kulatiny du suti s odstraněním dřevěné kulatiny</t>
  </si>
  <si>
    <t>1787084381</t>
  </si>
  <si>
    <t>-1349283019</t>
  </si>
  <si>
    <t>1968376632</t>
  </si>
  <si>
    <t>259261182</t>
  </si>
  <si>
    <t>12 - Lokalita č. 12 - Kamionka</t>
  </si>
  <si>
    <t>-314075905</t>
  </si>
  <si>
    <t>1,3*1,3*0,65*2"trampolína</t>
  </si>
  <si>
    <t>1822506927</t>
  </si>
  <si>
    <t>-2111852488</t>
  </si>
  <si>
    <t>2,557-0,338</t>
  </si>
  <si>
    <t>-1556450229</t>
  </si>
  <si>
    <t>-31941004</t>
  </si>
  <si>
    <t>2,219*2,1</t>
  </si>
  <si>
    <t>-693467986</t>
  </si>
  <si>
    <t>1,25*6*0,1*0,45</t>
  </si>
  <si>
    <t>463826262</t>
  </si>
  <si>
    <t>833879307</t>
  </si>
  <si>
    <t>20*0,015 'Přepočtené koeficientem množství</t>
  </si>
  <si>
    <t>1248192129</t>
  </si>
  <si>
    <t>2086761728</t>
  </si>
  <si>
    <t>20*0,05</t>
  </si>
  <si>
    <t>399240012</t>
  </si>
  <si>
    <t>20"viz. D.01</t>
  </si>
  <si>
    <t>422099858</t>
  </si>
  <si>
    <t>1,3*1,3*0,2*2"PR06</t>
  </si>
  <si>
    <t>1829238233</t>
  </si>
  <si>
    <t>-255179517</t>
  </si>
  <si>
    <t>-1789883246</t>
  </si>
  <si>
    <t>936005245R01</t>
  </si>
  <si>
    <t>Montáž dětského prvku "Trampolína S (SMB)" dle specifikace PR06</t>
  </si>
  <si>
    <t>1097901721</t>
  </si>
  <si>
    <t>74920015R01</t>
  </si>
  <si>
    <t>dětský prvek PR06 - Trampolína S (SMB)</t>
  </si>
  <si>
    <t>1399025241</t>
  </si>
  <si>
    <t>-39256739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</si>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</sst>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23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24</v>
      </c>
      <c r="E8" s="27"/>
      <c r="F8" s="27"/>
      <c r="G8" s="27"/>
      <c r="H8" s="27"/>
      <c r="I8" s="27"/>
      <c r="J8" s="27"/>
      <c r="K8" s="33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26</v>
      </c>
      <c r="AL8" s="27"/>
      <c r="AM8" s="27"/>
      <c r="AN8" s="39" t="s">
        <v>27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29</v>
      </c>
      <c r="AL10" s="27"/>
      <c r="AM10" s="27"/>
      <c r="AN10" s="33" t="s">
        <v>23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31</v>
      </c>
      <c r="AL11" s="27"/>
      <c r="AM11" s="27"/>
      <c r="AN11" s="33" t="s">
        <v>23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29</v>
      </c>
      <c r="AL13" s="27"/>
      <c r="AM13" s="27"/>
      <c r="AN13" s="40" t="s">
        <v>33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33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31</v>
      </c>
      <c r="AL14" s="27"/>
      <c r="AM14" s="27"/>
      <c r="AN14" s="40" t="s">
        <v>33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29</v>
      </c>
      <c r="AL16" s="27"/>
      <c r="AM16" s="27"/>
      <c r="AN16" s="33" t="s">
        <v>23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31</v>
      </c>
      <c r="AL17" s="27"/>
      <c r="AM17" s="27"/>
      <c r="AN17" s="33" t="s">
        <v>23</v>
      </c>
      <c r="AO17" s="27"/>
      <c r="AP17" s="27"/>
      <c r="AQ17" s="29"/>
      <c r="BE17" s="37"/>
      <c r="BS17" s="22" t="s">
        <v>36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57" customHeight="1">
      <c r="B20" s="26"/>
      <c r="C20" s="27"/>
      <c r="D20" s="27"/>
      <c r="E20" s="42" t="s">
        <v>38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40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41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42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43</v>
      </c>
      <c r="E26" s="52"/>
      <c r="F26" s="53" t="s">
        <v>44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45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46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47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48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49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50</v>
      </c>
      <c r="U32" s="59"/>
      <c r="V32" s="59"/>
      <c r="W32" s="59"/>
      <c r="X32" s="61" t="s">
        <v>51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52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L2018-23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Dětské prvky, Třinec - obnova, 2.etapa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24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Obec Třinec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26</v>
      </c>
      <c r="AJ44" s="72"/>
      <c r="AK44" s="72"/>
      <c r="AL44" s="72"/>
      <c r="AM44" s="83" t="str">
        <f>IF(AN8= "","",AN8)</f>
        <v>30. 4. 2018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28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Město Třinec, Jablunkovská 160, 739 61 Třinec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34</v>
      </c>
      <c r="AJ46" s="72"/>
      <c r="AK46" s="72"/>
      <c r="AL46" s="72"/>
      <c r="AM46" s="75" t="str">
        <f>IF(E17="","",E17)</f>
        <v xml:space="preserve"> </v>
      </c>
      <c r="AN46" s="75"/>
      <c r="AO46" s="75"/>
      <c r="AP46" s="75"/>
      <c r="AQ46" s="72"/>
      <c r="AR46" s="70"/>
      <c r="AS46" s="84" t="s">
        <v>53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32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54</v>
      </c>
      <c r="D49" s="95"/>
      <c r="E49" s="95"/>
      <c r="F49" s="95"/>
      <c r="G49" s="95"/>
      <c r="H49" s="96"/>
      <c r="I49" s="97" t="s">
        <v>55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56</v>
      </c>
      <c r="AH49" s="95"/>
      <c r="AI49" s="95"/>
      <c r="AJ49" s="95"/>
      <c r="AK49" s="95"/>
      <c r="AL49" s="95"/>
      <c r="AM49" s="95"/>
      <c r="AN49" s="97" t="s">
        <v>57</v>
      </c>
      <c r="AO49" s="95"/>
      <c r="AP49" s="95"/>
      <c r="AQ49" s="99" t="s">
        <v>58</v>
      </c>
      <c r="AR49" s="70"/>
      <c r="AS49" s="100" t="s">
        <v>59</v>
      </c>
      <c r="AT49" s="101" t="s">
        <v>60</v>
      </c>
      <c r="AU49" s="101" t="s">
        <v>61</v>
      </c>
      <c r="AV49" s="101" t="s">
        <v>62</v>
      </c>
      <c r="AW49" s="101" t="s">
        <v>63</v>
      </c>
      <c r="AX49" s="101" t="s">
        <v>64</v>
      </c>
      <c r="AY49" s="101" t="s">
        <v>65</v>
      </c>
      <c r="AZ49" s="101" t="s">
        <v>66</v>
      </c>
      <c r="BA49" s="101" t="s">
        <v>67</v>
      </c>
      <c r="BB49" s="101" t="s">
        <v>68</v>
      </c>
      <c r="BC49" s="101" t="s">
        <v>69</v>
      </c>
      <c r="BD49" s="102" t="s">
        <v>70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71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ROUND(SUM(AG52:AG59),2)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23</v>
      </c>
      <c r="AR51" s="81"/>
      <c r="AS51" s="111">
        <f>ROUND(SUM(AS52:AS59),2)</f>
        <v>0</v>
      </c>
      <c r="AT51" s="112">
        <f>ROUND(SUM(AV51:AW51),2)</f>
        <v>0</v>
      </c>
      <c r="AU51" s="113">
        <f>ROUND(SUM(AU52:AU59),5)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ROUND(SUM(AZ52:AZ59),2)</f>
        <v>0</v>
      </c>
      <c r="BA51" s="112">
        <f>ROUND(SUM(BA52:BA59),2)</f>
        <v>0</v>
      </c>
      <c r="BB51" s="112">
        <f>ROUND(SUM(BB52:BB59),2)</f>
        <v>0</v>
      </c>
      <c r="BC51" s="112">
        <f>ROUND(SUM(BC52:BC59),2)</f>
        <v>0</v>
      </c>
      <c r="BD51" s="114">
        <f>ROUND(SUM(BD52:BD59),2)</f>
        <v>0</v>
      </c>
      <c r="BS51" s="115" t="s">
        <v>72</v>
      </c>
      <c r="BT51" s="115" t="s">
        <v>73</v>
      </c>
      <c r="BU51" s="116" t="s">
        <v>74</v>
      </c>
      <c r="BV51" s="115" t="s">
        <v>75</v>
      </c>
      <c r="BW51" s="115" t="s">
        <v>7</v>
      </c>
      <c r="BX51" s="115" t="s">
        <v>76</v>
      </c>
      <c r="CL51" s="115" t="s">
        <v>21</v>
      </c>
    </row>
    <row r="52" s="5" customFormat="1" ht="31.5" customHeight="1">
      <c r="A52" s="117" t="s">
        <v>77</v>
      </c>
      <c r="B52" s="118"/>
      <c r="C52" s="119"/>
      <c r="D52" s="120" t="s">
        <v>78</v>
      </c>
      <c r="E52" s="120"/>
      <c r="F52" s="120"/>
      <c r="G52" s="120"/>
      <c r="H52" s="120"/>
      <c r="I52" s="121"/>
      <c r="J52" s="120" t="s">
        <v>79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'01 - Lokalita č. 1 - U BD...'!J27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80</v>
      </c>
      <c r="AR52" s="124"/>
      <c r="AS52" s="125">
        <v>0</v>
      </c>
      <c r="AT52" s="126">
        <f>ROUND(SUM(AV52:AW52),2)</f>
        <v>0</v>
      </c>
      <c r="AU52" s="127">
        <f>'01 - Lokalita č. 1 - U BD...'!P88</f>
        <v>0</v>
      </c>
      <c r="AV52" s="126">
        <f>'01 - Lokalita č. 1 - U BD...'!J30</f>
        <v>0</v>
      </c>
      <c r="AW52" s="126">
        <f>'01 - Lokalita č. 1 - U BD...'!J31</f>
        <v>0</v>
      </c>
      <c r="AX52" s="126">
        <f>'01 - Lokalita č. 1 - U BD...'!J32</f>
        <v>0</v>
      </c>
      <c r="AY52" s="126">
        <f>'01 - Lokalita č. 1 - U BD...'!J33</f>
        <v>0</v>
      </c>
      <c r="AZ52" s="126">
        <f>'01 - Lokalita č. 1 - U BD...'!F30</f>
        <v>0</v>
      </c>
      <c r="BA52" s="126">
        <f>'01 - Lokalita č. 1 - U BD...'!F31</f>
        <v>0</v>
      </c>
      <c r="BB52" s="126">
        <f>'01 - Lokalita č. 1 - U BD...'!F32</f>
        <v>0</v>
      </c>
      <c r="BC52" s="126">
        <f>'01 - Lokalita č. 1 - U BD...'!F33</f>
        <v>0</v>
      </c>
      <c r="BD52" s="128">
        <f>'01 - Lokalita č. 1 - U BD...'!F34</f>
        <v>0</v>
      </c>
      <c r="BT52" s="129" t="s">
        <v>81</v>
      </c>
      <c r="BV52" s="129" t="s">
        <v>75</v>
      </c>
      <c r="BW52" s="129" t="s">
        <v>82</v>
      </c>
      <c r="BX52" s="129" t="s">
        <v>7</v>
      </c>
      <c r="CL52" s="129" t="s">
        <v>21</v>
      </c>
      <c r="CM52" s="129" t="s">
        <v>83</v>
      </c>
    </row>
    <row r="53" s="5" customFormat="1" ht="31.5" customHeight="1">
      <c r="A53" s="117" t="s">
        <v>77</v>
      </c>
      <c r="B53" s="118"/>
      <c r="C53" s="119"/>
      <c r="D53" s="120" t="s">
        <v>84</v>
      </c>
      <c r="E53" s="120"/>
      <c r="F53" s="120"/>
      <c r="G53" s="120"/>
      <c r="H53" s="120"/>
      <c r="I53" s="121"/>
      <c r="J53" s="120" t="s">
        <v>85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'02 - Lokalita č. 2 - U BD...'!J27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80</v>
      </c>
      <c r="AR53" s="124"/>
      <c r="AS53" s="125">
        <v>0</v>
      </c>
      <c r="AT53" s="126">
        <f>ROUND(SUM(AV53:AW53),2)</f>
        <v>0</v>
      </c>
      <c r="AU53" s="127">
        <f>'02 - Lokalita č. 2 - U BD...'!P92</f>
        <v>0</v>
      </c>
      <c r="AV53" s="126">
        <f>'02 - Lokalita č. 2 - U BD...'!J30</f>
        <v>0</v>
      </c>
      <c r="AW53" s="126">
        <f>'02 - Lokalita č. 2 - U BD...'!J31</f>
        <v>0</v>
      </c>
      <c r="AX53" s="126">
        <f>'02 - Lokalita č. 2 - U BD...'!J32</f>
        <v>0</v>
      </c>
      <c r="AY53" s="126">
        <f>'02 - Lokalita č. 2 - U BD...'!J33</f>
        <v>0</v>
      </c>
      <c r="AZ53" s="126">
        <f>'02 - Lokalita č. 2 - U BD...'!F30</f>
        <v>0</v>
      </c>
      <c r="BA53" s="126">
        <f>'02 - Lokalita č. 2 - U BD...'!F31</f>
        <v>0</v>
      </c>
      <c r="BB53" s="126">
        <f>'02 - Lokalita č. 2 - U BD...'!F32</f>
        <v>0</v>
      </c>
      <c r="BC53" s="126">
        <f>'02 - Lokalita č. 2 - U BD...'!F33</f>
        <v>0</v>
      </c>
      <c r="BD53" s="128">
        <f>'02 - Lokalita č. 2 - U BD...'!F34</f>
        <v>0</v>
      </c>
      <c r="BT53" s="129" t="s">
        <v>81</v>
      </c>
      <c r="BV53" s="129" t="s">
        <v>75</v>
      </c>
      <c r="BW53" s="129" t="s">
        <v>86</v>
      </c>
      <c r="BX53" s="129" t="s">
        <v>7</v>
      </c>
      <c r="CL53" s="129" t="s">
        <v>21</v>
      </c>
      <c r="CM53" s="129" t="s">
        <v>83</v>
      </c>
    </row>
    <row r="54" s="5" customFormat="1" ht="31.5" customHeight="1">
      <c r="A54" s="117" t="s">
        <v>77</v>
      </c>
      <c r="B54" s="118"/>
      <c r="C54" s="119"/>
      <c r="D54" s="120" t="s">
        <v>87</v>
      </c>
      <c r="E54" s="120"/>
      <c r="F54" s="120"/>
      <c r="G54" s="120"/>
      <c r="H54" s="120"/>
      <c r="I54" s="121"/>
      <c r="J54" s="120" t="s">
        <v>88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'03 - Lokalita č. 3 - U BD...'!J27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80</v>
      </c>
      <c r="AR54" s="124"/>
      <c r="AS54" s="125">
        <v>0</v>
      </c>
      <c r="AT54" s="126">
        <f>ROUND(SUM(AV54:AW54),2)</f>
        <v>0</v>
      </c>
      <c r="AU54" s="127">
        <f>'03 - Lokalita č. 3 - U BD...'!P89</f>
        <v>0</v>
      </c>
      <c r="AV54" s="126">
        <f>'03 - Lokalita č. 3 - U BD...'!J30</f>
        <v>0</v>
      </c>
      <c r="AW54" s="126">
        <f>'03 - Lokalita č. 3 - U BD...'!J31</f>
        <v>0</v>
      </c>
      <c r="AX54" s="126">
        <f>'03 - Lokalita č. 3 - U BD...'!J32</f>
        <v>0</v>
      </c>
      <c r="AY54" s="126">
        <f>'03 - Lokalita č. 3 - U BD...'!J33</f>
        <v>0</v>
      </c>
      <c r="AZ54" s="126">
        <f>'03 - Lokalita č. 3 - U BD...'!F30</f>
        <v>0</v>
      </c>
      <c r="BA54" s="126">
        <f>'03 - Lokalita č. 3 - U BD...'!F31</f>
        <v>0</v>
      </c>
      <c r="BB54" s="126">
        <f>'03 - Lokalita č. 3 - U BD...'!F32</f>
        <v>0</v>
      </c>
      <c r="BC54" s="126">
        <f>'03 - Lokalita č. 3 - U BD...'!F33</f>
        <v>0</v>
      </c>
      <c r="BD54" s="128">
        <f>'03 - Lokalita č. 3 - U BD...'!F34</f>
        <v>0</v>
      </c>
      <c r="BT54" s="129" t="s">
        <v>81</v>
      </c>
      <c r="BV54" s="129" t="s">
        <v>75</v>
      </c>
      <c r="BW54" s="129" t="s">
        <v>89</v>
      </c>
      <c r="BX54" s="129" t="s">
        <v>7</v>
      </c>
      <c r="CL54" s="129" t="s">
        <v>21</v>
      </c>
      <c r="CM54" s="129" t="s">
        <v>83</v>
      </c>
    </row>
    <row r="55" s="5" customFormat="1" ht="31.5" customHeight="1">
      <c r="A55" s="117" t="s">
        <v>77</v>
      </c>
      <c r="B55" s="118"/>
      <c r="C55" s="119"/>
      <c r="D55" s="120" t="s">
        <v>90</v>
      </c>
      <c r="E55" s="120"/>
      <c r="F55" s="120"/>
      <c r="G55" s="120"/>
      <c r="H55" s="120"/>
      <c r="I55" s="121"/>
      <c r="J55" s="120" t="s">
        <v>91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2">
        <f>'07 - Lokalita č. 7 - U BD...'!J27</f>
        <v>0</v>
      </c>
      <c r="AH55" s="121"/>
      <c r="AI55" s="121"/>
      <c r="AJ55" s="121"/>
      <c r="AK55" s="121"/>
      <c r="AL55" s="121"/>
      <c r="AM55" s="121"/>
      <c r="AN55" s="122">
        <f>SUM(AG55,AT55)</f>
        <v>0</v>
      </c>
      <c r="AO55" s="121"/>
      <c r="AP55" s="121"/>
      <c r="AQ55" s="123" t="s">
        <v>80</v>
      </c>
      <c r="AR55" s="124"/>
      <c r="AS55" s="125">
        <v>0</v>
      </c>
      <c r="AT55" s="126">
        <f>ROUND(SUM(AV55:AW55),2)</f>
        <v>0</v>
      </c>
      <c r="AU55" s="127">
        <f>'07 - Lokalita č. 7 - U BD...'!P92</f>
        <v>0</v>
      </c>
      <c r="AV55" s="126">
        <f>'07 - Lokalita č. 7 - U BD...'!J30</f>
        <v>0</v>
      </c>
      <c r="AW55" s="126">
        <f>'07 - Lokalita č. 7 - U BD...'!J31</f>
        <v>0</v>
      </c>
      <c r="AX55" s="126">
        <f>'07 - Lokalita č. 7 - U BD...'!J32</f>
        <v>0</v>
      </c>
      <c r="AY55" s="126">
        <f>'07 - Lokalita č. 7 - U BD...'!J33</f>
        <v>0</v>
      </c>
      <c r="AZ55" s="126">
        <f>'07 - Lokalita č. 7 - U BD...'!F30</f>
        <v>0</v>
      </c>
      <c r="BA55" s="126">
        <f>'07 - Lokalita č. 7 - U BD...'!F31</f>
        <v>0</v>
      </c>
      <c r="BB55" s="126">
        <f>'07 - Lokalita č. 7 - U BD...'!F32</f>
        <v>0</v>
      </c>
      <c r="BC55" s="126">
        <f>'07 - Lokalita č. 7 - U BD...'!F33</f>
        <v>0</v>
      </c>
      <c r="BD55" s="128">
        <f>'07 - Lokalita č. 7 - U BD...'!F34</f>
        <v>0</v>
      </c>
      <c r="BT55" s="129" t="s">
        <v>81</v>
      </c>
      <c r="BV55" s="129" t="s">
        <v>75</v>
      </c>
      <c r="BW55" s="129" t="s">
        <v>92</v>
      </c>
      <c r="BX55" s="129" t="s">
        <v>7</v>
      </c>
      <c r="CL55" s="129" t="s">
        <v>21</v>
      </c>
      <c r="CM55" s="129" t="s">
        <v>83</v>
      </c>
    </row>
    <row r="56" s="5" customFormat="1" ht="31.5" customHeight="1">
      <c r="A56" s="117" t="s">
        <v>77</v>
      </c>
      <c r="B56" s="118"/>
      <c r="C56" s="119"/>
      <c r="D56" s="120" t="s">
        <v>93</v>
      </c>
      <c r="E56" s="120"/>
      <c r="F56" s="120"/>
      <c r="G56" s="120"/>
      <c r="H56" s="120"/>
      <c r="I56" s="121"/>
      <c r="J56" s="120" t="s">
        <v>94</v>
      </c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2">
        <f>'08 - Lokalita č. 8 - U BD...'!J27</f>
        <v>0</v>
      </c>
      <c r="AH56" s="121"/>
      <c r="AI56" s="121"/>
      <c r="AJ56" s="121"/>
      <c r="AK56" s="121"/>
      <c r="AL56" s="121"/>
      <c r="AM56" s="121"/>
      <c r="AN56" s="122">
        <f>SUM(AG56,AT56)</f>
        <v>0</v>
      </c>
      <c r="AO56" s="121"/>
      <c r="AP56" s="121"/>
      <c r="AQ56" s="123" t="s">
        <v>80</v>
      </c>
      <c r="AR56" s="124"/>
      <c r="AS56" s="125">
        <v>0</v>
      </c>
      <c r="AT56" s="126">
        <f>ROUND(SUM(AV56:AW56),2)</f>
        <v>0</v>
      </c>
      <c r="AU56" s="127">
        <f>'08 - Lokalita č. 8 - U BD...'!P79</f>
        <v>0</v>
      </c>
      <c r="AV56" s="126">
        <f>'08 - Lokalita č. 8 - U BD...'!J30</f>
        <v>0</v>
      </c>
      <c r="AW56" s="126">
        <f>'08 - Lokalita č. 8 - U BD...'!J31</f>
        <v>0</v>
      </c>
      <c r="AX56" s="126">
        <f>'08 - Lokalita č. 8 - U BD...'!J32</f>
        <v>0</v>
      </c>
      <c r="AY56" s="126">
        <f>'08 - Lokalita č. 8 - U BD...'!J33</f>
        <v>0</v>
      </c>
      <c r="AZ56" s="126">
        <f>'08 - Lokalita č. 8 - U BD...'!F30</f>
        <v>0</v>
      </c>
      <c r="BA56" s="126">
        <f>'08 - Lokalita č. 8 - U BD...'!F31</f>
        <v>0</v>
      </c>
      <c r="BB56" s="126">
        <f>'08 - Lokalita č. 8 - U BD...'!F32</f>
        <v>0</v>
      </c>
      <c r="BC56" s="126">
        <f>'08 - Lokalita č. 8 - U BD...'!F33</f>
        <v>0</v>
      </c>
      <c r="BD56" s="128">
        <f>'08 - Lokalita č. 8 - U BD...'!F34</f>
        <v>0</v>
      </c>
      <c r="BT56" s="129" t="s">
        <v>81</v>
      </c>
      <c r="BV56" s="129" t="s">
        <v>75</v>
      </c>
      <c r="BW56" s="129" t="s">
        <v>95</v>
      </c>
      <c r="BX56" s="129" t="s">
        <v>7</v>
      </c>
      <c r="CL56" s="129" t="s">
        <v>21</v>
      </c>
      <c r="CM56" s="129" t="s">
        <v>83</v>
      </c>
    </row>
    <row r="57" s="5" customFormat="1" ht="31.5" customHeight="1">
      <c r="A57" s="117" t="s">
        <v>77</v>
      </c>
      <c r="B57" s="118"/>
      <c r="C57" s="119"/>
      <c r="D57" s="120" t="s">
        <v>96</v>
      </c>
      <c r="E57" s="120"/>
      <c r="F57" s="120"/>
      <c r="G57" s="120"/>
      <c r="H57" s="120"/>
      <c r="I57" s="121"/>
      <c r="J57" s="120" t="s">
        <v>97</v>
      </c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2">
        <f>'09 - Lokalita č. 9 - U BD...'!J27</f>
        <v>0</v>
      </c>
      <c r="AH57" s="121"/>
      <c r="AI57" s="121"/>
      <c r="AJ57" s="121"/>
      <c r="AK57" s="121"/>
      <c r="AL57" s="121"/>
      <c r="AM57" s="121"/>
      <c r="AN57" s="122">
        <f>SUM(AG57,AT57)</f>
        <v>0</v>
      </c>
      <c r="AO57" s="121"/>
      <c r="AP57" s="121"/>
      <c r="AQ57" s="123" t="s">
        <v>80</v>
      </c>
      <c r="AR57" s="124"/>
      <c r="AS57" s="125">
        <v>0</v>
      </c>
      <c r="AT57" s="126">
        <f>ROUND(SUM(AV57:AW57),2)</f>
        <v>0</v>
      </c>
      <c r="AU57" s="127">
        <f>'09 - Lokalita č. 9 - U BD...'!P92</f>
        <v>0</v>
      </c>
      <c r="AV57" s="126">
        <f>'09 - Lokalita č. 9 - U BD...'!J30</f>
        <v>0</v>
      </c>
      <c r="AW57" s="126">
        <f>'09 - Lokalita č. 9 - U BD...'!J31</f>
        <v>0</v>
      </c>
      <c r="AX57" s="126">
        <f>'09 - Lokalita č. 9 - U BD...'!J32</f>
        <v>0</v>
      </c>
      <c r="AY57" s="126">
        <f>'09 - Lokalita č. 9 - U BD...'!J33</f>
        <v>0</v>
      </c>
      <c r="AZ57" s="126">
        <f>'09 - Lokalita č. 9 - U BD...'!F30</f>
        <v>0</v>
      </c>
      <c r="BA57" s="126">
        <f>'09 - Lokalita č. 9 - U BD...'!F31</f>
        <v>0</v>
      </c>
      <c r="BB57" s="126">
        <f>'09 - Lokalita č. 9 - U BD...'!F32</f>
        <v>0</v>
      </c>
      <c r="BC57" s="126">
        <f>'09 - Lokalita č. 9 - U BD...'!F33</f>
        <v>0</v>
      </c>
      <c r="BD57" s="128">
        <f>'09 - Lokalita č. 9 - U BD...'!F34</f>
        <v>0</v>
      </c>
      <c r="BT57" s="129" t="s">
        <v>81</v>
      </c>
      <c r="BV57" s="129" t="s">
        <v>75</v>
      </c>
      <c r="BW57" s="129" t="s">
        <v>98</v>
      </c>
      <c r="BX57" s="129" t="s">
        <v>7</v>
      </c>
      <c r="CL57" s="129" t="s">
        <v>21</v>
      </c>
      <c r="CM57" s="129" t="s">
        <v>83</v>
      </c>
    </row>
    <row r="58" s="5" customFormat="1" ht="16.5" customHeight="1">
      <c r="A58" s="117" t="s">
        <v>77</v>
      </c>
      <c r="B58" s="118"/>
      <c r="C58" s="119"/>
      <c r="D58" s="120" t="s">
        <v>99</v>
      </c>
      <c r="E58" s="120"/>
      <c r="F58" s="120"/>
      <c r="G58" s="120"/>
      <c r="H58" s="120"/>
      <c r="I58" s="121"/>
      <c r="J58" s="120" t="s">
        <v>100</v>
      </c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2">
        <f>'11 - Lokalita č. 11 - Jav...'!J27</f>
        <v>0</v>
      </c>
      <c r="AH58" s="121"/>
      <c r="AI58" s="121"/>
      <c r="AJ58" s="121"/>
      <c r="AK58" s="121"/>
      <c r="AL58" s="121"/>
      <c r="AM58" s="121"/>
      <c r="AN58" s="122">
        <f>SUM(AG58,AT58)</f>
        <v>0</v>
      </c>
      <c r="AO58" s="121"/>
      <c r="AP58" s="121"/>
      <c r="AQ58" s="123" t="s">
        <v>80</v>
      </c>
      <c r="AR58" s="124"/>
      <c r="AS58" s="125">
        <v>0</v>
      </c>
      <c r="AT58" s="126">
        <f>ROUND(SUM(AV58:AW58),2)</f>
        <v>0</v>
      </c>
      <c r="AU58" s="127">
        <f>'11 - Lokalita č. 11 - Jav...'!P88</f>
        <v>0</v>
      </c>
      <c r="AV58" s="126">
        <f>'11 - Lokalita č. 11 - Jav...'!J30</f>
        <v>0</v>
      </c>
      <c r="AW58" s="126">
        <f>'11 - Lokalita č. 11 - Jav...'!J31</f>
        <v>0</v>
      </c>
      <c r="AX58" s="126">
        <f>'11 - Lokalita č. 11 - Jav...'!J32</f>
        <v>0</v>
      </c>
      <c r="AY58" s="126">
        <f>'11 - Lokalita č. 11 - Jav...'!J33</f>
        <v>0</v>
      </c>
      <c r="AZ58" s="126">
        <f>'11 - Lokalita č. 11 - Jav...'!F30</f>
        <v>0</v>
      </c>
      <c r="BA58" s="126">
        <f>'11 - Lokalita č. 11 - Jav...'!F31</f>
        <v>0</v>
      </c>
      <c r="BB58" s="126">
        <f>'11 - Lokalita č. 11 - Jav...'!F32</f>
        <v>0</v>
      </c>
      <c r="BC58" s="126">
        <f>'11 - Lokalita č. 11 - Jav...'!F33</f>
        <v>0</v>
      </c>
      <c r="BD58" s="128">
        <f>'11 - Lokalita č. 11 - Jav...'!F34</f>
        <v>0</v>
      </c>
      <c r="BT58" s="129" t="s">
        <v>81</v>
      </c>
      <c r="BV58" s="129" t="s">
        <v>75</v>
      </c>
      <c r="BW58" s="129" t="s">
        <v>101</v>
      </c>
      <c r="BX58" s="129" t="s">
        <v>7</v>
      </c>
      <c r="CL58" s="129" t="s">
        <v>21</v>
      </c>
      <c r="CM58" s="129" t="s">
        <v>83</v>
      </c>
    </row>
    <row r="59" s="5" customFormat="1" ht="16.5" customHeight="1">
      <c r="A59" s="117" t="s">
        <v>77</v>
      </c>
      <c r="B59" s="118"/>
      <c r="C59" s="119"/>
      <c r="D59" s="120" t="s">
        <v>102</v>
      </c>
      <c r="E59" s="120"/>
      <c r="F59" s="120"/>
      <c r="G59" s="120"/>
      <c r="H59" s="120"/>
      <c r="I59" s="121"/>
      <c r="J59" s="120" t="s">
        <v>103</v>
      </c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2">
        <f>'12 - Lokalita č. 12 - Kam...'!J27</f>
        <v>0</v>
      </c>
      <c r="AH59" s="121"/>
      <c r="AI59" s="121"/>
      <c r="AJ59" s="121"/>
      <c r="AK59" s="121"/>
      <c r="AL59" s="121"/>
      <c r="AM59" s="121"/>
      <c r="AN59" s="122">
        <f>SUM(AG59,AT59)</f>
        <v>0</v>
      </c>
      <c r="AO59" s="121"/>
      <c r="AP59" s="121"/>
      <c r="AQ59" s="123" t="s">
        <v>80</v>
      </c>
      <c r="AR59" s="124"/>
      <c r="AS59" s="130">
        <v>0</v>
      </c>
      <c r="AT59" s="131">
        <f>ROUND(SUM(AV59:AW59),2)</f>
        <v>0</v>
      </c>
      <c r="AU59" s="132">
        <f>'12 - Lokalita č. 12 - Kam...'!P81</f>
        <v>0</v>
      </c>
      <c r="AV59" s="131">
        <f>'12 - Lokalita č. 12 - Kam...'!J30</f>
        <v>0</v>
      </c>
      <c r="AW59" s="131">
        <f>'12 - Lokalita č. 12 - Kam...'!J31</f>
        <v>0</v>
      </c>
      <c r="AX59" s="131">
        <f>'12 - Lokalita č. 12 - Kam...'!J32</f>
        <v>0</v>
      </c>
      <c r="AY59" s="131">
        <f>'12 - Lokalita č. 12 - Kam...'!J33</f>
        <v>0</v>
      </c>
      <c r="AZ59" s="131">
        <f>'12 - Lokalita č. 12 - Kam...'!F30</f>
        <v>0</v>
      </c>
      <c r="BA59" s="131">
        <f>'12 - Lokalita č. 12 - Kam...'!F31</f>
        <v>0</v>
      </c>
      <c r="BB59" s="131">
        <f>'12 - Lokalita č. 12 - Kam...'!F32</f>
        <v>0</v>
      </c>
      <c r="BC59" s="131">
        <f>'12 - Lokalita č. 12 - Kam...'!F33</f>
        <v>0</v>
      </c>
      <c r="BD59" s="133">
        <f>'12 - Lokalita č. 12 - Kam...'!F34</f>
        <v>0</v>
      </c>
      <c r="BT59" s="129" t="s">
        <v>81</v>
      </c>
      <c r="BV59" s="129" t="s">
        <v>75</v>
      </c>
      <c r="BW59" s="129" t="s">
        <v>104</v>
      </c>
      <c r="BX59" s="129" t="s">
        <v>7</v>
      </c>
      <c r="CL59" s="129" t="s">
        <v>21</v>
      </c>
      <c r="CM59" s="129" t="s">
        <v>83</v>
      </c>
    </row>
    <row r="60" s="1" customFormat="1" ht="30" customHeight="1">
      <c r="B60" s="44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0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70"/>
    </row>
  </sheetData>
  <sheetProtection sheet="1" formatColumns="0" formatRows="0" objects="1" scenarios="1" spinCount="100000" saltValue="o9kq7Q4hEIihfpDIVJ8ewRpDn6TOKXDETTppvInt7Ub8+jlWMlrxX3hDLz0qU6BTEg2Uu4MbWaqadyUUXlKaRw==" hashValue="MlCpHauqgbXaoPf9GqVfhEynDN4ZppUWKjAmY1NA1O2HVhtux9Luk5PJFgXJ7EtbCJlp55/2of47DsBFO9Xz0A==" algorithmName="SHA-512" password="CC35"/>
  <mergeCells count="6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Lokalita č. 1 - U BD...'!C2" display="/"/>
    <hyperlink ref="A53" location="'02 - Lokalita č. 2 - U BD...'!C2" display="/"/>
    <hyperlink ref="A54" location="'03 - Lokalita č. 3 - U BD...'!C2" display="/"/>
    <hyperlink ref="A55" location="'07 - Lokalita č. 7 - U BD...'!C2" display="/"/>
    <hyperlink ref="A56" location="'08 - Lokalita č. 8 - U BD...'!C2" display="/"/>
    <hyperlink ref="A57" location="'09 - Lokalita č. 9 - U BD...'!C2" display="/"/>
    <hyperlink ref="A58" location="'11 - Lokalita č. 11 - Jav...'!C2" display="/"/>
    <hyperlink ref="A59" location="'12 - Lokalita č. 12 - Kam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8" customWidth="1"/>
    <col min="2" max="2" width="1.664063" style="268" customWidth="1"/>
    <col min="3" max="4" width="5" style="268" customWidth="1"/>
    <col min="5" max="5" width="11.67" style="268" customWidth="1"/>
    <col min="6" max="6" width="9.17" style="268" customWidth="1"/>
    <col min="7" max="7" width="5" style="268" customWidth="1"/>
    <col min="8" max="8" width="77.83" style="268" customWidth="1"/>
    <col min="9" max="10" width="20" style="268" customWidth="1"/>
    <col min="11" max="11" width="1.664063" style="268" customWidth="1"/>
  </cols>
  <sheetData>
    <row r="1" ht="37.5" customHeight="1"/>
    <row r="2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3" customFormat="1" ht="45" customHeight="1">
      <c r="B3" s="272"/>
      <c r="C3" s="273" t="s">
        <v>709</v>
      </c>
      <c r="D3" s="273"/>
      <c r="E3" s="273"/>
      <c r="F3" s="273"/>
      <c r="G3" s="273"/>
      <c r="H3" s="273"/>
      <c r="I3" s="273"/>
      <c r="J3" s="273"/>
      <c r="K3" s="274"/>
    </row>
    <row r="4" ht="25.5" customHeight="1">
      <c r="B4" s="275"/>
      <c r="C4" s="276" t="s">
        <v>710</v>
      </c>
      <c r="D4" s="276"/>
      <c r="E4" s="276"/>
      <c r="F4" s="276"/>
      <c r="G4" s="276"/>
      <c r="H4" s="276"/>
      <c r="I4" s="276"/>
      <c r="J4" s="276"/>
      <c r="K4" s="277"/>
    </row>
    <row r="5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ht="15" customHeight="1">
      <c r="B6" s="275"/>
      <c r="C6" s="279" t="s">
        <v>711</v>
      </c>
      <c r="D6" s="279"/>
      <c r="E6" s="279"/>
      <c r="F6" s="279"/>
      <c r="G6" s="279"/>
      <c r="H6" s="279"/>
      <c r="I6" s="279"/>
      <c r="J6" s="279"/>
      <c r="K6" s="277"/>
    </row>
    <row r="7" ht="15" customHeight="1">
      <c r="B7" s="280"/>
      <c r="C7" s="279" t="s">
        <v>712</v>
      </c>
      <c r="D7" s="279"/>
      <c r="E7" s="279"/>
      <c r="F7" s="279"/>
      <c r="G7" s="279"/>
      <c r="H7" s="279"/>
      <c r="I7" s="279"/>
      <c r="J7" s="279"/>
      <c r="K7" s="277"/>
    </row>
    <row r="8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ht="15" customHeight="1">
      <c r="B9" s="280"/>
      <c r="C9" s="279" t="s">
        <v>713</v>
      </c>
      <c r="D9" s="279"/>
      <c r="E9" s="279"/>
      <c r="F9" s="279"/>
      <c r="G9" s="279"/>
      <c r="H9" s="279"/>
      <c r="I9" s="279"/>
      <c r="J9" s="279"/>
      <c r="K9" s="277"/>
    </row>
    <row r="10" ht="15" customHeight="1">
      <c r="B10" s="280"/>
      <c r="C10" s="279"/>
      <c r="D10" s="279" t="s">
        <v>714</v>
      </c>
      <c r="E10" s="279"/>
      <c r="F10" s="279"/>
      <c r="G10" s="279"/>
      <c r="H10" s="279"/>
      <c r="I10" s="279"/>
      <c r="J10" s="279"/>
      <c r="K10" s="277"/>
    </row>
    <row r="11" ht="15" customHeight="1">
      <c r="B11" s="280"/>
      <c r="C11" s="281"/>
      <c r="D11" s="279" t="s">
        <v>715</v>
      </c>
      <c r="E11" s="279"/>
      <c r="F11" s="279"/>
      <c r="G11" s="279"/>
      <c r="H11" s="279"/>
      <c r="I11" s="279"/>
      <c r="J11" s="279"/>
      <c r="K11" s="277"/>
    </row>
    <row r="12" ht="12.75" customHeight="1">
      <c r="B12" s="280"/>
      <c r="C12" s="281"/>
      <c r="D12" s="281"/>
      <c r="E12" s="281"/>
      <c r="F12" s="281"/>
      <c r="G12" s="281"/>
      <c r="H12" s="281"/>
      <c r="I12" s="281"/>
      <c r="J12" s="281"/>
      <c r="K12" s="277"/>
    </row>
    <row r="13" ht="15" customHeight="1">
      <c r="B13" s="280"/>
      <c r="C13" s="281"/>
      <c r="D13" s="279" t="s">
        <v>716</v>
      </c>
      <c r="E13" s="279"/>
      <c r="F13" s="279"/>
      <c r="G13" s="279"/>
      <c r="H13" s="279"/>
      <c r="I13" s="279"/>
      <c r="J13" s="279"/>
      <c r="K13" s="277"/>
    </row>
    <row r="14" ht="15" customHeight="1">
      <c r="B14" s="280"/>
      <c r="C14" s="281"/>
      <c r="D14" s="279" t="s">
        <v>717</v>
      </c>
      <c r="E14" s="279"/>
      <c r="F14" s="279"/>
      <c r="G14" s="279"/>
      <c r="H14" s="279"/>
      <c r="I14" s="279"/>
      <c r="J14" s="279"/>
      <c r="K14" s="277"/>
    </row>
    <row r="15" ht="15" customHeight="1">
      <c r="B15" s="280"/>
      <c r="C15" s="281"/>
      <c r="D15" s="279" t="s">
        <v>718</v>
      </c>
      <c r="E15" s="279"/>
      <c r="F15" s="279"/>
      <c r="G15" s="279"/>
      <c r="H15" s="279"/>
      <c r="I15" s="279"/>
      <c r="J15" s="279"/>
      <c r="K15" s="277"/>
    </row>
    <row r="16" ht="15" customHeight="1">
      <c r="B16" s="280"/>
      <c r="C16" s="281"/>
      <c r="D16" s="281"/>
      <c r="E16" s="282" t="s">
        <v>80</v>
      </c>
      <c r="F16" s="279" t="s">
        <v>719</v>
      </c>
      <c r="G16" s="279"/>
      <c r="H16" s="279"/>
      <c r="I16" s="279"/>
      <c r="J16" s="279"/>
      <c r="K16" s="277"/>
    </row>
    <row r="17" ht="15" customHeight="1">
      <c r="B17" s="280"/>
      <c r="C17" s="281"/>
      <c r="D17" s="281"/>
      <c r="E17" s="282" t="s">
        <v>720</v>
      </c>
      <c r="F17" s="279" t="s">
        <v>721</v>
      </c>
      <c r="G17" s="279"/>
      <c r="H17" s="279"/>
      <c r="I17" s="279"/>
      <c r="J17" s="279"/>
      <c r="K17" s="277"/>
    </row>
    <row r="18" ht="15" customHeight="1">
      <c r="B18" s="280"/>
      <c r="C18" s="281"/>
      <c r="D18" s="281"/>
      <c r="E18" s="282" t="s">
        <v>722</v>
      </c>
      <c r="F18" s="279" t="s">
        <v>723</v>
      </c>
      <c r="G18" s="279"/>
      <c r="H18" s="279"/>
      <c r="I18" s="279"/>
      <c r="J18" s="279"/>
      <c r="K18" s="277"/>
    </row>
    <row r="19" ht="15" customHeight="1">
      <c r="B19" s="280"/>
      <c r="C19" s="281"/>
      <c r="D19" s="281"/>
      <c r="E19" s="282" t="s">
        <v>724</v>
      </c>
      <c r="F19" s="279" t="s">
        <v>725</v>
      </c>
      <c r="G19" s="279"/>
      <c r="H19" s="279"/>
      <c r="I19" s="279"/>
      <c r="J19" s="279"/>
      <c r="K19" s="277"/>
    </row>
    <row r="20" ht="15" customHeight="1">
      <c r="B20" s="280"/>
      <c r="C20" s="281"/>
      <c r="D20" s="281"/>
      <c r="E20" s="282" t="s">
        <v>726</v>
      </c>
      <c r="F20" s="279" t="s">
        <v>727</v>
      </c>
      <c r="G20" s="279"/>
      <c r="H20" s="279"/>
      <c r="I20" s="279"/>
      <c r="J20" s="279"/>
      <c r="K20" s="277"/>
    </row>
    <row r="21" ht="15" customHeight="1">
      <c r="B21" s="280"/>
      <c r="C21" s="281"/>
      <c r="D21" s="281"/>
      <c r="E21" s="282" t="s">
        <v>728</v>
      </c>
      <c r="F21" s="279" t="s">
        <v>729</v>
      </c>
      <c r="G21" s="279"/>
      <c r="H21" s="279"/>
      <c r="I21" s="279"/>
      <c r="J21" s="279"/>
      <c r="K21" s="277"/>
    </row>
    <row r="22" ht="12.75" customHeight="1">
      <c r="B22" s="280"/>
      <c r="C22" s="281"/>
      <c r="D22" s="281"/>
      <c r="E22" s="281"/>
      <c r="F22" s="281"/>
      <c r="G22" s="281"/>
      <c r="H22" s="281"/>
      <c r="I22" s="281"/>
      <c r="J22" s="281"/>
      <c r="K22" s="277"/>
    </row>
    <row r="23" ht="15" customHeight="1">
      <c r="B23" s="280"/>
      <c r="C23" s="279" t="s">
        <v>730</v>
      </c>
      <c r="D23" s="279"/>
      <c r="E23" s="279"/>
      <c r="F23" s="279"/>
      <c r="G23" s="279"/>
      <c r="H23" s="279"/>
      <c r="I23" s="279"/>
      <c r="J23" s="279"/>
      <c r="K23" s="277"/>
    </row>
    <row r="24" ht="15" customHeight="1">
      <c r="B24" s="280"/>
      <c r="C24" s="279" t="s">
        <v>731</v>
      </c>
      <c r="D24" s="279"/>
      <c r="E24" s="279"/>
      <c r="F24" s="279"/>
      <c r="G24" s="279"/>
      <c r="H24" s="279"/>
      <c r="I24" s="279"/>
      <c r="J24" s="279"/>
      <c r="K24" s="277"/>
    </row>
    <row r="25" ht="15" customHeight="1">
      <c r="B25" s="280"/>
      <c r="C25" s="279"/>
      <c r="D25" s="279" t="s">
        <v>732</v>
      </c>
      <c r="E25" s="279"/>
      <c r="F25" s="279"/>
      <c r="G25" s="279"/>
      <c r="H25" s="279"/>
      <c r="I25" s="279"/>
      <c r="J25" s="279"/>
      <c r="K25" s="277"/>
    </row>
    <row r="26" ht="15" customHeight="1">
      <c r="B26" s="280"/>
      <c r="C26" s="281"/>
      <c r="D26" s="279" t="s">
        <v>733</v>
      </c>
      <c r="E26" s="279"/>
      <c r="F26" s="279"/>
      <c r="G26" s="279"/>
      <c r="H26" s="279"/>
      <c r="I26" s="279"/>
      <c r="J26" s="279"/>
      <c r="K26" s="277"/>
    </row>
    <row r="27" ht="12.75" customHeight="1">
      <c r="B27" s="280"/>
      <c r="C27" s="281"/>
      <c r="D27" s="281"/>
      <c r="E27" s="281"/>
      <c r="F27" s="281"/>
      <c r="G27" s="281"/>
      <c r="H27" s="281"/>
      <c r="I27" s="281"/>
      <c r="J27" s="281"/>
      <c r="K27" s="277"/>
    </row>
    <row r="28" ht="15" customHeight="1">
      <c r="B28" s="280"/>
      <c r="C28" s="281"/>
      <c r="D28" s="279" t="s">
        <v>734</v>
      </c>
      <c r="E28" s="279"/>
      <c r="F28" s="279"/>
      <c r="G28" s="279"/>
      <c r="H28" s="279"/>
      <c r="I28" s="279"/>
      <c r="J28" s="279"/>
      <c r="K28" s="277"/>
    </row>
    <row r="29" ht="15" customHeight="1">
      <c r="B29" s="280"/>
      <c r="C29" s="281"/>
      <c r="D29" s="279" t="s">
        <v>735</v>
      </c>
      <c r="E29" s="279"/>
      <c r="F29" s="279"/>
      <c r="G29" s="279"/>
      <c r="H29" s="279"/>
      <c r="I29" s="279"/>
      <c r="J29" s="279"/>
      <c r="K29" s="277"/>
    </row>
    <row r="30" ht="12.75" customHeight="1">
      <c r="B30" s="280"/>
      <c r="C30" s="281"/>
      <c r="D30" s="281"/>
      <c r="E30" s="281"/>
      <c r="F30" s="281"/>
      <c r="G30" s="281"/>
      <c r="H30" s="281"/>
      <c r="I30" s="281"/>
      <c r="J30" s="281"/>
      <c r="K30" s="277"/>
    </row>
    <row r="31" ht="15" customHeight="1">
      <c r="B31" s="280"/>
      <c r="C31" s="281"/>
      <c r="D31" s="279" t="s">
        <v>736</v>
      </c>
      <c r="E31" s="279"/>
      <c r="F31" s="279"/>
      <c r="G31" s="279"/>
      <c r="H31" s="279"/>
      <c r="I31" s="279"/>
      <c r="J31" s="279"/>
      <c r="K31" s="277"/>
    </row>
    <row r="32" ht="15" customHeight="1">
      <c r="B32" s="280"/>
      <c r="C32" s="281"/>
      <c r="D32" s="279" t="s">
        <v>737</v>
      </c>
      <c r="E32" s="279"/>
      <c r="F32" s="279"/>
      <c r="G32" s="279"/>
      <c r="H32" s="279"/>
      <c r="I32" s="279"/>
      <c r="J32" s="279"/>
      <c r="K32" s="277"/>
    </row>
    <row r="33" ht="15" customHeight="1">
      <c r="B33" s="280"/>
      <c r="C33" s="281"/>
      <c r="D33" s="279" t="s">
        <v>738</v>
      </c>
      <c r="E33" s="279"/>
      <c r="F33" s="279"/>
      <c r="G33" s="279"/>
      <c r="H33" s="279"/>
      <c r="I33" s="279"/>
      <c r="J33" s="279"/>
      <c r="K33" s="277"/>
    </row>
    <row r="34" ht="15" customHeight="1">
      <c r="B34" s="280"/>
      <c r="C34" s="281"/>
      <c r="D34" s="279"/>
      <c r="E34" s="283" t="s">
        <v>131</v>
      </c>
      <c r="F34" s="279"/>
      <c r="G34" s="279" t="s">
        <v>739</v>
      </c>
      <c r="H34" s="279"/>
      <c r="I34" s="279"/>
      <c r="J34" s="279"/>
      <c r="K34" s="277"/>
    </row>
    <row r="35" ht="30.75" customHeight="1">
      <c r="B35" s="280"/>
      <c r="C35" s="281"/>
      <c r="D35" s="279"/>
      <c r="E35" s="283" t="s">
        <v>740</v>
      </c>
      <c r="F35" s="279"/>
      <c r="G35" s="279" t="s">
        <v>741</v>
      </c>
      <c r="H35" s="279"/>
      <c r="I35" s="279"/>
      <c r="J35" s="279"/>
      <c r="K35" s="277"/>
    </row>
    <row r="36" ht="15" customHeight="1">
      <c r="B36" s="280"/>
      <c r="C36" s="281"/>
      <c r="D36" s="279"/>
      <c r="E36" s="283" t="s">
        <v>54</v>
      </c>
      <c r="F36" s="279"/>
      <c r="G36" s="279" t="s">
        <v>742</v>
      </c>
      <c r="H36" s="279"/>
      <c r="I36" s="279"/>
      <c r="J36" s="279"/>
      <c r="K36" s="277"/>
    </row>
    <row r="37" ht="15" customHeight="1">
      <c r="B37" s="280"/>
      <c r="C37" s="281"/>
      <c r="D37" s="279"/>
      <c r="E37" s="283" t="s">
        <v>132</v>
      </c>
      <c r="F37" s="279"/>
      <c r="G37" s="279" t="s">
        <v>743</v>
      </c>
      <c r="H37" s="279"/>
      <c r="I37" s="279"/>
      <c r="J37" s="279"/>
      <c r="K37" s="277"/>
    </row>
    <row r="38" ht="15" customHeight="1">
      <c r="B38" s="280"/>
      <c r="C38" s="281"/>
      <c r="D38" s="279"/>
      <c r="E38" s="283" t="s">
        <v>133</v>
      </c>
      <c r="F38" s="279"/>
      <c r="G38" s="279" t="s">
        <v>744</v>
      </c>
      <c r="H38" s="279"/>
      <c r="I38" s="279"/>
      <c r="J38" s="279"/>
      <c r="K38" s="277"/>
    </row>
    <row r="39" ht="15" customHeight="1">
      <c r="B39" s="280"/>
      <c r="C39" s="281"/>
      <c r="D39" s="279"/>
      <c r="E39" s="283" t="s">
        <v>134</v>
      </c>
      <c r="F39" s="279"/>
      <c r="G39" s="279" t="s">
        <v>745</v>
      </c>
      <c r="H39" s="279"/>
      <c r="I39" s="279"/>
      <c r="J39" s="279"/>
      <c r="K39" s="277"/>
    </row>
    <row r="40" ht="15" customHeight="1">
      <c r="B40" s="280"/>
      <c r="C40" s="281"/>
      <c r="D40" s="279"/>
      <c r="E40" s="283" t="s">
        <v>746</v>
      </c>
      <c r="F40" s="279"/>
      <c r="G40" s="279" t="s">
        <v>747</v>
      </c>
      <c r="H40" s="279"/>
      <c r="I40" s="279"/>
      <c r="J40" s="279"/>
      <c r="K40" s="277"/>
    </row>
    <row r="41" ht="15" customHeight="1">
      <c r="B41" s="280"/>
      <c r="C41" s="281"/>
      <c r="D41" s="279"/>
      <c r="E41" s="283"/>
      <c r="F41" s="279"/>
      <c r="G41" s="279" t="s">
        <v>748</v>
      </c>
      <c r="H41" s="279"/>
      <c r="I41" s="279"/>
      <c r="J41" s="279"/>
      <c r="K41" s="277"/>
    </row>
    <row r="42" ht="15" customHeight="1">
      <c r="B42" s="280"/>
      <c r="C42" s="281"/>
      <c r="D42" s="279"/>
      <c r="E42" s="283" t="s">
        <v>749</v>
      </c>
      <c r="F42" s="279"/>
      <c r="G42" s="279" t="s">
        <v>750</v>
      </c>
      <c r="H42" s="279"/>
      <c r="I42" s="279"/>
      <c r="J42" s="279"/>
      <c r="K42" s="277"/>
    </row>
    <row r="43" ht="15" customHeight="1">
      <c r="B43" s="280"/>
      <c r="C43" s="281"/>
      <c r="D43" s="279"/>
      <c r="E43" s="283" t="s">
        <v>136</v>
      </c>
      <c r="F43" s="279"/>
      <c r="G43" s="279" t="s">
        <v>751</v>
      </c>
      <c r="H43" s="279"/>
      <c r="I43" s="279"/>
      <c r="J43" s="279"/>
      <c r="K43" s="277"/>
    </row>
    <row r="44" ht="12.75" customHeight="1">
      <c r="B44" s="280"/>
      <c r="C44" s="281"/>
      <c r="D44" s="279"/>
      <c r="E44" s="279"/>
      <c r="F44" s="279"/>
      <c r="G44" s="279"/>
      <c r="H44" s="279"/>
      <c r="I44" s="279"/>
      <c r="J44" s="279"/>
      <c r="K44" s="277"/>
    </row>
    <row r="45" ht="15" customHeight="1">
      <c r="B45" s="280"/>
      <c r="C45" s="281"/>
      <c r="D45" s="279" t="s">
        <v>752</v>
      </c>
      <c r="E45" s="279"/>
      <c r="F45" s="279"/>
      <c r="G45" s="279"/>
      <c r="H45" s="279"/>
      <c r="I45" s="279"/>
      <c r="J45" s="279"/>
      <c r="K45" s="277"/>
    </row>
    <row r="46" ht="15" customHeight="1">
      <c r="B46" s="280"/>
      <c r="C46" s="281"/>
      <c r="D46" s="281"/>
      <c r="E46" s="279" t="s">
        <v>753</v>
      </c>
      <c r="F46" s="279"/>
      <c r="G46" s="279"/>
      <c r="H46" s="279"/>
      <c r="I46" s="279"/>
      <c r="J46" s="279"/>
      <c r="K46" s="277"/>
    </row>
    <row r="47" ht="15" customHeight="1">
      <c r="B47" s="280"/>
      <c r="C47" s="281"/>
      <c r="D47" s="281"/>
      <c r="E47" s="279" t="s">
        <v>754</v>
      </c>
      <c r="F47" s="279"/>
      <c r="G47" s="279"/>
      <c r="H47" s="279"/>
      <c r="I47" s="279"/>
      <c r="J47" s="279"/>
      <c r="K47" s="277"/>
    </row>
    <row r="48" ht="15" customHeight="1">
      <c r="B48" s="280"/>
      <c r="C48" s="281"/>
      <c r="D48" s="281"/>
      <c r="E48" s="279" t="s">
        <v>755</v>
      </c>
      <c r="F48" s="279"/>
      <c r="G48" s="279"/>
      <c r="H48" s="279"/>
      <c r="I48" s="279"/>
      <c r="J48" s="279"/>
      <c r="K48" s="277"/>
    </row>
    <row r="49" ht="15" customHeight="1">
      <c r="B49" s="280"/>
      <c r="C49" s="281"/>
      <c r="D49" s="279" t="s">
        <v>756</v>
      </c>
      <c r="E49" s="279"/>
      <c r="F49" s="279"/>
      <c r="G49" s="279"/>
      <c r="H49" s="279"/>
      <c r="I49" s="279"/>
      <c r="J49" s="279"/>
      <c r="K49" s="277"/>
    </row>
    <row r="50" ht="25.5" customHeight="1">
      <c r="B50" s="275"/>
      <c r="C50" s="276" t="s">
        <v>757</v>
      </c>
      <c r="D50" s="276"/>
      <c r="E50" s="276"/>
      <c r="F50" s="276"/>
      <c r="G50" s="276"/>
      <c r="H50" s="276"/>
      <c r="I50" s="276"/>
      <c r="J50" s="276"/>
      <c r="K50" s="277"/>
    </row>
    <row r="51" ht="5.25" customHeight="1">
      <c r="B51" s="275"/>
      <c r="C51" s="278"/>
      <c r="D51" s="278"/>
      <c r="E51" s="278"/>
      <c r="F51" s="278"/>
      <c r="G51" s="278"/>
      <c r="H51" s="278"/>
      <c r="I51" s="278"/>
      <c r="J51" s="278"/>
      <c r="K51" s="277"/>
    </row>
    <row r="52" ht="15" customHeight="1">
      <c r="B52" s="275"/>
      <c r="C52" s="279" t="s">
        <v>758</v>
      </c>
      <c r="D52" s="279"/>
      <c r="E52" s="279"/>
      <c r="F52" s="279"/>
      <c r="G52" s="279"/>
      <c r="H52" s="279"/>
      <c r="I52" s="279"/>
      <c r="J52" s="279"/>
      <c r="K52" s="277"/>
    </row>
    <row r="53" ht="15" customHeight="1">
      <c r="B53" s="275"/>
      <c r="C53" s="279" t="s">
        <v>759</v>
      </c>
      <c r="D53" s="279"/>
      <c r="E53" s="279"/>
      <c r="F53" s="279"/>
      <c r="G53" s="279"/>
      <c r="H53" s="279"/>
      <c r="I53" s="279"/>
      <c r="J53" s="279"/>
      <c r="K53" s="277"/>
    </row>
    <row r="54" ht="12.75" customHeight="1">
      <c r="B54" s="275"/>
      <c r="C54" s="279"/>
      <c r="D54" s="279"/>
      <c r="E54" s="279"/>
      <c r="F54" s="279"/>
      <c r="G54" s="279"/>
      <c r="H54" s="279"/>
      <c r="I54" s="279"/>
      <c r="J54" s="279"/>
      <c r="K54" s="277"/>
    </row>
    <row r="55" ht="15" customHeight="1">
      <c r="B55" s="275"/>
      <c r="C55" s="279" t="s">
        <v>760</v>
      </c>
      <c r="D55" s="279"/>
      <c r="E55" s="279"/>
      <c r="F55" s="279"/>
      <c r="G55" s="279"/>
      <c r="H55" s="279"/>
      <c r="I55" s="279"/>
      <c r="J55" s="279"/>
      <c r="K55" s="277"/>
    </row>
    <row r="56" ht="15" customHeight="1">
      <c r="B56" s="275"/>
      <c r="C56" s="281"/>
      <c r="D56" s="279" t="s">
        <v>761</v>
      </c>
      <c r="E56" s="279"/>
      <c r="F56" s="279"/>
      <c r="G56" s="279"/>
      <c r="H56" s="279"/>
      <c r="I56" s="279"/>
      <c r="J56" s="279"/>
      <c r="K56" s="277"/>
    </row>
    <row r="57" ht="15" customHeight="1">
      <c r="B57" s="275"/>
      <c r="C57" s="281"/>
      <c r="D57" s="279" t="s">
        <v>762</v>
      </c>
      <c r="E57" s="279"/>
      <c r="F57" s="279"/>
      <c r="G57" s="279"/>
      <c r="H57" s="279"/>
      <c r="I57" s="279"/>
      <c r="J57" s="279"/>
      <c r="K57" s="277"/>
    </row>
    <row r="58" ht="15" customHeight="1">
      <c r="B58" s="275"/>
      <c r="C58" s="281"/>
      <c r="D58" s="279" t="s">
        <v>763</v>
      </c>
      <c r="E58" s="279"/>
      <c r="F58" s="279"/>
      <c r="G58" s="279"/>
      <c r="H58" s="279"/>
      <c r="I58" s="279"/>
      <c r="J58" s="279"/>
      <c r="K58" s="277"/>
    </row>
    <row r="59" ht="15" customHeight="1">
      <c r="B59" s="275"/>
      <c r="C59" s="281"/>
      <c r="D59" s="279" t="s">
        <v>764</v>
      </c>
      <c r="E59" s="279"/>
      <c r="F59" s="279"/>
      <c r="G59" s="279"/>
      <c r="H59" s="279"/>
      <c r="I59" s="279"/>
      <c r="J59" s="279"/>
      <c r="K59" s="277"/>
    </row>
    <row r="60" ht="15" customHeight="1">
      <c r="B60" s="275"/>
      <c r="C60" s="281"/>
      <c r="D60" s="284" t="s">
        <v>765</v>
      </c>
      <c r="E60" s="284"/>
      <c r="F60" s="284"/>
      <c r="G60" s="284"/>
      <c r="H60" s="284"/>
      <c r="I60" s="284"/>
      <c r="J60" s="284"/>
      <c r="K60" s="277"/>
    </row>
    <row r="61" ht="15" customHeight="1">
      <c r="B61" s="275"/>
      <c r="C61" s="281"/>
      <c r="D61" s="279" t="s">
        <v>766</v>
      </c>
      <c r="E61" s="279"/>
      <c r="F61" s="279"/>
      <c r="G61" s="279"/>
      <c r="H61" s="279"/>
      <c r="I61" s="279"/>
      <c r="J61" s="279"/>
      <c r="K61" s="277"/>
    </row>
    <row r="62" ht="12.75" customHeight="1">
      <c r="B62" s="275"/>
      <c r="C62" s="281"/>
      <c r="D62" s="281"/>
      <c r="E62" s="285"/>
      <c r="F62" s="281"/>
      <c r="G62" s="281"/>
      <c r="H62" s="281"/>
      <c r="I62" s="281"/>
      <c r="J62" s="281"/>
      <c r="K62" s="277"/>
    </row>
    <row r="63" ht="15" customHeight="1">
      <c r="B63" s="275"/>
      <c r="C63" s="281"/>
      <c r="D63" s="279" t="s">
        <v>767</v>
      </c>
      <c r="E63" s="279"/>
      <c r="F63" s="279"/>
      <c r="G63" s="279"/>
      <c r="H63" s="279"/>
      <c r="I63" s="279"/>
      <c r="J63" s="279"/>
      <c r="K63" s="277"/>
    </row>
    <row r="64" ht="15" customHeight="1">
      <c r="B64" s="275"/>
      <c r="C64" s="281"/>
      <c r="D64" s="284" t="s">
        <v>768</v>
      </c>
      <c r="E64" s="284"/>
      <c r="F64" s="284"/>
      <c r="G64" s="284"/>
      <c r="H64" s="284"/>
      <c r="I64" s="284"/>
      <c r="J64" s="284"/>
      <c r="K64" s="277"/>
    </row>
    <row r="65" ht="15" customHeight="1">
      <c r="B65" s="275"/>
      <c r="C65" s="281"/>
      <c r="D65" s="279" t="s">
        <v>769</v>
      </c>
      <c r="E65" s="279"/>
      <c r="F65" s="279"/>
      <c r="G65" s="279"/>
      <c r="H65" s="279"/>
      <c r="I65" s="279"/>
      <c r="J65" s="279"/>
      <c r="K65" s="277"/>
    </row>
    <row r="66" ht="15" customHeight="1">
      <c r="B66" s="275"/>
      <c r="C66" s="281"/>
      <c r="D66" s="279" t="s">
        <v>770</v>
      </c>
      <c r="E66" s="279"/>
      <c r="F66" s="279"/>
      <c r="G66" s="279"/>
      <c r="H66" s="279"/>
      <c r="I66" s="279"/>
      <c r="J66" s="279"/>
      <c r="K66" s="277"/>
    </row>
    <row r="67" ht="15" customHeight="1">
      <c r="B67" s="275"/>
      <c r="C67" s="281"/>
      <c r="D67" s="279" t="s">
        <v>771</v>
      </c>
      <c r="E67" s="279"/>
      <c r="F67" s="279"/>
      <c r="G67" s="279"/>
      <c r="H67" s="279"/>
      <c r="I67" s="279"/>
      <c r="J67" s="279"/>
      <c r="K67" s="277"/>
    </row>
    <row r="68" ht="15" customHeight="1">
      <c r="B68" s="275"/>
      <c r="C68" s="281"/>
      <c r="D68" s="279" t="s">
        <v>772</v>
      </c>
      <c r="E68" s="279"/>
      <c r="F68" s="279"/>
      <c r="G68" s="279"/>
      <c r="H68" s="279"/>
      <c r="I68" s="279"/>
      <c r="J68" s="279"/>
      <c r="K68" s="277"/>
    </row>
    <row r="69" ht="12.75" customHeight="1">
      <c r="B69" s="286"/>
      <c r="C69" s="287"/>
      <c r="D69" s="287"/>
      <c r="E69" s="287"/>
      <c r="F69" s="287"/>
      <c r="G69" s="287"/>
      <c r="H69" s="287"/>
      <c r="I69" s="287"/>
      <c r="J69" s="287"/>
      <c r="K69" s="288"/>
    </row>
    <row r="70" ht="18.75" customHeight="1">
      <c r="B70" s="289"/>
      <c r="C70" s="289"/>
      <c r="D70" s="289"/>
      <c r="E70" s="289"/>
      <c r="F70" s="289"/>
      <c r="G70" s="289"/>
      <c r="H70" s="289"/>
      <c r="I70" s="289"/>
      <c r="J70" s="289"/>
      <c r="K70" s="290"/>
    </row>
    <row r="71" ht="18.75" customHeight="1">
      <c r="B71" s="290"/>
      <c r="C71" s="290"/>
      <c r="D71" s="290"/>
      <c r="E71" s="290"/>
      <c r="F71" s="290"/>
      <c r="G71" s="290"/>
      <c r="H71" s="290"/>
      <c r="I71" s="290"/>
      <c r="J71" s="290"/>
      <c r="K71" s="290"/>
    </row>
    <row r="72" ht="7.5" customHeight="1">
      <c r="B72" s="291"/>
      <c r="C72" s="292"/>
      <c r="D72" s="292"/>
      <c r="E72" s="292"/>
      <c r="F72" s="292"/>
      <c r="G72" s="292"/>
      <c r="H72" s="292"/>
      <c r="I72" s="292"/>
      <c r="J72" s="292"/>
      <c r="K72" s="293"/>
    </row>
    <row r="73" ht="45" customHeight="1">
      <c r="B73" s="294"/>
      <c r="C73" s="295" t="s">
        <v>109</v>
      </c>
      <c r="D73" s="295"/>
      <c r="E73" s="295"/>
      <c r="F73" s="295"/>
      <c r="G73" s="295"/>
      <c r="H73" s="295"/>
      <c r="I73" s="295"/>
      <c r="J73" s="295"/>
      <c r="K73" s="296"/>
    </row>
    <row r="74" ht="17.25" customHeight="1">
      <c r="B74" s="294"/>
      <c r="C74" s="297" t="s">
        <v>773</v>
      </c>
      <c r="D74" s="297"/>
      <c r="E74" s="297"/>
      <c r="F74" s="297" t="s">
        <v>774</v>
      </c>
      <c r="G74" s="298"/>
      <c r="H74" s="297" t="s">
        <v>132</v>
      </c>
      <c r="I74" s="297" t="s">
        <v>58</v>
      </c>
      <c r="J74" s="297" t="s">
        <v>775</v>
      </c>
      <c r="K74" s="296"/>
    </row>
    <row r="75" ht="17.25" customHeight="1">
      <c r="B75" s="294"/>
      <c r="C75" s="299" t="s">
        <v>776</v>
      </c>
      <c r="D75" s="299"/>
      <c r="E75" s="299"/>
      <c r="F75" s="300" t="s">
        <v>777</v>
      </c>
      <c r="G75" s="301"/>
      <c r="H75" s="299"/>
      <c r="I75" s="299"/>
      <c r="J75" s="299" t="s">
        <v>778</v>
      </c>
      <c r="K75" s="296"/>
    </row>
    <row r="76" ht="5.25" customHeight="1">
      <c r="B76" s="294"/>
      <c r="C76" s="302"/>
      <c r="D76" s="302"/>
      <c r="E76" s="302"/>
      <c r="F76" s="302"/>
      <c r="G76" s="303"/>
      <c r="H76" s="302"/>
      <c r="I76" s="302"/>
      <c r="J76" s="302"/>
      <c r="K76" s="296"/>
    </row>
    <row r="77" ht="15" customHeight="1">
      <c r="B77" s="294"/>
      <c r="C77" s="283" t="s">
        <v>54</v>
      </c>
      <c r="D77" s="302"/>
      <c r="E77" s="302"/>
      <c r="F77" s="304" t="s">
        <v>779</v>
      </c>
      <c r="G77" s="303"/>
      <c r="H77" s="283" t="s">
        <v>780</v>
      </c>
      <c r="I77" s="283" t="s">
        <v>781</v>
      </c>
      <c r="J77" s="283">
        <v>20</v>
      </c>
      <c r="K77" s="296"/>
    </row>
    <row r="78" ht="15" customHeight="1">
      <c r="B78" s="294"/>
      <c r="C78" s="283" t="s">
        <v>782</v>
      </c>
      <c r="D78" s="283"/>
      <c r="E78" s="283"/>
      <c r="F78" s="304" t="s">
        <v>779</v>
      </c>
      <c r="G78" s="303"/>
      <c r="H78" s="283" t="s">
        <v>783</v>
      </c>
      <c r="I78" s="283" t="s">
        <v>781</v>
      </c>
      <c r="J78" s="283">
        <v>120</v>
      </c>
      <c r="K78" s="296"/>
    </row>
    <row r="79" ht="15" customHeight="1">
      <c r="B79" s="305"/>
      <c r="C79" s="283" t="s">
        <v>784</v>
      </c>
      <c r="D79" s="283"/>
      <c r="E79" s="283"/>
      <c r="F79" s="304" t="s">
        <v>785</v>
      </c>
      <c r="G79" s="303"/>
      <c r="H79" s="283" t="s">
        <v>786</v>
      </c>
      <c r="I79" s="283" t="s">
        <v>781</v>
      </c>
      <c r="J79" s="283">
        <v>50</v>
      </c>
      <c r="K79" s="296"/>
    </row>
    <row r="80" ht="15" customHeight="1">
      <c r="B80" s="305"/>
      <c r="C80" s="283" t="s">
        <v>787</v>
      </c>
      <c r="D80" s="283"/>
      <c r="E80" s="283"/>
      <c r="F80" s="304" t="s">
        <v>779</v>
      </c>
      <c r="G80" s="303"/>
      <c r="H80" s="283" t="s">
        <v>788</v>
      </c>
      <c r="I80" s="283" t="s">
        <v>789</v>
      </c>
      <c r="J80" s="283"/>
      <c r="K80" s="296"/>
    </row>
    <row r="81" ht="15" customHeight="1">
      <c r="B81" s="305"/>
      <c r="C81" s="306" t="s">
        <v>790</v>
      </c>
      <c r="D81" s="306"/>
      <c r="E81" s="306"/>
      <c r="F81" s="307" t="s">
        <v>785</v>
      </c>
      <c r="G81" s="306"/>
      <c r="H81" s="306" t="s">
        <v>791</v>
      </c>
      <c r="I81" s="306" t="s">
        <v>781</v>
      </c>
      <c r="J81" s="306">
        <v>15</v>
      </c>
      <c r="K81" s="296"/>
    </row>
    <row r="82" ht="15" customHeight="1">
      <c r="B82" s="305"/>
      <c r="C82" s="306" t="s">
        <v>792</v>
      </c>
      <c r="D82" s="306"/>
      <c r="E82" s="306"/>
      <c r="F82" s="307" t="s">
        <v>785</v>
      </c>
      <c r="G82" s="306"/>
      <c r="H82" s="306" t="s">
        <v>793</v>
      </c>
      <c r="I82" s="306" t="s">
        <v>781</v>
      </c>
      <c r="J82" s="306">
        <v>15</v>
      </c>
      <c r="K82" s="296"/>
    </row>
    <row r="83" ht="15" customHeight="1">
      <c r="B83" s="305"/>
      <c r="C83" s="306" t="s">
        <v>794</v>
      </c>
      <c r="D83" s="306"/>
      <c r="E83" s="306"/>
      <c r="F83" s="307" t="s">
        <v>785</v>
      </c>
      <c r="G83" s="306"/>
      <c r="H83" s="306" t="s">
        <v>795</v>
      </c>
      <c r="I83" s="306" t="s">
        <v>781</v>
      </c>
      <c r="J83" s="306">
        <v>20</v>
      </c>
      <c r="K83" s="296"/>
    </row>
    <row r="84" ht="15" customHeight="1">
      <c r="B84" s="305"/>
      <c r="C84" s="306" t="s">
        <v>796</v>
      </c>
      <c r="D84" s="306"/>
      <c r="E84" s="306"/>
      <c r="F84" s="307" t="s">
        <v>785</v>
      </c>
      <c r="G84" s="306"/>
      <c r="H84" s="306" t="s">
        <v>797</v>
      </c>
      <c r="I84" s="306" t="s">
        <v>781</v>
      </c>
      <c r="J84" s="306">
        <v>20</v>
      </c>
      <c r="K84" s="296"/>
    </row>
    <row r="85" ht="15" customHeight="1">
      <c r="B85" s="305"/>
      <c r="C85" s="283" t="s">
        <v>798</v>
      </c>
      <c r="D85" s="283"/>
      <c r="E85" s="283"/>
      <c r="F85" s="304" t="s">
        <v>785</v>
      </c>
      <c r="G85" s="303"/>
      <c r="H85" s="283" t="s">
        <v>799</v>
      </c>
      <c r="I85" s="283" t="s">
        <v>781</v>
      </c>
      <c r="J85" s="283">
        <v>50</v>
      </c>
      <c r="K85" s="296"/>
    </row>
    <row r="86" ht="15" customHeight="1">
      <c r="B86" s="305"/>
      <c r="C86" s="283" t="s">
        <v>800</v>
      </c>
      <c r="D86" s="283"/>
      <c r="E86" s="283"/>
      <c r="F86" s="304" t="s">
        <v>785</v>
      </c>
      <c r="G86" s="303"/>
      <c r="H86" s="283" t="s">
        <v>801</v>
      </c>
      <c r="I86" s="283" t="s">
        <v>781</v>
      </c>
      <c r="J86" s="283">
        <v>20</v>
      </c>
      <c r="K86" s="296"/>
    </row>
    <row r="87" ht="15" customHeight="1">
      <c r="B87" s="305"/>
      <c r="C87" s="283" t="s">
        <v>802</v>
      </c>
      <c r="D87" s="283"/>
      <c r="E87" s="283"/>
      <c r="F87" s="304" t="s">
        <v>785</v>
      </c>
      <c r="G87" s="303"/>
      <c r="H87" s="283" t="s">
        <v>803</v>
      </c>
      <c r="I87" s="283" t="s">
        <v>781</v>
      </c>
      <c r="J87" s="283">
        <v>20</v>
      </c>
      <c r="K87" s="296"/>
    </row>
    <row r="88" ht="15" customHeight="1">
      <c r="B88" s="305"/>
      <c r="C88" s="283" t="s">
        <v>804</v>
      </c>
      <c r="D88" s="283"/>
      <c r="E88" s="283"/>
      <c r="F88" s="304" t="s">
        <v>785</v>
      </c>
      <c r="G88" s="303"/>
      <c r="H88" s="283" t="s">
        <v>805</v>
      </c>
      <c r="I88" s="283" t="s">
        <v>781</v>
      </c>
      <c r="J88" s="283">
        <v>50</v>
      </c>
      <c r="K88" s="296"/>
    </row>
    <row r="89" ht="15" customHeight="1">
      <c r="B89" s="305"/>
      <c r="C89" s="283" t="s">
        <v>806</v>
      </c>
      <c r="D89" s="283"/>
      <c r="E89" s="283"/>
      <c r="F89" s="304" t="s">
        <v>785</v>
      </c>
      <c r="G89" s="303"/>
      <c r="H89" s="283" t="s">
        <v>806</v>
      </c>
      <c r="I89" s="283" t="s">
        <v>781</v>
      </c>
      <c r="J89" s="283">
        <v>50</v>
      </c>
      <c r="K89" s="296"/>
    </row>
    <row r="90" ht="15" customHeight="1">
      <c r="B90" s="305"/>
      <c r="C90" s="283" t="s">
        <v>137</v>
      </c>
      <c r="D90" s="283"/>
      <c r="E90" s="283"/>
      <c r="F90" s="304" t="s">
        <v>785</v>
      </c>
      <c r="G90" s="303"/>
      <c r="H90" s="283" t="s">
        <v>807</v>
      </c>
      <c r="I90" s="283" t="s">
        <v>781</v>
      </c>
      <c r="J90" s="283">
        <v>255</v>
      </c>
      <c r="K90" s="296"/>
    </row>
    <row r="91" ht="15" customHeight="1">
      <c r="B91" s="305"/>
      <c r="C91" s="283" t="s">
        <v>808</v>
      </c>
      <c r="D91" s="283"/>
      <c r="E91" s="283"/>
      <c r="F91" s="304" t="s">
        <v>779</v>
      </c>
      <c r="G91" s="303"/>
      <c r="H91" s="283" t="s">
        <v>809</v>
      </c>
      <c r="I91" s="283" t="s">
        <v>810</v>
      </c>
      <c r="J91" s="283"/>
      <c r="K91" s="296"/>
    </row>
    <row r="92" ht="15" customHeight="1">
      <c r="B92" s="305"/>
      <c r="C92" s="283" t="s">
        <v>811</v>
      </c>
      <c r="D92" s="283"/>
      <c r="E92" s="283"/>
      <c r="F92" s="304" t="s">
        <v>779</v>
      </c>
      <c r="G92" s="303"/>
      <c r="H92" s="283" t="s">
        <v>812</v>
      </c>
      <c r="I92" s="283" t="s">
        <v>813</v>
      </c>
      <c r="J92" s="283"/>
      <c r="K92" s="296"/>
    </row>
    <row r="93" ht="15" customHeight="1">
      <c r="B93" s="305"/>
      <c r="C93" s="283" t="s">
        <v>814</v>
      </c>
      <c r="D93" s="283"/>
      <c r="E93" s="283"/>
      <c r="F93" s="304" t="s">
        <v>779</v>
      </c>
      <c r="G93" s="303"/>
      <c r="H93" s="283" t="s">
        <v>814</v>
      </c>
      <c r="I93" s="283" t="s">
        <v>813</v>
      </c>
      <c r="J93" s="283"/>
      <c r="K93" s="296"/>
    </row>
    <row r="94" ht="15" customHeight="1">
      <c r="B94" s="305"/>
      <c r="C94" s="283" t="s">
        <v>39</v>
      </c>
      <c r="D94" s="283"/>
      <c r="E94" s="283"/>
      <c r="F94" s="304" t="s">
        <v>779</v>
      </c>
      <c r="G94" s="303"/>
      <c r="H94" s="283" t="s">
        <v>815</v>
      </c>
      <c r="I94" s="283" t="s">
        <v>813</v>
      </c>
      <c r="J94" s="283"/>
      <c r="K94" s="296"/>
    </row>
    <row r="95" ht="15" customHeight="1">
      <c r="B95" s="305"/>
      <c r="C95" s="283" t="s">
        <v>49</v>
      </c>
      <c r="D95" s="283"/>
      <c r="E95" s="283"/>
      <c r="F95" s="304" t="s">
        <v>779</v>
      </c>
      <c r="G95" s="303"/>
      <c r="H95" s="283" t="s">
        <v>816</v>
      </c>
      <c r="I95" s="283" t="s">
        <v>813</v>
      </c>
      <c r="J95" s="283"/>
      <c r="K95" s="296"/>
    </row>
    <row r="96" ht="15" customHeight="1">
      <c r="B96" s="308"/>
      <c r="C96" s="309"/>
      <c r="D96" s="309"/>
      <c r="E96" s="309"/>
      <c r="F96" s="309"/>
      <c r="G96" s="309"/>
      <c r="H96" s="309"/>
      <c r="I96" s="309"/>
      <c r="J96" s="309"/>
      <c r="K96" s="310"/>
    </row>
    <row r="97" ht="18.75" customHeight="1">
      <c r="B97" s="311"/>
      <c r="C97" s="312"/>
      <c r="D97" s="312"/>
      <c r="E97" s="312"/>
      <c r="F97" s="312"/>
      <c r="G97" s="312"/>
      <c r="H97" s="312"/>
      <c r="I97" s="312"/>
      <c r="J97" s="312"/>
      <c r="K97" s="311"/>
    </row>
    <row r="98" ht="18.75" customHeight="1">
      <c r="B98" s="290"/>
      <c r="C98" s="290"/>
      <c r="D98" s="290"/>
      <c r="E98" s="290"/>
      <c r="F98" s="290"/>
      <c r="G98" s="290"/>
      <c r="H98" s="290"/>
      <c r="I98" s="290"/>
      <c r="J98" s="290"/>
      <c r="K98" s="290"/>
    </row>
    <row r="99" ht="7.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3"/>
    </row>
    <row r="100" ht="45" customHeight="1">
      <c r="B100" s="294"/>
      <c r="C100" s="295" t="s">
        <v>817</v>
      </c>
      <c r="D100" s="295"/>
      <c r="E100" s="295"/>
      <c r="F100" s="295"/>
      <c r="G100" s="295"/>
      <c r="H100" s="295"/>
      <c r="I100" s="295"/>
      <c r="J100" s="295"/>
      <c r="K100" s="296"/>
    </row>
    <row r="101" ht="17.25" customHeight="1">
      <c r="B101" s="294"/>
      <c r="C101" s="297" t="s">
        <v>773</v>
      </c>
      <c r="D101" s="297"/>
      <c r="E101" s="297"/>
      <c r="F101" s="297" t="s">
        <v>774</v>
      </c>
      <c r="G101" s="298"/>
      <c r="H101" s="297" t="s">
        <v>132</v>
      </c>
      <c r="I101" s="297" t="s">
        <v>58</v>
      </c>
      <c r="J101" s="297" t="s">
        <v>775</v>
      </c>
      <c r="K101" s="296"/>
    </row>
    <row r="102" ht="17.25" customHeight="1">
      <c r="B102" s="294"/>
      <c r="C102" s="299" t="s">
        <v>776</v>
      </c>
      <c r="D102" s="299"/>
      <c r="E102" s="299"/>
      <c r="F102" s="300" t="s">
        <v>777</v>
      </c>
      <c r="G102" s="301"/>
      <c r="H102" s="299"/>
      <c r="I102" s="299"/>
      <c r="J102" s="299" t="s">
        <v>778</v>
      </c>
      <c r="K102" s="296"/>
    </row>
    <row r="103" ht="5.25" customHeight="1">
      <c r="B103" s="294"/>
      <c r="C103" s="297"/>
      <c r="D103" s="297"/>
      <c r="E103" s="297"/>
      <c r="F103" s="297"/>
      <c r="G103" s="313"/>
      <c r="H103" s="297"/>
      <c r="I103" s="297"/>
      <c r="J103" s="297"/>
      <c r="K103" s="296"/>
    </row>
    <row r="104" ht="15" customHeight="1">
      <c r="B104" s="294"/>
      <c r="C104" s="283" t="s">
        <v>54</v>
      </c>
      <c r="D104" s="302"/>
      <c r="E104" s="302"/>
      <c r="F104" s="304" t="s">
        <v>779</v>
      </c>
      <c r="G104" s="313"/>
      <c r="H104" s="283" t="s">
        <v>818</v>
      </c>
      <c r="I104" s="283" t="s">
        <v>781</v>
      </c>
      <c r="J104" s="283">
        <v>20</v>
      </c>
      <c r="K104" s="296"/>
    </row>
    <row r="105" ht="15" customHeight="1">
      <c r="B105" s="294"/>
      <c r="C105" s="283" t="s">
        <v>782</v>
      </c>
      <c r="D105" s="283"/>
      <c r="E105" s="283"/>
      <c r="F105" s="304" t="s">
        <v>779</v>
      </c>
      <c r="G105" s="283"/>
      <c r="H105" s="283" t="s">
        <v>818</v>
      </c>
      <c r="I105" s="283" t="s">
        <v>781</v>
      </c>
      <c r="J105" s="283">
        <v>120</v>
      </c>
      <c r="K105" s="296"/>
    </row>
    <row r="106" ht="15" customHeight="1">
      <c r="B106" s="305"/>
      <c r="C106" s="283" t="s">
        <v>784</v>
      </c>
      <c r="D106" s="283"/>
      <c r="E106" s="283"/>
      <c r="F106" s="304" t="s">
        <v>785</v>
      </c>
      <c r="G106" s="283"/>
      <c r="H106" s="283" t="s">
        <v>818</v>
      </c>
      <c r="I106" s="283" t="s">
        <v>781</v>
      </c>
      <c r="J106" s="283">
        <v>50</v>
      </c>
      <c r="K106" s="296"/>
    </row>
    <row r="107" ht="15" customHeight="1">
      <c r="B107" s="305"/>
      <c r="C107" s="283" t="s">
        <v>787</v>
      </c>
      <c r="D107" s="283"/>
      <c r="E107" s="283"/>
      <c r="F107" s="304" t="s">
        <v>779</v>
      </c>
      <c r="G107" s="283"/>
      <c r="H107" s="283" t="s">
        <v>818</v>
      </c>
      <c r="I107" s="283" t="s">
        <v>789</v>
      </c>
      <c r="J107" s="283"/>
      <c r="K107" s="296"/>
    </row>
    <row r="108" ht="15" customHeight="1">
      <c r="B108" s="305"/>
      <c r="C108" s="283" t="s">
        <v>798</v>
      </c>
      <c r="D108" s="283"/>
      <c r="E108" s="283"/>
      <c r="F108" s="304" t="s">
        <v>785</v>
      </c>
      <c r="G108" s="283"/>
      <c r="H108" s="283" t="s">
        <v>818</v>
      </c>
      <c r="I108" s="283" t="s">
        <v>781</v>
      </c>
      <c r="J108" s="283">
        <v>50</v>
      </c>
      <c r="K108" s="296"/>
    </row>
    <row r="109" ht="15" customHeight="1">
      <c r="B109" s="305"/>
      <c r="C109" s="283" t="s">
        <v>806</v>
      </c>
      <c r="D109" s="283"/>
      <c r="E109" s="283"/>
      <c r="F109" s="304" t="s">
        <v>785</v>
      </c>
      <c r="G109" s="283"/>
      <c r="H109" s="283" t="s">
        <v>818</v>
      </c>
      <c r="I109" s="283" t="s">
        <v>781</v>
      </c>
      <c r="J109" s="283">
        <v>50</v>
      </c>
      <c r="K109" s="296"/>
    </row>
    <row r="110" ht="15" customHeight="1">
      <c r="B110" s="305"/>
      <c r="C110" s="283" t="s">
        <v>804</v>
      </c>
      <c r="D110" s="283"/>
      <c r="E110" s="283"/>
      <c r="F110" s="304" t="s">
        <v>785</v>
      </c>
      <c r="G110" s="283"/>
      <c r="H110" s="283" t="s">
        <v>818</v>
      </c>
      <c r="I110" s="283" t="s">
        <v>781</v>
      </c>
      <c r="J110" s="283">
        <v>50</v>
      </c>
      <c r="K110" s="296"/>
    </row>
    <row r="111" ht="15" customHeight="1">
      <c r="B111" s="305"/>
      <c r="C111" s="283" t="s">
        <v>54</v>
      </c>
      <c r="D111" s="283"/>
      <c r="E111" s="283"/>
      <c r="F111" s="304" t="s">
        <v>779</v>
      </c>
      <c r="G111" s="283"/>
      <c r="H111" s="283" t="s">
        <v>819</v>
      </c>
      <c r="I111" s="283" t="s">
        <v>781</v>
      </c>
      <c r="J111" s="283">
        <v>20</v>
      </c>
      <c r="K111" s="296"/>
    </row>
    <row r="112" ht="15" customHeight="1">
      <c r="B112" s="305"/>
      <c r="C112" s="283" t="s">
        <v>820</v>
      </c>
      <c r="D112" s="283"/>
      <c r="E112" s="283"/>
      <c r="F112" s="304" t="s">
        <v>779</v>
      </c>
      <c r="G112" s="283"/>
      <c r="H112" s="283" t="s">
        <v>821</v>
      </c>
      <c r="I112" s="283" t="s">
        <v>781</v>
      </c>
      <c r="J112" s="283">
        <v>120</v>
      </c>
      <c r="K112" s="296"/>
    </row>
    <row r="113" ht="15" customHeight="1">
      <c r="B113" s="305"/>
      <c r="C113" s="283" t="s">
        <v>39</v>
      </c>
      <c r="D113" s="283"/>
      <c r="E113" s="283"/>
      <c r="F113" s="304" t="s">
        <v>779</v>
      </c>
      <c r="G113" s="283"/>
      <c r="H113" s="283" t="s">
        <v>822</v>
      </c>
      <c r="I113" s="283" t="s">
        <v>813</v>
      </c>
      <c r="J113" s="283"/>
      <c r="K113" s="296"/>
    </row>
    <row r="114" ht="15" customHeight="1">
      <c r="B114" s="305"/>
      <c r="C114" s="283" t="s">
        <v>49</v>
      </c>
      <c r="D114" s="283"/>
      <c r="E114" s="283"/>
      <c r="F114" s="304" t="s">
        <v>779</v>
      </c>
      <c r="G114" s="283"/>
      <c r="H114" s="283" t="s">
        <v>823</v>
      </c>
      <c r="I114" s="283" t="s">
        <v>813</v>
      </c>
      <c r="J114" s="283"/>
      <c r="K114" s="296"/>
    </row>
    <row r="115" ht="15" customHeight="1">
      <c r="B115" s="305"/>
      <c r="C115" s="283" t="s">
        <v>58</v>
      </c>
      <c r="D115" s="283"/>
      <c r="E115" s="283"/>
      <c r="F115" s="304" t="s">
        <v>779</v>
      </c>
      <c r="G115" s="283"/>
      <c r="H115" s="283" t="s">
        <v>824</v>
      </c>
      <c r="I115" s="283" t="s">
        <v>825</v>
      </c>
      <c r="J115" s="283"/>
      <c r="K115" s="296"/>
    </row>
    <row r="116" ht="15" customHeight="1">
      <c r="B116" s="308"/>
      <c r="C116" s="314"/>
      <c r="D116" s="314"/>
      <c r="E116" s="314"/>
      <c r="F116" s="314"/>
      <c r="G116" s="314"/>
      <c r="H116" s="314"/>
      <c r="I116" s="314"/>
      <c r="J116" s="314"/>
      <c r="K116" s="310"/>
    </row>
    <row r="117" ht="18.75" customHeight="1">
      <c r="B117" s="315"/>
      <c r="C117" s="279"/>
      <c r="D117" s="279"/>
      <c r="E117" s="279"/>
      <c r="F117" s="316"/>
      <c r="G117" s="279"/>
      <c r="H117" s="279"/>
      <c r="I117" s="279"/>
      <c r="J117" s="279"/>
      <c r="K117" s="315"/>
    </row>
    <row r="118" ht="18.75" customHeight="1">
      <c r="B118" s="290"/>
      <c r="C118" s="290"/>
      <c r="D118" s="290"/>
      <c r="E118" s="290"/>
      <c r="F118" s="290"/>
      <c r="G118" s="290"/>
      <c r="H118" s="290"/>
      <c r="I118" s="290"/>
      <c r="J118" s="290"/>
      <c r="K118" s="290"/>
    </row>
    <row r="119" ht="7.5" customHeight="1">
      <c r="B119" s="317"/>
      <c r="C119" s="318"/>
      <c r="D119" s="318"/>
      <c r="E119" s="318"/>
      <c r="F119" s="318"/>
      <c r="G119" s="318"/>
      <c r="H119" s="318"/>
      <c r="I119" s="318"/>
      <c r="J119" s="318"/>
      <c r="K119" s="319"/>
    </row>
    <row r="120" ht="45" customHeight="1">
      <c r="B120" s="320"/>
      <c r="C120" s="273" t="s">
        <v>826</v>
      </c>
      <c r="D120" s="273"/>
      <c r="E120" s="273"/>
      <c r="F120" s="273"/>
      <c r="G120" s="273"/>
      <c r="H120" s="273"/>
      <c r="I120" s="273"/>
      <c r="J120" s="273"/>
      <c r="K120" s="321"/>
    </row>
    <row r="121" ht="17.25" customHeight="1">
      <c r="B121" s="322"/>
      <c r="C121" s="297" t="s">
        <v>773</v>
      </c>
      <c r="D121" s="297"/>
      <c r="E121" s="297"/>
      <c r="F121" s="297" t="s">
        <v>774</v>
      </c>
      <c r="G121" s="298"/>
      <c r="H121" s="297" t="s">
        <v>132</v>
      </c>
      <c r="I121" s="297" t="s">
        <v>58</v>
      </c>
      <c r="J121" s="297" t="s">
        <v>775</v>
      </c>
      <c r="K121" s="323"/>
    </row>
    <row r="122" ht="17.25" customHeight="1">
      <c r="B122" s="322"/>
      <c r="C122" s="299" t="s">
        <v>776</v>
      </c>
      <c r="D122" s="299"/>
      <c r="E122" s="299"/>
      <c r="F122" s="300" t="s">
        <v>777</v>
      </c>
      <c r="G122" s="301"/>
      <c r="H122" s="299"/>
      <c r="I122" s="299"/>
      <c r="J122" s="299" t="s">
        <v>778</v>
      </c>
      <c r="K122" s="323"/>
    </row>
    <row r="123" ht="5.25" customHeight="1">
      <c r="B123" s="324"/>
      <c r="C123" s="302"/>
      <c r="D123" s="302"/>
      <c r="E123" s="302"/>
      <c r="F123" s="302"/>
      <c r="G123" s="283"/>
      <c r="H123" s="302"/>
      <c r="I123" s="302"/>
      <c r="J123" s="302"/>
      <c r="K123" s="325"/>
    </row>
    <row r="124" ht="15" customHeight="1">
      <c r="B124" s="324"/>
      <c r="C124" s="283" t="s">
        <v>782</v>
      </c>
      <c r="D124" s="302"/>
      <c r="E124" s="302"/>
      <c r="F124" s="304" t="s">
        <v>779</v>
      </c>
      <c r="G124" s="283"/>
      <c r="H124" s="283" t="s">
        <v>818</v>
      </c>
      <c r="I124" s="283" t="s">
        <v>781</v>
      </c>
      <c r="J124" s="283">
        <v>120</v>
      </c>
      <c r="K124" s="326"/>
    </row>
    <row r="125" ht="15" customHeight="1">
      <c r="B125" s="324"/>
      <c r="C125" s="283" t="s">
        <v>827</v>
      </c>
      <c r="D125" s="283"/>
      <c r="E125" s="283"/>
      <c r="F125" s="304" t="s">
        <v>779</v>
      </c>
      <c r="G125" s="283"/>
      <c r="H125" s="283" t="s">
        <v>828</v>
      </c>
      <c r="I125" s="283" t="s">
        <v>781</v>
      </c>
      <c r="J125" s="283" t="s">
        <v>829</v>
      </c>
      <c r="K125" s="326"/>
    </row>
    <row r="126" ht="15" customHeight="1">
      <c r="B126" s="324"/>
      <c r="C126" s="283" t="s">
        <v>728</v>
      </c>
      <c r="D126" s="283"/>
      <c r="E126" s="283"/>
      <c r="F126" s="304" t="s">
        <v>779</v>
      </c>
      <c r="G126" s="283"/>
      <c r="H126" s="283" t="s">
        <v>830</v>
      </c>
      <c r="I126" s="283" t="s">
        <v>781</v>
      </c>
      <c r="J126" s="283" t="s">
        <v>829</v>
      </c>
      <c r="K126" s="326"/>
    </row>
    <row r="127" ht="15" customHeight="1">
      <c r="B127" s="324"/>
      <c r="C127" s="283" t="s">
        <v>790</v>
      </c>
      <c r="D127" s="283"/>
      <c r="E127" s="283"/>
      <c r="F127" s="304" t="s">
        <v>785</v>
      </c>
      <c r="G127" s="283"/>
      <c r="H127" s="283" t="s">
        <v>791</v>
      </c>
      <c r="I127" s="283" t="s">
        <v>781</v>
      </c>
      <c r="J127" s="283">
        <v>15</v>
      </c>
      <c r="K127" s="326"/>
    </row>
    <row r="128" ht="15" customHeight="1">
      <c r="B128" s="324"/>
      <c r="C128" s="306" t="s">
        <v>792</v>
      </c>
      <c r="D128" s="306"/>
      <c r="E128" s="306"/>
      <c r="F128" s="307" t="s">
        <v>785</v>
      </c>
      <c r="G128" s="306"/>
      <c r="H128" s="306" t="s">
        <v>793</v>
      </c>
      <c r="I128" s="306" t="s">
        <v>781</v>
      </c>
      <c r="J128" s="306">
        <v>15</v>
      </c>
      <c r="K128" s="326"/>
    </row>
    <row r="129" ht="15" customHeight="1">
      <c r="B129" s="324"/>
      <c r="C129" s="306" t="s">
        <v>794</v>
      </c>
      <c r="D129" s="306"/>
      <c r="E129" s="306"/>
      <c r="F129" s="307" t="s">
        <v>785</v>
      </c>
      <c r="G129" s="306"/>
      <c r="H129" s="306" t="s">
        <v>795</v>
      </c>
      <c r="I129" s="306" t="s">
        <v>781</v>
      </c>
      <c r="J129" s="306">
        <v>20</v>
      </c>
      <c r="K129" s="326"/>
    </row>
    <row r="130" ht="15" customHeight="1">
      <c r="B130" s="324"/>
      <c r="C130" s="306" t="s">
        <v>796</v>
      </c>
      <c r="D130" s="306"/>
      <c r="E130" s="306"/>
      <c r="F130" s="307" t="s">
        <v>785</v>
      </c>
      <c r="G130" s="306"/>
      <c r="H130" s="306" t="s">
        <v>797</v>
      </c>
      <c r="I130" s="306" t="s">
        <v>781</v>
      </c>
      <c r="J130" s="306">
        <v>20</v>
      </c>
      <c r="K130" s="326"/>
    </row>
    <row r="131" ht="15" customHeight="1">
      <c r="B131" s="324"/>
      <c r="C131" s="283" t="s">
        <v>784</v>
      </c>
      <c r="D131" s="283"/>
      <c r="E131" s="283"/>
      <c r="F131" s="304" t="s">
        <v>785</v>
      </c>
      <c r="G131" s="283"/>
      <c r="H131" s="283" t="s">
        <v>818</v>
      </c>
      <c r="I131" s="283" t="s">
        <v>781</v>
      </c>
      <c r="J131" s="283">
        <v>50</v>
      </c>
      <c r="K131" s="326"/>
    </row>
    <row r="132" ht="15" customHeight="1">
      <c r="B132" s="324"/>
      <c r="C132" s="283" t="s">
        <v>798</v>
      </c>
      <c r="D132" s="283"/>
      <c r="E132" s="283"/>
      <c r="F132" s="304" t="s">
        <v>785</v>
      </c>
      <c r="G132" s="283"/>
      <c r="H132" s="283" t="s">
        <v>818</v>
      </c>
      <c r="I132" s="283" t="s">
        <v>781</v>
      </c>
      <c r="J132" s="283">
        <v>50</v>
      </c>
      <c r="K132" s="326"/>
    </row>
    <row r="133" ht="15" customHeight="1">
      <c r="B133" s="324"/>
      <c r="C133" s="283" t="s">
        <v>804</v>
      </c>
      <c r="D133" s="283"/>
      <c r="E133" s="283"/>
      <c r="F133" s="304" t="s">
        <v>785</v>
      </c>
      <c r="G133" s="283"/>
      <c r="H133" s="283" t="s">
        <v>818</v>
      </c>
      <c r="I133" s="283" t="s">
        <v>781</v>
      </c>
      <c r="J133" s="283">
        <v>50</v>
      </c>
      <c r="K133" s="326"/>
    </row>
    <row r="134" ht="15" customHeight="1">
      <c r="B134" s="324"/>
      <c r="C134" s="283" t="s">
        <v>806</v>
      </c>
      <c r="D134" s="283"/>
      <c r="E134" s="283"/>
      <c r="F134" s="304" t="s">
        <v>785</v>
      </c>
      <c r="G134" s="283"/>
      <c r="H134" s="283" t="s">
        <v>818</v>
      </c>
      <c r="I134" s="283" t="s">
        <v>781</v>
      </c>
      <c r="J134" s="283">
        <v>50</v>
      </c>
      <c r="K134" s="326"/>
    </row>
    <row r="135" ht="15" customHeight="1">
      <c r="B135" s="324"/>
      <c r="C135" s="283" t="s">
        <v>137</v>
      </c>
      <c r="D135" s="283"/>
      <c r="E135" s="283"/>
      <c r="F135" s="304" t="s">
        <v>785</v>
      </c>
      <c r="G135" s="283"/>
      <c r="H135" s="283" t="s">
        <v>831</v>
      </c>
      <c r="I135" s="283" t="s">
        <v>781</v>
      </c>
      <c r="J135" s="283">
        <v>255</v>
      </c>
      <c r="K135" s="326"/>
    </row>
    <row r="136" ht="15" customHeight="1">
      <c r="B136" s="324"/>
      <c r="C136" s="283" t="s">
        <v>808</v>
      </c>
      <c r="D136" s="283"/>
      <c r="E136" s="283"/>
      <c r="F136" s="304" t="s">
        <v>779</v>
      </c>
      <c r="G136" s="283"/>
      <c r="H136" s="283" t="s">
        <v>832</v>
      </c>
      <c r="I136" s="283" t="s">
        <v>810</v>
      </c>
      <c r="J136" s="283"/>
      <c r="K136" s="326"/>
    </row>
    <row r="137" ht="15" customHeight="1">
      <c r="B137" s="324"/>
      <c r="C137" s="283" t="s">
        <v>811</v>
      </c>
      <c r="D137" s="283"/>
      <c r="E137" s="283"/>
      <c r="F137" s="304" t="s">
        <v>779</v>
      </c>
      <c r="G137" s="283"/>
      <c r="H137" s="283" t="s">
        <v>833</v>
      </c>
      <c r="I137" s="283" t="s">
        <v>813</v>
      </c>
      <c r="J137" s="283"/>
      <c r="K137" s="326"/>
    </row>
    <row r="138" ht="15" customHeight="1">
      <c r="B138" s="324"/>
      <c r="C138" s="283" t="s">
        <v>814</v>
      </c>
      <c r="D138" s="283"/>
      <c r="E138" s="283"/>
      <c r="F138" s="304" t="s">
        <v>779</v>
      </c>
      <c r="G138" s="283"/>
      <c r="H138" s="283" t="s">
        <v>814</v>
      </c>
      <c r="I138" s="283" t="s">
        <v>813</v>
      </c>
      <c r="J138" s="283"/>
      <c r="K138" s="326"/>
    </row>
    <row r="139" ht="15" customHeight="1">
      <c r="B139" s="324"/>
      <c r="C139" s="283" t="s">
        <v>39</v>
      </c>
      <c r="D139" s="283"/>
      <c r="E139" s="283"/>
      <c r="F139" s="304" t="s">
        <v>779</v>
      </c>
      <c r="G139" s="283"/>
      <c r="H139" s="283" t="s">
        <v>834</v>
      </c>
      <c r="I139" s="283" t="s">
        <v>813</v>
      </c>
      <c r="J139" s="283"/>
      <c r="K139" s="326"/>
    </row>
    <row r="140" ht="15" customHeight="1">
      <c r="B140" s="324"/>
      <c r="C140" s="283" t="s">
        <v>835</v>
      </c>
      <c r="D140" s="283"/>
      <c r="E140" s="283"/>
      <c r="F140" s="304" t="s">
        <v>779</v>
      </c>
      <c r="G140" s="283"/>
      <c r="H140" s="283" t="s">
        <v>836</v>
      </c>
      <c r="I140" s="283" t="s">
        <v>813</v>
      </c>
      <c r="J140" s="283"/>
      <c r="K140" s="326"/>
    </row>
    <row r="141" ht="15" customHeight="1">
      <c r="B141" s="327"/>
      <c r="C141" s="328"/>
      <c r="D141" s="328"/>
      <c r="E141" s="328"/>
      <c r="F141" s="328"/>
      <c r="G141" s="328"/>
      <c r="H141" s="328"/>
      <c r="I141" s="328"/>
      <c r="J141" s="328"/>
      <c r="K141" s="329"/>
    </row>
    <row r="142" ht="18.75" customHeight="1">
      <c r="B142" s="279"/>
      <c r="C142" s="279"/>
      <c r="D142" s="279"/>
      <c r="E142" s="279"/>
      <c r="F142" s="316"/>
      <c r="G142" s="279"/>
      <c r="H142" s="279"/>
      <c r="I142" s="279"/>
      <c r="J142" s="279"/>
      <c r="K142" s="279"/>
    </row>
    <row r="143" ht="18.75" customHeight="1">
      <c r="B143" s="290"/>
      <c r="C143" s="290"/>
      <c r="D143" s="290"/>
      <c r="E143" s="290"/>
      <c r="F143" s="290"/>
      <c r="G143" s="290"/>
      <c r="H143" s="290"/>
      <c r="I143" s="290"/>
      <c r="J143" s="290"/>
      <c r="K143" s="290"/>
    </row>
    <row r="144" ht="7.5" customHeight="1">
      <c r="B144" s="291"/>
      <c r="C144" s="292"/>
      <c r="D144" s="292"/>
      <c r="E144" s="292"/>
      <c r="F144" s="292"/>
      <c r="G144" s="292"/>
      <c r="H144" s="292"/>
      <c r="I144" s="292"/>
      <c r="J144" s="292"/>
      <c r="K144" s="293"/>
    </row>
    <row r="145" ht="45" customHeight="1">
      <c r="B145" s="294"/>
      <c r="C145" s="295" t="s">
        <v>837</v>
      </c>
      <c r="D145" s="295"/>
      <c r="E145" s="295"/>
      <c r="F145" s="295"/>
      <c r="G145" s="295"/>
      <c r="H145" s="295"/>
      <c r="I145" s="295"/>
      <c r="J145" s="295"/>
      <c r="K145" s="296"/>
    </row>
    <row r="146" ht="17.25" customHeight="1">
      <c r="B146" s="294"/>
      <c r="C146" s="297" t="s">
        <v>773</v>
      </c>
      <c r="D146" s="297"/>
      <c r="E146" s="297"/>
      <c r="F146" s="297" t="s">
        <v>774</v>
      </c>
      <c r="G146" s="298"/>
      <c r="H146" s="297" t="s">
        <v>132</v>
      </c>
      <c r="I146" s="297" t="s">
        <v>58</v>
      </c>
      <c r="J146" s="297" t="s">
        <v>775</v>
      </c>
      <c r="K146" s="296"/>
    </row>
    <row r="147" ht="17.25" customHeight="1">
      <c r="B147" s="294"/>
      <c r="C147" s="299" t="s">
        <v>776</v>
      </c>
      <c r="D147" s="299"/>
      <c r="E147" s="299"/>
      <c r="F147" s="300" t="s">
        <v>777</v>
      </c>
      <c r="G147" s="301"/>
      <c r="H147" s="299"/>
      <c r="I147" s="299"/>
      <c r="J147" s="299" t="s">
        <v>778</v>
      </c>
      <c r="K147" s="296"/>
    </row>
    <row r="148" ht="5.25" customHeight="1">
      <c r="B148" s="305"/>
      <c r="C148" s="302"/>
      <c r="D148" s="302"/>
      <c r="E148" s="302"/>
      <c r="F148" s="302"/>
      <c r="G148" s="303"/>
      <c r="H148" s="302"/>
      <c r="I148" s="302"/>
      <c r="J148" s="302"/>
      <c r="K148" s="326"/>
    </row>
    <row r="149" ht="15" customHeight="1">
      <c r="B149" s="305"/>
      <c r="C149" s="330" t="s">
        <v>782</v>
      </c>
      <c r="D149" s="283"/>
      <c r="E149" s="283"/>
      <c r="F149" s="331" t="s">
        <v>779</v>
      </c>
      <c r="G149" s="283"/>
      <c r="H149" s="330" t="s">
        <v>818</v>
      </c>
      <c r="I149" s="330" t="s">
        <v>781</v>
      </c>
      <c r="J149" s="330">
        <v>120</v>
      </c>
      <c r="K149" s="326"/>
    </row>
    <row r="150" ht="15" customHeight="1">
      <c r="B150" s="305"/>
      <c r="C150" s="330" t="s">
        <v>827</v>
      </c>
      <c r="D150" s="283"/>
      <c r="E150" s="283"/>
      <c r="F150" s="331" t="s">
        <v>779</v>
      </c>
      <c r="G150" s="283"/>
      <c r="H150" s="330" t="s">
        <v>838</v>
      </c>
      <c r="I150" s="330" t="s">
        <v>781</v>
      </c>
      <c r="J150" s="330" t="s">
        <v>829</v>
      </c>
      <c r="K150" s="326"/>
    </row>
    <row r="151" ht="15" customHeight="1">
      <c r="B151" s="305"/>
      <c r="C151" s="330" t="s">
        <v>728</v>
      </c>
      <c r="D151" s="283"/>
      <c r="E151" s="283"/>
      <c r="F151" s="331" t="s">
        <v>779</v>
      </c>
      <c r="G151" s="283"/>
      <c r="H151" s="330" t="s">
        <v>839</v>
      </c>
      <c r="I151" s="330" t="s">
        <v>781</v>
      </c>
      <c r="J151" s="330" t="s">
        <v>829</v>
      </c>
      <c r="K151" s="326"/>
    </row>
    <row r="152" ht="15" customHeight="1">
      <c r="B152" s="305"/>
      <c r="C152" s="330" t="s">
        <v>784</v>
      </c>
      <c r="D152" s="283"/>
      <c r="E152" s="283"/>
      <c r="F152" s="331" t="s">
        <v>785</v>
      </c>
      <c r="G152" s="283"/>
      <c r="H152" s="330" t="s">
        <v>818</v>
      </c>
      <c r="I152" s="330" t="s">
        <v>781</v>
      </c>
      <c r="J152" s="330">
        <v>50</v>
      </c>
      <c r="K152" s="326"/>
    </row>
    <row r="153" ht="15" customHeight="1">
      <c r="B153" s="305"/>
      <c r="C153" s="330" t="s">
        <v>787</v>
      </c>
      <c r="D153" s="283"/>
      <c r="E153" s="283"/>
      <c r="F153" s="331" t="s">
        <v>779</v>
      </c>
      <c r="G153" s="283"/>
      <c r="H153" s="330" t="s">
        <v>818</v>
      </c>
      <c r="I153" s="330" t="s">
        <v>789</v>
      </c>
      <c r="J153" s="330"/>
      <c r="K153" s="326"/>
    </row>
    <row r="154" ht="15" customHeight="1">
      <c r="B154" s="305"/>
      <c r="C154" s="330" t="s">
        <v>798</v>
      </c>
      <c r="D154" s="283"/>
      <c r="E154" s="283"/>
      <c r="F154" s="331" t="s">
        <v>785</v>
      </c>
      <c r="G154" s="283"/>
      <c r="H154" s="330" t="s">
        <v>818</v>
      </c>
      <c r="I154" s="330" t="s">
        <v>781</v>
      </c>
      <c r="J154" s="330">
        <v>50</v>
      </c>
      <c r="K154" s="326"/>
    </row>
    <row r="155" ht="15" customHeight="1">
      <c r="B155" s="305"/>
      <c r="C155" s="330" t="s">
        <v>806</v>
      </c>
      <c r="D155" s="283"/>
      <c r="E155" s="283"/>
      <c r="F155" s="331" t="s">
        <v>785</v>
      </c>
      <c r="G155" s="283"/>
      <c r="H155" s="330" t="s">
        <v>818</v>
      </c>
      <c r="I155" s="330" t="s">
        <v>781</v>
      </c>
      <c r="J155" s="330">
        <v>50</v>
      </c>
      <c r="K155" s="326"/>
    </row>
    <row r="156" ht="15" customHeight="1">
      <c r="B156" s="305"/>
      <c r="C156" s="330" t="s">
        <v>804</v>
      </c>
      <c r="D156" s="283"/>
      <c r="E156" s="283"/>
      <c r="F156" s="331" t="s">
        <v>785</v>
      </c>
      <c r="G156" s="283"/>
      <c r="H156" s="330" t="s">
        <v>818</v>
      </c>
      <c r="I156" s="330" t="s">
        <v>781</v>
      </c>
      <c r="J156" s="330">
        <v>50</v>
      </c>
      <c r="K156" s="326"/>
    </row>
    <row r="157" ht="15" customHeight="1">
      <c r="B157" s="305"/>
      <c r="C157" s="330" t="s">
        <v>114</v>
      </c>
      <c r="D157" s="283"/>
      <c r="E157" s="283"/>
      <c r="F157" s="331" t="s">
        <v>779</v>
      </c>
      <c r="G157" s="283"/>
      <c r="H157" s="330" t="s">
        <v>840</v>
      </c>
      <c r="I157" s="330" t="s">
        <v>781</v>
      </c>
      <c r="J157" s="330" t="s">
        <v>841</v>
      </c>
      <c r="K157" s="326"/>
    </row>
    <row r="158" ht="15" customHeight="1">
      <c r="B158" s="305"/>
      <c r="C158" s="330" t="s">
        <v>842</v>
      </c>
      <c r="D158" s="283"/>
      <c r="E158" s="283"/>
      <c r="F158" s="331" t="s">
        <v>779</v>
      </c>
      <c r="G158" s="283"/>
      <c r="H158" s="330" t="s">
        <v>843</v>
      </c>
      <c r="I158" s="330" t="s">
        <v>813</v>
      </c>
      <c r="J158" s="330"/>
      <c r="K158" s="326"/>
    </row>
    <row r="159" ht="15" customHeight="1">
      <c r="B159" s="332"/>
      <c r="C159" s="314"/>
      <c r="D159" s="314"/>
      <c r="E159" s="314"/>
      <c r="F159" s="314"/>
      <c r="G159" s="314"/>
      <c r="H159" s="314"/>
      <c r="I159" s="314"/>
      <c r="J159" s="314"/>
      <c r="K159" s="333"/>
    </row>
    <row r="160" ht="18.75" customHeight="1">
      <c r="B160" s="279"/>
      <c r="C160" s="283"/>
      <c r="D160" s="283"/>
      <c r="E160" s="283"/>
      <c r="F160" s="304"/>
      <c r="G160" s="283"/>
      <c r="H160" s="283"/>
      <c r="I160" s="283"/>
      <c r="J160" s="283"/>
      <c r="K160" s="279"/>
    </row>
    <row r="161" ht="18.75" customHeight="1">
      <c r="B161" s="290"/>
      <c r="C161" s="290"/>
      <c r="D161" s="290"/>
      <c r="E161" s="290"/>
      <c r="F161" s="290"/>
      <c r="G161" s="290"/>
      <c r="H161" s="290"/>
      <c r="I161" s="290"/>
      <c r="J161" s="290"/>
      <c r="K161" s="290"/>
    </row>
    <row r="162" ht="7.5" customHeight="1">
      <c r="B162" s="269"/>
      <c r="C162" s="270"/>
      <c r="D162" s="270"/>
      <c r="E162" s="270"/>
      <c r="F162" s="270"/>
      <c r="G162" s="270"/>
      <c r="H162" s="270"/>
      <c r="I162" s="270"/>
      <c r="J162" s="270"/>
      <c r="K162" s="271"/>
    </row>
    <row r="163" ht="45" customHeight="1">
      <c r="B163" s="272"/>
      <c r="C163" s="273" t="s">
        <v>844</v>
      </c>
      <c r="D163" s="273"/>
      <c r="E163" s="273"/>
      <c r="F163" s="273"/>
      <c r="G163" s="273"/>
      <c r="H163" s="273"/>
      <c r="I163" s="273"/>
      <c r="J163" s="273"/>
      <c r="K163" s="274"/>
    </row>
    <row r="164" ht="17.25" customHeight="1">
      <c r="B164" s="272"/>
      <c r="C164" s="297" t="s">
        <v>773</v>
      </c>
      <c r="D164" s="297"/>
      <c r="E164" s="297"/>
      <c r="F164" s="297" t="s">
        <v>774</v>
      </c>
      <c r="G164" s="334"/>
      <c r="H164" s="335" t="s">
        <v>132</v>
      </c>
      <c r="I164" s="335" t="s">
        <v>58</v>
      </c>
      <c r="J164" s="297" t="s">
        <v>775</v>
      </c>
      <c r="K164" s="274"/>
    </row>
    <row r="165" ht="17.25" customHeight="1">
      <c r="B165" s="275"/>
      <c r="C165" s="299" t="s">
        <v>776</v>
      </c>
      <c r="D165" s="299"/>
      <c r="E165" s="299"/>
      <c r="F165" s="300" t="s">
        <v>777</v>
      </c>
      <c r="G165" s="336"/>
      <c r="H165" s="337"/>
      <c r="I165" s="337"/>
      <c r="J165" s="299" t="s">
        <v>778</v>
      </c>
      <c r="K165" s="277"/>
    </row>
    <row r="166" ht="5.25" customHeight="1">
      <c r="B166" s="305"/>
      <c r="C166" s="302"/>
      <c r="D166" s="302"/>
      <c r="E166" s="302"/>
      <c r="F166" s="302"/>
      <c r="G166" s="303"/>
      <c r="H166" s="302"/>
      <c r="I166" s="302"/>
      <c r="J166" s="302"/>
      <c r="K166" s="326"/>
    </row>
    <row r="167" ht="15" customHeight="1">
      <c r="B167" s="305"/>
      <c r="C167" s="283" t="s">
        <v>782</v>
      </c>
      <c r="D167" s="283"/>
      <c r="E167" s="283"/>
      <c r="F167" s="304" t="s">
        <v>779</v>
      </c>
      <c r="G167" s="283"/>
      <c r="H167" s="283" t="s">
        <v>818</v>
      </c>
      <c r="I167" s="283" t="s">
        <v>781</v>
      </c>
      <c r="J167" s="283">
        <v>120</v>
      </c>
      <c r="K167" s="326"/>
    </row>
    <row r="168" ht="15" customHeight="1">
      <c r="B168" s="305"/>
      <c r="C168" s="283" t="s">
        <v>827</v>
      </c>
      <c r="D168" s="283"/>
      <c r="E168" s="283"/>
      <c r="F168" s="304" t="s">
        <v>779</v>
      </c>
      <c r="G168" s="283"/>
      <c r="H168" s="283" t="s">
        <v>828</v>
      </c>
      <c r="I168" s="283" t="s">
        <v>781</v>
      </c>
      <c r="J168" s="283" t="s">
        <v>829</v>
      </c>
      <c r="K168" s="326"/>
    </row>
    <row r="169" ht="15" customHeight="1">
      <c r="B169" s="305"/>
      <c r="C169" s="283" t="s">
        <v>728</v>
      </c>
      <c r="D169" s="283"/>
      <c r="E169" s="283"/>
      <c r="F169" s="304" t="s">
        <v>779</v>
      </c>
      <c r="G169" s="283"/>
      <c r="H169" s="283" t="s">
        <v>845</v>
      </c>
      <c r="I169" s="283" t="s">
        <v>781</v>
      </c>
      <c r="J169" s="283" t="s">
        <v>829</v>
      </c>
      <c r="K169" s="326"/>
    </row>
    <row r="170" ht="15" customHeight="1">
      <c r="B170" s="305"/>
      <c r="C170" s="283" t="s">
        <v>784</v>
      </c>
      <c r="D170" s="283"/>
      <c r="E170" s="283"/>
      <c r="F170" s="304" t="s">
        <v>785</v>
      </c>
      <c r="G170" s="283"/>
      <c r="H170" s="283" t="s">
        <v>845</v>
      </c>
      <c r="I170" s="283" t="s">
        <v>781</v>
      </c>
      <c r="J170" s="283">
        <v>50</v>
      </c>
      <c r="K170" s="326"/>
    </row>
    <row r="171" ht="15" customHeight="1">
      <c r="B171" s="305"/>
      <c r="C171" s="283" t="s">
        <v>787</v>
      </c>
      <c r="D171" s="283"/>
      <c r="E171" s="283"/>
      <c r="F171" s="304" t="s">
        <v>779</v>
      </c>
      <c r="G171" s="283"/>
      <c r="H171" s="283" t="s">
        <v>845</v>
      </c>
      <c r="I171" s="283" t="s">
        <v>789</v>
      </c>
      <c r="J171" s="283"/>
      <c r="K171" s="326"/>
    </row>
    <row r="172" ht="15" customHeight="1">
      <c r="B172" s="305"/>
      <c r="C172" s="283" t="s">
        <v>798</v>
      </c>
      <c r="D172" s="283"/>
      <c r="E172" s="283"/>
      <c r="F172" s="304" t="s">
        <v>785</v>
      </c>
      <c r="G172" s="283"/>
      <c r="H172" s="283" t="s">
        <v>845</v>
      </c>
      <c r="I172" s="283" t="s">
        <v>781</v>
      </c>
      <c r="J172" s="283">
        <v>50</v>
      </c>
      <c r="K172" s="326"/>
    </row>
    <row r="173" ht="15" customHeight="1">
      <c r="B173" s="305"/>
      <c r="C173" s="283" t="s">
        <v>806</v>
      </c>
      <c r="D173" s="283"/>
      <c r="E173" s="283"/>
      <c r="F173" s="304" t="s">
        <v>785</v>
      </c>
      <c r="G173" s="283"/>
      <c r="H173" s="283" t="s">
        <v>845</v>
      </c>
      <c r="I173" s="283" t="s">
        <v>781</v>
      </c>
      <c r="J173" s="283">
        <v>50</v>
      </c>
      <c r="K173" s="326"/>
    </row>
    <row r="174" ht="15" customHeight="1">
      <c r="B174" s="305"/>
      <c r="C174" s="283" t="s">
        <v>804</v>
      </c>
      <c r="D174" s="283"/>
      <c r="E174" s="283"/>
      <c r="F174" s="304" t="s">
        <v>785</v>
      </c>
      <c r="G174" s="283"/>
      <c r="H174" s="283" t="s">
        <v>845</v>
      </c>
      <c r="I174" s="283" t="s">
        <v>781</v>
      </c>
      <c r="J174" s="283">
        <v>50</v>
      </c>
      <c r="K174" s="326"/>
    </row>
    <row r="175" ht="15" customHeight="1">
      <c r="B175" s="305"/>
      <c r="C175" s="283" t="s">
        <v>131</v>
      </c>
      <c r="D175" s="283"/>
      <c r="E175" s="283"/>
      <c r="F175" s="304" t="s">
        <v>779</v>
      </c>
      <c r="G175" s="283"/>
      <c r="H175" s="283" t="s">
        <v>846</v>
      </c>
      <c r="I175" s="283" t="s">
        <v>847</v>
      </c>
      <c r="J175" s="283"/>
      <c r="K175" s="326"/>
    </row>
    <row r="176" ht="15" customHeight="1">
      <c r="B176" s="305"/>
      <c r="C176" s="283" t="s">
        <v>58</v>
      </c>
      <c r="D176" s="283"/>
      <c r="E176" s="283"/>
      <c r="F176" s="304" t="s">
        <v>779</v>
      </c>
      <c r="G176" s="283"/>
      <c r="H176" s="283" t="s">
        <v>848</v>
      </c>
      <c r="I176" s="283" t="s">
        <v>849</v>
      </c>
      <c r="J176" s="283">
        <v>1</v>
      </c>
      <c r="K176" s="326"/>
    </row>
    <row r="177" ht="15" customHeight="1">
      <c r="B177" s="305"/>
      <c r="C177" s="283" t="s">
        <v>54</v>
      </c>
      <c r="D177" s="283"/>
      <c r="E177" s="283"/>
      <c r="F177" s="304" t="s">
        <v>779</v>
      </c>
      <c r="G177" s="283"/>
      <c r="H177" s="283" t="s">
        <v>850</v>
      </c>
      <c r="I177" s="283" t="s">
        <v>781</v>
      </c>
      <c r="J177" s="283">
        <v>20</v>
      </c>
      <c r="K177" s="326"/>
    </row>
    <row r="178" ht="15" customHeight="1">
      <c r="B178" s="305"/>
      <c r="C178" s="283" t="s">
        <v>132</v>
      </c>
      <c r="D178" s="283"/>
      <c r="E178" s="283"/>
      <c r="F178" s="304" t="s">
        <v>779</v>
      </c>
      <c r="G178" s="283"/>
      <c r="H178" s="283" t="s">
        <v>851</v>
      </c>
      <c r="I178" s="283" t="s">
        <v>781</v>
      </c>
      <c r="J178" s="283">
        <v>255</v>
      </c>
      <c r="K178" s="326"/>
    </row>
    <row r="179" ht="15" customHeight="1">
      <c r="B179" s="305"/>
      <c r="C179" s="283" t="s">
        <v>133</v>
      </c>
      <c r="D179" s="283"/>
      <c r="E179" s="283"/>
      <c r="F179" s="304" t="s">
        <v>779</v>
      </c>
      <c r="G179" s="283"/>
      <c r="H179" s="283" t="s">
        <v>744</v>
      </c>
      <c r="I179" s="283" t="s">
        <v>781</v>
      </c>
      <c r="J179" s="283">
        <v>10</v>
      </c>
      <c r="K179" s="326"/>
    </row>
    <row r="180" ht="15" customHeight="1">
      <c r="B180" s="305"/>
      <c r="C180" s="283" t="s">
        <v>134</v>
      </c>
      <c r="D180" s="283"/>
      <c r="E180" s="283"/>
      <c r="F180" s="304" t="s">
        <v>779</v>
      </c>
      <c r="G180" s="283"/>
      <c r="H180" s="283" t="s">
        <v>852</v>
      </c>
      <c r="I180" s="283" t="s">
        <v>813</v>
      </c>
      <c r="J180" s="283"/>
      <c r="K180" s="326"/>
    </row>
    <row r="181" ht="15" customHeight="1">
      <c r="B181" s="305"/>
      <c r="C181" s="283" t="s">
        <v>853</v>
      </c>
      <c r="D181" s="283"/>
      <c r="E181" s="283"/>
      <c r="F181" s="304" t="s">
        <v>779</v>
      </c>
      <c r="G181" s="283"/>
      <c r="H181" s="283" t="s">
        <v>854</v>
      </c>
      <c r="I181" s="283" t="s">
        <v>813</v>
      </c>
      <c r="J181" s="283"/>
      <c r="K181" s="326"/>
    </row>
    <row r="182" ht="15" customHeight="1">
      <c r="B182" s="305"/>
      <c r="C182" s="283" t="s">
        <v>842</v>
      </c>
      <c r="D182" s="283"/>
      <c r="E182" s="283"/>
      <c r="F182" s="304" t="s">
        <v>779</v>
      </c>
      <c r="G182" s="283"/>
      <c r="H182" s="283" t="s">
        <v>855</v>
      </c>
      <c r="I182" s="283" t="s">
        <v>813</v>
      </c>
      <c r="J182" s="283"/>
      <c r="K182" s="326"/>
    </row>
    <row r="183" ht="15" customHeight="1">
      <c r="B183" s="305"/>
      <c r="C183" s="283" t="s">
        <v>136</v>
      </c>
      <c r="D183" s="283"/>
      <c r="E183" s="283"/>
      <c r="F183" s="304" t="s">
        <v>785</v>
      </c>
      <c r="G183" s="283"/>
      <c r="H183" s="283" t="s">
        <v>856</v>
      </c>
      <c r="I183" s="283" t="s">
        <v>781</v>
      </c>
      <c r="J183" s="283">
        <v>50</v>
      </c>
      <c r="K183" s="326"/>
    </row>
    <row r="184" ht="15" customHeight="1">
      <c r="B184" s="305"/>
      <c r="C184" s="283" t="s">
        <v>857</v>
      </c>
      <c r="D184" s="283"/>
      <c r="E184" s="283"/>
      <c r="F184" s="304" t="s">
        <v>785</v>
      </c>
      <c r="G184" s="283"/>
      <c r="H184" s="283" t="s">
        <v>858</v>
      </c>
      <c r="I184" s="283" t="s">
        <v>859</v>
      </c>
      <c r="J184" s="283"/>
      <c r="K184" s="326"/>
    </row>
    <row r="185" ht="15" customHeight="1">
      <c r="B185" s="305"/>
      <c r="C185" s="283" t="s">
        <v>860</v>
      </c>
      <c r="D185" s="283"/>
      <c r="E185" s="283"/>
      <c r="F185" s="304" t="s">
        <v>785</v>
      </c>
      <c r="G185" s="283"/>
      <c r="H185" s="283" t="s">
        <v>861</v>
      </c>
      <c r="I185" s="283" t="s">
        <v>859</v>
      </c>
      <c r="J185" s="283"/>
      <c r="K185" s="326"/>
    </row>
    <row r="186" ht="15" customHeight="1">
      <c r="B186" s="305"/>
      <c r="C186" s="283" t="s">
        <v>862</v>
      </c>
      <c r="D186" s="283"/>
      <c r="E186" s="283"/>
      <c r="F186" s="304" t="s">
        <v>785</v>
      </c>
      <c r="G186" s="283"/>
      <c r="H186" s="283" t="s">
        <v>863</v>
      </c>
      <c r="I186" s="283" t="s">
        <v>859</v>
      </c>
      <c r="J186" s="283"/>
      <c r="K186" s="326"/>
    </row>
    <row r="187" ht="15" customHeight="1">
      <c r="B187" s="305"/>
      <c r="C187" s="338" t="s">
        <v>864</v>
      </c>
      <c r="D187" s="283"/>
      <c r="E187" s="283"/>
      <c r="F187" s="304" t="s">
        <v>785</v>
      </c>
      <c r="G187" s="283"/>
      <c r="H187" s="283" t="s">
        <v>865</v>
      </c>
      <c r="I187" s="283" t="s">
        <v>866</v>
      </c>
      <c r="J187" s="339" t="s">
        <v>867</v>
      </c>
      <c r="K187" s="326"/>
    </row>
    <row r="188" ht="15" customHeight="1">
      <c r="B188" s="305"/>
      <c r="C188" s="289" t="s">
        <v>43</v>
      </c>
      <c r="D188" s="283"/>
      <c r="E188" s="283"/>
      <c r="F188" s="304" t="s">
        <v>779</v>
      </c>
      <c r="G188" s="283"/>
      <c r="H188" s="279" t="s">
        <v>868</v>
      </c>
      <c r="I188" s="283" t="s">
        <v>869</v>
      </c>
      <c r="J188" s="283"/>
      <c r="K188" s="326"/>
    </row>
    <row r="189" ht="15" customHeight="1">
      <c r="B189" s="305"/>
      <c r="C189" s="289" t="s">
        <v>870</v>
      </c>
      <c r="D189" s="283"/>
      <c r="E189" s="283"/>
      <c r="F189" s="304" t="s">
        <v>779</v>
      </c>
      <c r="G189" s="283"/>
      <c r="H189" s="283" t="s">
        <v>871</v>
      </c>
      <c r="I189" s="283" t="s">
        <v>813</v>
      </c>
      <c r="J189" s="283"/>
      <c r="K189" s="326"/>
    </row>
    <row r="190" ht="15" customHeight="1">
      <c r="B190" s="305"/>
      <c r="C190" s="289" t="s">
        <v>872</v>
      </c>
      <c r="D190" s="283"/>
      <c r="E190" s="283"/>
      <c r="F190" s="304" t="s">
        <v>779</v>
      </c>
      <c r="G190" s="283"/>
      <c r="H190" s="283" t="s">
        <v>873</v>
      </c>
      <c r="I190" s="283" t="s">
        <v>813</v>
      </c>
      <c r="J190" s="283"/>
      <c r="K190" s="326"/>
    </row>
    <row r="191" ht="15" customHeight="1">
      <c r="B191" s="305"/>
      <c r="C191" s="289" t="s">
        <v>874</v>
      </c>
      <c r="D191" s="283"/>
      <c r="E191" s="283"/>
      <c r="F191" s="304" t="s">
        <v>785</v>
      </c>
      <c r="G191" s="283"/>
      <c r="H191" s="283" t="s">
        <v>875</v>
      </c>
      <c r="I191" s="283" t="s">
        <v>813</v>
      </c>
      <c r="J191" s="283"/>
      <c r="K191" s="326"/>
    </row>
    <row r="192" ht="15" customHeight="1">
      <c r="B192" s="332"/>
      <c r="C192" s="340"/>
      <c r="D192" s="314"/>
      <c r="E192" s="314"/>
      <c r="F192" s="314"/>
      <c r="G192" s="314"/>
      <c r="H192" s="314"/>
      <c r="I192" s="314"/>
      <c r="J192" s="314"/>
      <c r="K192" s="333"/>
    </row>
    <row r="193" ht="18.75" customHeight="1">
      <c r="B193" s="279"/>
      <c r="C193" s="283"/>
      <c r="D193" s="283"/>
      <c r="E193" s="283"/>
      <c r="F193" s="304"/>
      <c r="G193" s="283"/>
      <c r="H193" s="283"/>
      <c r="I193" s="283"/>
      <c r="J193" s="283"/>
      <c r="K193" s="279"/>
    </row>
    <row r="194" ht="18.75" customHeight="1">
      <c r="B194" s="279"/>
      <c r="C194" s="283"/>
      <c r="D194" s="283"/>
      <c r="E194" s="283"/>
      <c r="F194" s="304"/>
      <c r="G194" s="283"/>
      <c r="H194" s="283"/>
      <c r="I194" s="283"/>
      <c r="J194" s="283"/>
      <c r="K194" s="279"/>
    </row>
    <row r="195" ht="18.75" customHeight="1">
      <c r="B195" s="290"/>
      <c r="C195" s="290"/>
      <c r="D195" s="290"/>
      <c r="E195" s="290"/>
      <c r="F195" s="290"/>
      <c r="G195" s="290"/>
      <c r="H195" s="290"/>
      <c r="I195" s="290"/>
      <c r="J195" s="290"/>
      <c r="K195" s="290"/>
    </row>
    <row r="196" ht="13.5">
      <c r="B196" s="269"/>
      <c r="C196" s="270"/>
      <c r="D196" s="270"/>
      <c r="E196" s="270"/>
      <c r="F196" s="270"/>
      <c r="G196" s="270"/>
      <c r="H196" s="270"/>
      <c r="I196" s="270"/>
      <c r="J196" s="270"/>
      <c r="K196" s="271"/>
    </row>
    <row r="197" ht="21">
      <c r="B197" s="272"/>
      <c r="C197" s="273" t="s">
        <v>876</v>
      </c>
      <c r="D197" s="273"/>
      <c r="E197" s="273"/>
      <c r="F197" s="273"/>
      <c r="G197" s="273"/>
      <c r="H197" s="273"/>
      <c r="I197" s="273"/>
      <c r="J197" s="273"/>
      <c r="K197" s="274"/>
    </row>
    <row r="198" ht="25.5" customHeight="1">
      <c r="B198" s="272"/>
      <c r="C198" s="341" t="s">
        <v>877</v>
      </c>
      <c r="D198" s="341"/>
      <c r="E198" s="341"/>
      <c r="F198" s="341" t="s">
        <v>878</v>
      </c>
      <c r="G198" s="342"/>
      <c r="H198" s="341" t="s">
        <v>879</v>
      </c>
      <c r="I198" s="341"/>
      <c r="J198" s="341"/>
      <c r="K198" s="274"/>
    </row>
    <row r="199" ht="5.25" customHeight="1">
      <c r="B199" s="305"/>
      <c r="C199" s="302"/>
      <c r="D199" s="302"/>
      <c r="E199" s="302"/>
      <c r="F199" s="302"/>
      <c r="G199" s="283"/>
      <c r="H199" s="302"/>
      <c r="I199" s="302"/>
      <c r="J199" s="302"/>
      <c r="K199" s="326"/>
    </row>
    <row r="200" ht="15" customHeight="1">
      <c r="B200" s="305"/>
      <c r="C200" s="283" t="s">
        <v>869</v>
      </c>
      <c r="D200" s="283"/>
      <c r="E200" s="283"/>
      <c r="F200" s="304" t="s">
        <v>44</v>
      </c>
      <c r="G200" s="283"/>
      <c r="H200" s="283" t="s">
        <v>880</v>
      </c>
      <c r="I200" s="283"/>
      <c r="J200" s="283"/>
      <c r="K200" s="326"/>
    </row>
    <row r="201" ht="15" customHeight="1">
      <c r="B201" s="305"/>
      <c r="C201" s="311"/>
      <c r="D201" s="283"/>
      <c r="E201" s="283"/>
      <c r="F201" s="304" t="s">
        <v>45</v>
      </c>
      <c r="G201" s="283"/>
      <c r="H201" s="283" t="s">
        <v>881</v>
      </c>
      <c r="I201" s="283"/>
      <c r="J201" s="283"/>
      <c r="K201" s="326"/>
    </row>
    <row r="202" ht="15" customHeight="1">
      <c r="B202" s="305"/>
      <c r="C202" s="311"/>
      <c r="D202" s="283"/>
      <c r="E202" s="283"/>
      <c r="F202" s="304" t="s">
        <v>48</v>
      </c>
      <c r="G202" s="283"/>
      <c r="H202" s="283" t="s">
        <v>882</v>
      </c>
      <c r="I202" s="283"/>
      <c r="J202" s="283"/>
      <c r="K202" s="326"/>
    </row>
    <row r="203" ht="15" customHeight="1">
      <c r="B203" s="305"/>
      <c r="C203" s="283"/>
      <c r="D203" s="283"/>
      <c r="E203" s="283"/>
      <c r="F203" s="304" t="s">
        <v>46</v>
      </c>
      <c r="G203" s="283"/>
      <c r="H203" s="283" t="s">
        <v>883</v>
      </c>
      <c r="I203" s="283"/>
      <c r="J203" s="283"/>
      <c r="K203" s="326"/>
    </row>
    <row r="204" ht="15" customHeight="1">
      <c r="B204" s="305"/>
      <c r="C204" s="283"/>
      <c r="D204" s="283"/>
      <c r="E204" s="283"/>
      <c r="F204" s="304" t="s">
        <v>47</v>
      </c>
      <c r="G204" s="283"/>
      <c r="H204" s="283" t="s">
        <v>884</v>
      </c>
      <c r="I204" s="283"/>
      <c r="J204" s="283"/>
      <c r="K204" s="326"/>
    </row>
    <row r="205" ht="15" customHeight="1">
      <c r="B205" s="305"/>
      <c r="C205" s="283"/>
      <c r="D205" s="283"/>
      <c r="E205" s="283"/>
      <c r="F205" s="304"/>
      <c r="G205" s="283"/>
      <c r="H205" s="283"/>
      <c r="I205" s="283"/>
      <c r="J205" s="283"/>
      <c r="K205" s="326"/>
    </row>
    <row r="206" ht="15" customHeight="1">
      <c r="B206" s="305"/>
      <c r="C206" s="283" t="s">
        <v>825</v>
      </c>
      <c r="D206" s="283"/>
      <c r="E206" s="283"/>
      <c r="F206" s="304" t="s">
        <v>80</v>
      </c>
      <c r="G206" s="283"/>
      <c r="H206" s="283" t="s">
        <v>885</v>
      </c>
      <c r="I206" s="283"/>
      <c r="J206" s="283"/>
      <c r="K206" s="326"/>
    </row>
    <row r="207" ht="15" customHeight="1">
      <c r="B207" s="305"/>
      <c r="C207" s="311"/>
      <c r="D207" s="283"/>
      <c r="E207" s="283"/>
      <c r="F207" s="304" t="s">
        <v>722</v>
      </c>
      <c r="G207" s="283"/>
      <c r="H207" s="283" t="s">
        <v>723</v>
      </c>
      <c r="I207" s="283"/>
      <c r="J207" s="283"/>
      <c r="K207" s="326"/>
    </row>
    <row r="208" ht="15" customHeight="1">
      <c r="B208" s="305"/>
      <c r="C208" s="283"/>
      <c r="D208" s="283"/>
      <c r="E208" s="283"/>
      <c r="F208" s="304" t="s">
        <v>720</v>
      </c>
      <c r="G208" s="283"/>
      <c r="H208" s="283" t="s">
        <v>886</v>
      </c>
      <c r="I208" s="283"/>
      <c r="J208" s="283"/>
      <c r="K208" s="326"/>
    </row>
    <row r="209" ht="15" customHeight="1">
      <c r="B209" s="343"/>
      <c r="C209" s="311"/>
      <c r="D209" s="311"/>
      <c r="E209" s="311"/>
      <c r="F209" s="304" t="s">
        <v>724</v>
      </c>
      <c r="G209" s="289"/>
      <c r="H209" s="330" t="s">
        <v>725</v>
      </c>
      <c r="I209" s="330"/>
      <c r="J209" s="330"/>
      <c r="K209" s="344"/>
    </row>
    <row r="210" ht="15" customHeight="1">
      <c r="B210" s="343"/>
      <c r="C210" s="311"/>
      <c r="D210" s="311"/>
      <c r="E210" s="311"/>
      <c r="F210" s="304" t="s">
        <v>726</v>
      </c>
      <c r="G210" s="289"/>
      <c r="H210" s="330" t="s">
        <v>887</v>
      </c>
      <c r="I210" s="330"/>
      <c r="J210" s="330"/>
      <c r="K210" s="344"/>
    </row>
    <row r="211" ht="15" customHeight="1">
      <c r="B211" s="343"/>
      <c r="C211" s="311"/>
      <c r="D211" s="311"/>
      <c r="E211" s="311"/>
      <c r="F211" s="345"/>
      <c r="G211" s="289"/>
      <c r="H211" s="346"/>
      <c r="I211" s="346"/>
      <c r="J211" s="346"/>
      <c r="K211" s="344"/>
    </row>
    <row r="212" ht="15" customHeight="1">
      <c r="B212" s="343"/>
      <c r="C212" s="283" t="s">
        <v>849</v>
      </c>
      <c r="D212" s="311"/>
      <c r="E212" s="311"/>
      <c r="F212" s="304">
        <v>1</v>
      </c>
      <c r="G212" s="289"/>
      <c r="H212" s="330" t="s">
        <v>888</v>
      </c>
      <c r="I212" s="330"/>
      <c r="J212" s="330"/>
      <c r="K212" s="344"/>
    </row>
    <row r="213" ht="15" customHeight="1">
      <c r="B213" s="343"/>
      <c r="C213" s="311"/>
      <c r="D213" s="311"/>
      <c r="E213" s="311"/>
      <c r="F213" s="304">
        <v>2</v>
      </c>
      <c r="G213" s="289"/>
      <c r="H213" s="330" t="s">
        <v>889</v>
      </c>
      <c r="I213" s="330"/>
      <c r="J213" s="330"/>
      <c r="K213" s="344"/>
    </row>
    <row r="214" ht="15" customHeight="1">
      <c r="B214" s="343"/>
      <c r="C214" s="311"/>
      <c r="D214" s="311"/>
      <c r="E214" s="311"/>
      <c r="F214" s="304">
        <v>3</v>
      </c>
      <c r="G214" s="289"/>
      <c r="H214" s="330" t="s">
        <v>890</v>
      </c>
      <c r="I214" s="330"/>
      <c r="J214" s="330"/>
      <c r="K214" s="344"/>
    </row>
    <row r="215" ht="15" customHeight="1">
      <c r="B215" s="343"/>
      <c r="C215" s="311"/>
      <c r="D215" s="311"/>
      <c r="E215" s="311"/>
      <c r="F215" s="304">
        <v>4</v>
      </c>
      <c r="G215" s="289"/>
      <c r="H215" s="330" t="s">
        <v>891</v>
      </c>
      <c r="I215" s="330"/>
      <c r="J215" s="330"/>
      <c r="K215" s="344"/>
    </row>
    <row r="216" ht="12.75" customHeight="1">
      <c r="B216" s="347"/>
      <c r="C216" s="348"/>
      <c r="D216" s="348"/>
      <c r="E216" s="348"/>
      <c r="F216" s="348"/>
      <c r="G216" s="348"/>
      <c r="H216" s="348"/>
      <c r="I216" s="348"/>
      <c r="J216" s="348"/>
      <c r="K216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82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83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Dětské prvky, Třinec - obnova, 2.etapa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112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30. 4. 2018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23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29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31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ROUND(J88,2)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ROUND(SUM(BE88:BE152), 2)</f>
        <v>0</v>
      </c>
      <c r="G30" s="45"/>
      <c r="H30" s="45"/>
      <c r="I30" s="156">
        <v>0.20999999999999999</v>
      </c>
      <c r="J30" s="155">
        <f>ROUND(ROUND((SUM(BE88:BE152)),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ROUND(SUM(BF88:BF152), 2)</f>
        <v>0</v>
      </c>
      <c r="G31" s="45"/>
      <c r="H31" s="45"/>
      <c r="I31" s="156">
        <v>0.14999999999999999</v>
      </c>
      <c r="J31" s="155">
        <f>ROUND(ROUND((SUM(BF88:BF152)),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ROUND(SUM(BG88:BG152),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ROUND(SUM(BH88:BH152),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ROUND(SUM(BI88:BI152),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Dětské prvky, Třinec - obnova, 2.etapa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01 - Lokalita č. 1 - U BD č.p. 1132 na ul. B. Němcové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30. 4. 2018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Třinec, Jablunkovská 160, 739 61 Třinec</v>
      </c>
      <c r="G51" s="45"/>
      <c r="H51" s="45"/>
      <c r="I51" s="144" t="s">
        <v>34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114</v>
      </c>
      <c r="D54" s="157"/>
      <c r="E54" s="157"/>
      <c r="F54" s="157"/>
      <c r="G54" s="157"/>
      <c r="H54" s="157"/>
      <c r="I54" s="171"/>
      <c r="J54" s="172" t="s">
        <v>115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116</v>
      </c>
      <c r="D56" s="45"/>
      <c r="E56" s="45"/>
      <c r="F56" s="45"/>
      <c r="G56" s="45"/>
      <c r="H56" s="45"/>
      <c r="I56" s="142"/>
      <c r="J56" s="153">
        <f>J88</f>
        <v>0</v>
      </c>
      <c r="K56" s="49"/>
      <c r="AU56" s="22" t="s">
        <v>117</v>
      </c>
    </row>
    <row r="57" s="7" customFormat="1" ht="24.96" customHeight="1">
      <c r="B57" s="175"/>
      <c r="C57" s="176"/>
      <c r="D57" s="177" t="s">
        <v>118</v>
      </c>
      <c r="E57" s="178"/>
      <c r="F57" s="178"/>
      <c r="G57" s="178"/>
      <c r="H57" s="178"/>
      <c r="I57" s="179"/>
      <c r="J57" s="180">
        <f>J89</f>
        <v>0</v>
      </c>
      <c r="K57" s="181"/>
    </row>
    <row r="58" s="8" customFormat="1" ht="19.92" customHeight="1">
      <c r="B58" s="182"/>
      <c r="C58" s="183"/>
      <c r="D58" s="184" t="s">
        <v>119</v>
      </c>
      <c r="E58" s="185"/>
      <c r="F58" s="185"/>
      <c r="G58" s="185"/>
      <c r="H58" s="185"/>
      <c r="I58" s="186"/>
      <c r="J58" s="187">
        <f>J90</f>
        <v>0</v>
      </c>
      <c r="K58" s="188"/>
    </row>
    <row r="59" s="8" customFormat="1" ht="19.92" customHeight="1">
      <c r="B59" s="182"/>
      <c r="C59" s="183"/>
      <c r="D59" s="184" t="s">
        <v>120</v>
      </c>
      <c r="E59" s="185"/>
      <c r="F59" s="185"/>
      <c r="G59" s="185"/>
      <c r="H59" s="185"/>
      <c r="I59" s="186"/>
      <c r="J59" s="187">
        <f>J112</f>
        <v>0</v>
      </c>
      <c r="K59" s="188"/>
    </row>
    <row r="60" s="8" customFormat="1" ht="19.92" customHeight="1">
      <c r="B60" s="182"/>
      <c r="C60" s="183"/>
      <c r="D60" s="184" t="s">
        <v>121</v>
      </c>
      <c r="E60" s="185"/>
      <c r="F60" s="185"/>
      <c r="G60" s="185"/>
      <c r="H60" s="185"/>
      <c r="I60" s="186"/>
      <c r="J60" s="187">
        <f>J119</f>
        <v>0</v>
      </c>
      <c r="K60" s="188"/>
    </row>
    <row r="61" s="8" customFormat="1" ht="19.92" customHeight="1">
      <c r="B61" s="182"/>
      <c r="C61" s="183"/>
      <c r="D61" s="184" t="s">
        <v>122</v>
      </c>
      <c r="E61" s="185"/>
      <c r="F61" s="185"/>
      <c r="G61" s="185"/>
      <c r="H61" s="185"/>
      <c r="I61" s="186"/>
      <c r="J61" s="187">
        <f>J129</f>
        <v>0</v>
      </c>
      <c r="K61" s="188"/>
    </row>
    <row r="62" s="8" customFormat="1" ht="19.92" customHeight="1">
      <c r="B62" s="182"/>
      <c r="C62" s="183"/>
      <c r="D62" s="184" t="s">
        <v>123</v>
      </c>
      <c r="E62" s="185"/>
      <c r="F62" s="185"/>
      <c r="G62" s="185"/>
      <c r="H62" s="185"/>
      <c r="I62" s="186"/>
      <c r="J62" s="187">
        <f>J138</f>
        <v>0</v>
      </c>
      <c r="K62" s="188"/>
    </row>
    <row r="63" s="7" customFormat="1" ht="24.96" customHeight="1">
      <c r="B63" s="175"/>
      <c r="C63" s="176"/>
      <c r="D63" s="177" t="s">
        <v>124</v>
      </c>
      <c r="E63" s="178"/>
      <c r="F63" s="178"/>
      <c r="G63" s="178"/>
      <c r="H63" s="178"/>
      <c r="I63" s="179"/>
      <c r="J63" s="180">
        <f>J140</f>
        <v>0</v>
      </c>
      <c r="K63" s="181"/>
    </row>
    <row r="64" s="8" customFormat="1" ht="19.92" customHeight="1">
      <c r="B64" s="182"/>
      <c r="C64" s="183"/>
      <c r="D64" s="184" t="s">
        <v>125</v>
      </c>
      <c r="E64" s="185"/>
      <c r="F64" s="185"/>
      <c r="G64" s="185"/>
      <c r="H64" s="185"/>
      <c r="I64" s="186"/>
      <c r="J64" s="187">
        <f>J141</f>
        <v>0</v>
      </c>
      <c r="K64" s="188"/>
    </row>
    <row r="65" s="7" customFormat="1" ht="24.96" customHeight="1">
      <c r="B65" s="175"/>
      <c r="C65" s="176"/>
      <c r="D65" s="177" t="s">
        <v>126</v>
      </c>
      <c r="E65" s="178"/>
      <c r="F65" s="178"/>
      <c r="G65" s="178"/>
      <c r="H65" s="178"/>
      <c r="I65" s="179"/>
      <c r="J65" s="180">
        <f>J146</f>
        <v>0</v>
      </c>
      <c r="K65" s="181"/>
    </row>
    <row r="66" s="8" customFormat="1" ht="19.92" customHeight="1">
      <c r="B66" s="182"/>
      <c r="C66" s="183"/>
      <c r="D66" s="184" t="s">
        <v>127</v>
      </c>
      <c r="E66" s="185"/>
      <c r="F66" s="185"/>
      <c r="G66" s="185"/>
      <c r="H66" s="185"/>
      <c r="I66" s="186"/>
      <c r="J66" s="187">
        <f>J147</f>
        <v>0</v>
      </c>
      <c r="K66" s="188"/>
    </row>
    <row r="67" s="8" customFormat="1" ht="19.92" customHeight="1">
      <c r="B67" s="182"/>
      <c r="C67" s="183"/>
      <c r="D67" s="184" t="s">
        <v>128</v>
      </c>
      <c r="E67" s="185"/>
      <c r="F67" s="185"/>
      <c r="G67" s="185"/>
      <c r="H67" s="185"/>
      <c r="I67" s="186"/>
      <c r="J67" s="187">
        <f>J149</f>
        <v>0</v>
      </c>
      <c r="K67" s="188"/>
    </row>
    <row r="68" s="8" customFormat="1" ht="19.92" customHeight="1">
      <c r="B68" s="182"/>
      <c r="C68" s="183"/>
      <c r="D68" s="184" t="s">
        <v>129</v>
      </c>
      <c r="E68" s="185"/>
      <c r="F68" s="185"/>
      <c r="G68" s="185"/>
      <c r="H68" s="185"/>
      <c r="I68" s="186"/>
      <c r="J68" s="187">
        <f>J151</f>
        <v>0</v>
      </c>
      <c r="K68" s="188"/>
    </row>
    <row r="69" s="1" customFormat="1" ht="21.84" customHeight="1">
      <c r="B69" s="44"/>
      <c r="C69" s="45"/>
      <c r="D69" s="45"/>
      <c r="E69" s="45"/>
      <c r="F69" s="45"/>
      <c r="G69" s="45"/>
      <c r="H69" s="45"/>
      <c r="I69" s="142"/>
      <c r="J69" s="45"/>
      <c r="K69" s="49"/>
    </row>
    <row r="70" s="1" customFormat="1" ht="6.96" customHeight="1">
      <c r="B70" s="65"/>
      <c r="C70" s="66"/>
      <c r="D70" s="66"/>
      <c r="E70" s="66"/>
      <c r="F70" s="66"/>
      <c r="G70" s="66"/>
      <c r="H70" s="66"/>
      <c r="I70" s="164"/>
      <c r="J70" s="66"/>
      <c r="K70" s="67"/>
    </row>
    <row r="74" s="1" customFormat="1" ht="6.96" customHeight="1">
      <c r="B74" s="68"/>
      <c r="C74" s="69"/>
      <c r="D74" s="69"/>
      <c r="E74" s="69"/>
      <c r="F74" s="69"/>
      <c r="G74" s="69"/>
      <c r="H74" s="69"/>
      <c r="I74" s="167"/>
      <c r="J74" s="69"/>
      <c r="K74" s="69"/>
      <c r="L74" s="70"/>
    </row>
    <row r="75" s="1" customFormat="1" ht="36.96" customHeight="1">
      <c r="B75" s="44"/>
      <c r="C75" s="71" t="s">
        <v>130</v>
      </c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4.4" customHeight="1">
      <c r="B77" s="44"/>
      <c r="C77" s="74" t="s">
        <v>18</v>
      </c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6.5" customHeight="1">
      <c r="B78" s="44"/>
      <c r="C78" s="72"/>
      <c r="D78" s="72"/>
      <c r="E78" s="190" t="str">
        <f>E7</f>
        <v>Dětské prvky, Třinec - obnova, 2.etapa</v>
      </c>
      <c r="F78" s="74"/>
      <c r="G78" s="74"/>
      <c r="H78" s="74"/>
      <c r="I78" s="189"/>
      <c r="J78" s="72"/>
      <c r="K78" s="72"/>
      <c r="L78" s="70"/>
    </row>
    <row r="79" s="1" customFormat="1" ht="14.4" customHeight="1">
      <c r="B79" s="44"/>
      <c r="C79" s="74" t="s">
        <v>111</v>
      </c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 ht="17.25" customHeight="1">
      <c r="B80" s="44"/>
      <c r="C80" s="72"/>
      <c r="D80" s="72"/>
      <c r="E80" s="80" t="str">
        <f>E9</f>
        <v>01 - Lokalita č. 1 - U BD č.p. 1132 na ul. B. Němcové</v>
      </c>
      <c r="F80" s="72"/>
      <c r="G80" s="72"/>
      <c r="H80" s="72"/>
      <c r="I80" s="189"/>
      <c r="J80" s="72"/>
      <c r="K80" s="72"/>
      <c r="L80" s="70"/>
    </row>
    <row r="81" s="1" customFormat="1" ht="6.96" customHeight="1">
      <c r="B81" s="44"/>
      <c r="C81" s="72"/>
      <c r="D81" s="72"/>
      <c r="E81" s="72"/>
      <c r="F81" s="72"/>
      <c r="G81" s="72"/>
      <c r="H81" s="72"/>
      <c r="I81" s="189"/>
      <c r="J81" s="72"/>
      <c r="K81" s="72"/>
      <c r="L81" s="70"/>
    </row>
    <row r="82" s="1" customFormat="1" ht="18" customHeight="1">
      <c r="B82" s="44"/>
      <c r="C82" s="74" t="s">
        <v>24</v>
      </c>
      <c r="D82" s="72"/>
      <c r="E82" s="72"/>
      <c r="F82" s="191" t="str">
        <f>F12</f>
        <v>Obec Třinec</v>
      </c>
      <c r="G82" s="72"/>
      <c r="H82" s="72"/>
      <c r="I82" s="192" t="s">
        <v>26</v>
      </c>
      <c r="J82" s="83" t="str">
        <f>IF(J12="","",J12)</f>
        <v>30. 4. 2018</v>
      </c>
      <c r="K82" s="72"/>
      <c r="L82" s="70"/>
    </row>
    <row r="83" s="1" customFormat="1" ht="6.96" customHeight="1">
      <c r="B83" s="44"/>
      <c r="C83" s="72"/>
      <c r="D83" s="72"/>
      <c r="E83" s="72"/>
      <c r="F83" s="72"/>
      <c r="G83" s="72"/>
      <c r="H83" s="72"/>
      <c r="I83" s="189"/>
      <c r="J83" s="72"/>
      <c r="K83" s="72"/>
      <c r="L83" s="70"/>
    </row>
    <row r="84" s="1" customFormat="1">
      <c r="B84" s="44"/>
      <c r="C84" s="74" t="s">
        <v>28</v>
      </c>
      <c r="D84" s="72"/>
      <c r="E84" s="72"/>
      <c r="F84" s="191" t="str">
        <f>E15</f>
        <v>Město Třinec, Jablunkovská 160, 739 61 Třinec</v>
      </c>
      <c r="G84" s="72"/>
      <c r="H84" s="72"/>
      <c r="I84" s="192" t="s">
        <v>34</v>
      </c>
      <c r="J84" s="191" t="str">
        <f>E21</f>
        <v xml:space="preserve"> </v>
      </c>
      <c r="K84" s="72"/>
      <c r="L84" s="70"/>
    </row>
    <row r="85" s="1" customFormat="1" ht="14.4" customHeight="1">
      <c r="B85" s="44"/>
      <c r="C85" s="74" t="s">
        <v>32</v>
      </c>
      <c r="D85" s="72"/>
      <c r="E85" s="72"/>
      <c r="F85" s="191" t="str">
        <f>IF(E18="","",E18)</f>
        <v/>
      </c>
      <c r="G85" s="72"/>
      <c r="H85" s="72"/>
      <c r="I85" s="189"/>
      <c r="J85" s="72"/>
      <c r="K85" s="72"/>
      <c r="L85" s="70"/>
    </row>
    <row r="86" s="1" customFormat="1" ht="10.32" customHeight="1">
      <c r="B86" s="44"/>
      <c r="C86" s="72"/>
      <c r="D86" s="72"/>
      <c r="E86" s="72"/>
      <c r="F86" s="72"/>
      <c r="G86" s="72"/>
      <c r="H86" s="72"/>
      <c r="I86" s="189"/>
      <c r="J86" s="72"/>
      <c r="K86" s="72"/>
      <c r="L86" s="70"/>
    </row>
    <row r="87" s="9" customFormat="1" ht="29.28" customHeight="1">
      <c r="B87" s="193"/>
      <c r="C87" s="194" t="s">
        <v>131</v>
      </c>
      <c r="D87" s="195" t="s">
        <v>58</v>
      </c>
      <c r="E87" s="195" t="s">
        <v>54</v>
      </c>
      <c r="F87" s="195" t="s">
        <v>132</v>
      </c>
      <c r="G87" s="195" t="s">
        <v>133</v>
      </c>
      <c r="H87" s="195" t="s">
        <v>134</v>
      </c>
      <c r="I87" s="196" t="s">
        <v>135</v>
      </c>
      <c r="J87" s="195" t="s">
        <v>115</v>
      </c>
      <c r="K87" s="197" t="s">
        <v>136</v>
      </c>
      <c r="L87" s="198"/>
      <c r="M87" s="100" t="s">
        <v>137</v>
      </c>
      <c r="N87" s="101" t="s">
        <v>43</v>
      </c>
      <c r="O87" s="101" t="s">
        <v>138</v>
      </c>
      <c r="P87" s="101" t="s">
        <v>139</v>
      </c>
      <c r="Q87" s="101" t="s">
        <v>140</v>
      </c>
      <c r="R87" s="101" t="s">
        <v>141</v>
      </c>
      <c r="S87" s="101" t="s">
        <v>142</v>
      </c>
      <c r="T87" s="102" t="s">
        <v>143</v>
      </c>
    </row>
    <row r="88" s="1" customFormat="1" ht="29.28" customHeight="1">
      <c r="B88" s="44"/>
      <c r="C88" s="106" t="s">
        <v>116</v>
      </c>
      <c r="D88" s="72"/>
      <c r="E88" s="72"/>
      <c r="F88" s="72"/>
      <c r="G88" s="72"/>
      <c r="H88" s="72"/>
      <c r="I88" s="189"/>
      <c r="J88" s="199">
        <f>BK88</f>
        <v>0</v>
      </c>
      <c r="K88" s="72"/>
      <c r="L88" s="70"/>
      <c r="M88" s="103"/>
      <c r="N88" s="104"/>
      <c r="O88" s="104"/>
      <c r="P88" s="200">
        <f>P89+P140+P146</f>
        <v>0</v>
      </c>
      <c r="Q88" s="104"/>
      <c r="R88" s="200">
        <f>R89+R140+R146</f>
        <v>13.415812300000001</v>
      </c>
      <c r="S88" s="104"/>
      <c r="T88" s="201">
        <f>T89+T140+T146</f>
        <v>19.290000000000003</v>
      </c>
      <c r="AT88" s="22" t="s">
        <v>72</v>
      </c>
      <c r="AU88" s="22" t="s">
        <v>117</v>
      </c>
      <c r="BK88" s="202">
        <f>BK89+BK140+BK146</f>
        <v>0</v>
      </c>
    </row>
    <row r="89" s="10" customFormat="1" ht="37.44" customHeight="1">
      <c r="B89" s="203"/>
      <c r="C89" s="204"/>
      <c r="D89" s="205" t="s">
        <v>72</v>
      </c>
      <c r="E89" s="206" t="s">
        <v>144</v>
      </c>
      <c r="F89" s="206" t="s">
        <v>145</v>
      </c>
      <c r="G89" s="204"/>
      <c r="H89" s="204"/>
      <c r="I89" s="207"/>
      <c r="J89" s="208">
        <f>BK89</f>
        <v>0</v>
      </c>
      <c r="K89" s="204"/>
      <c r="L89" s="209"/>
      <c r="M89" s="210"/>
      <c r="N89" s="211"/>
      <c r="O89" s="211"/>
      <c r="P89" s="212">
        <f>P90+P112+P119+P129+P138</f>
        <v>0</v>
      </c>
      <c r="Q89" s="211"/>
      <c r="R89" s="212">
        <f>R90+R112+R119+R129+R138</f>
        <v>13.415812300000001</v>
      </c>
      <c r="S89" s="211"/>
      <c r="T89" s="213">
        <f>T90+T112+T119+T129+T138</f>
        <v>19.120000000000001</v>
      </c>
      <c r="AR89" s="214" t="s">
        <v>81</v>
      </c>
      <c r="AT89" s="215" t="s">
        <v>72</v>
      </c>
      <c r="AU89" s="215" t="s">
        <v>73</v>
      </c>
      <c r="AY89" s="214" t="s">
        <v>146</v>
      </c>
      <c r="BK89" s="216">
        <f>BK90+BK112+BK119+BK129+BK138</f>
        <v>0</v>
      </c>
    </row>
    <row r="90" s="10" customFormat="1" ht="19.92" customHeight="1">
      <c r="B90" s="203"/>
      <c r="C90" s="204"/>
      <c r="D90" s="205" t="s">
        <v>72</v>
      </c>
      <c r="E90" s="217" t="s">
        <v>81</v>
      </c>
      <c r="F90" s="217" t="s">
        <v>147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SUM(P91:P111)</f>
        <v>0</v>
      </c>
      <c r="Q90" s="211"/>
      <c r="R90" s="212">
        <f>SUM(R91:R111)</f>
        <v>2.1015000000000001</v>
      </c>
      <c r="S90" s="211"/>
      <c r="T90" s="213">
        <f>SUM(T91:T111)</f>
        <v>15.52</v>
      </c>
      <c r="AR90" s="214" t="s">
        <v>81</v>
      </c>
      <c r="AT90" s="215" t="s">
        <v>72</v>
      </c>
      <c r="AU90" s="215" t="s">
        <v>81</v>
      </c>
      <c r="AY90" s="214" t="s">
        <v>146</v>
      </c>
      <c r="BK90" s="216">
        <f>SUM(BK91:BK111)</f>
        <v>0</v>
      </c>
    </row>
    <row r="91" s="1" customFormat="1" ht="38.25" customHeight="1">
      <c r="B91" s="44"/>
      <c r="C91" s="219" t="s">
        <v>81</v>
      </c>
      <c r="D91" s="219" t="s">
        <v>148</v>
      </c>
      <c r="E91" s="220" t="s">
        <v>149</v>
      </c>
      <c r="F91" s="221" t="s">
        <v>150</v>
      </c>
      <c r="G91" s="222" t="s">
        <v>151</v>
      </c>
      <c r="H91" s="223">
        <v>40</v>
      </c>
      <c r="I91" s="224"/>
      <c r="J91" s="225">
        <f>ROUND(I91*H91,2)</f>
        <v>0</v>
      </c>
      <c r="K91" s="221" t="s">
        <v>152</v>
      </c>
      <c r="L91" s="70"/>
      <c r="M91" s="226" t="s">
        <v>23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0.28999999999999998</v>
      </c>
      <c r="T91" s="229">
        <f>S91*H91</f>
        <v>11.6</v>
      </c>
      <c r="AR91" s="22" t="s">
        <v>153</v>
      </c>
      <c r="AT91" s="22" t="s">
        <v>148</v>
      </c>
      <c r="AU91" s="22" t="s">
        <v>83</v>
      </c>
      <c r="AY91" s="22" t="s">
        <v>146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81</v>
      </c>
      <c r="BK91" s="230">
        <f>ROUND(I91*H91,2)</f>
        <v>0</v>
      </c>
      <c r="BL91" s="22" t="s">
        <v>153</v>
      </c>
      <c r="BM91" s="22" t="s">
        <v>154</v>
      </c>
    </row>
    <row r="92" s="1" customFormat="1" ht="38.25" customHeight="1">
      <c r="B92" s="44"/>
      <c r="C92" s="219" t="s">
        <v>83</v>
      </c>
      <c r="D92" s="219" t="s">
        <v>148</v>
      </c>
      <c r="E92" s="220" t="s">
        <v>155</v>
      </c>
      <c r="F92" s="221" t="s">
        <v>156</v>
      </c>
      <c r="G92" s="222" t="s">
        <v>151</v>
      </c>
      <c r="H92" s="223">
        <v>40</v>
      </c>
      <c r="I92" s="224"/>
      <c r="J92" s="225">
        <f>ROUND(I92*H92,2)</f>
        <v>0</v>
      </c>
      <c r="K92" s="221" t="s">
        <v>152</v>
      </c>
      <c r="L92" s="70"/>
      <c r="M92" s="226" t="s">
        <v>23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0.098000000000000004</v>
      </c>
      <c r="T92" s="229">
        <f>S92*H92</f>
        <v>3.9199999999999999</v>
      </c>
      <c r="AR92" s="22" t="s">
        <v>153</v>
      </c>
      <c r="AT92" s="22" t="s">
        <v>148</v>
      </c>
      <c r="AU92" s="22" t="s">
        <v>83</v>
      </c>
      <c r="AY92" s="22" t="s">
        <v>146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81</v>
      </c>
      <c r="BK92" s="230">
        <f>ROUND(I92*H92,2)</f>
        <v>0</v>
      </c>
      <c r="BL92" s="22" t="s">
        <v>153</v>
      </c>
      <c r="BM92" s="22" t="s">
        <v>157</v>
      </c>
    </row>
    <row r="93" s="11" customFormat="1">
      <c r="B93" s="231"/>
      <c r="C93" s="232"/>
      <c r="D93" s="233" t="s">
        <v>158</v>
      </c>
      <c r="E93" s="234" t="s">
        <v>23</v>
      </c>
      <c r="F93" s="235" t="s">
        <v>159</v>
      </c>
      <c r="G93" s="232"/>
      <c r="H93" s="236">
        <v>40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158</v>
      </c>
      <c r="AU93" s="242" t="s">
        <v>83</v>
      </c>
      <c r="AV93" s="11" t="s">
        <v>83</v>
      </c>
      <c r="AW93" s="11" t="s">
        <v>36</v>
      </c>
      <c r="AX93" s="11" t="s">
        <v>81</v>
      </c>
      <c r="AY93" s="242" t="s">
        <v>146</v>
      </c>
    </row>
    <row r="94" s="1" customFormat="1" ht="38.25" customHeight="1">
      <c r="B94" s="44"/>
      <c r="C94" s="219" t="s">
        <v>160</v>
      </c>
      <c r="D94" s="219" t="s">
        <v>148</v>
      </c>
      <c r="E94" s="220" t="s">
        <v>161</v>
      </c>
      <c r="F94" s="221" t="s">
        <v>162</v>
      </c>
      <c r="G94" s="222" t="s">
        <v>163</v>
      </c>
      <c r="H94" s="223">
        <v>4.2080000000000002</v>
      </c>
      <c r="I94" s="224"/>
      <c r="J94" s="225">
        <f>ROUND(I94*H94,2)</f>
        <v>0</v>
      </c>
      <c r="K94" s="221" t="s">
        <v>152</v>
      </c>
      <c r="L94" s="70"/>
      <c r="M94" s="226" t="s">
        <v>23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153</v>
      </c>
      <c r="AT94" s="22" t="s">
        <v>148</v>
      </c>
      <c r="AU94" s="22" t="s">
        <v>83</v>
      </c>
      <c r="AY94" s="22" t="s">
        <v>146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81</v>
      </c>
      <c r="BK94" s="230">
        <f>ROUND(I94*H94,2)</f>
        <v>0</v>
      </c>
      <c r="BL94" s="22" t="s">
        <v>153</v>
      </c>
      <c r="BM94" s="22" t="s">
        <v>164</v>
      </c>
    </row>
    <row r="95" s="11" customFormat="1">
      <c r="B95" s="231"/>
      <c r="C95" s="232"/>
      <c r="D95" s="233" t="s">
        <v>158</v>
      </c>
      <c r="E95" s="234" t="s">
        <v>23</v>
      </c>
      <c r="F95" s="235" t="s">
        <v>165</v>
      </c>
      <c r="G95" s="232"/>
      <c r="H95" s="236">
        <v>4.2080000000000002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158</v>
      </c>
      <c r="AU95" s="242" t="s">
        <v>83</v>
      </c>
      <c r="AV95" s="11" t="s">
        <v>83</v>
      </c>
      <c r="AW95" s="11" t="s">
        <v>36</v>
      </c>
      <c r="AX95" s="11" t="s">
        <v>81</v>
      </c>
      <c r="AY95" s="242" t="s">
        <v>146</v>
      </c>
    </row>
    <row r="96" s="1" customFormat="1" ht="38.25" customHeight="1">
      <c r="B96" s="44"/>
      <c r="C96" s="219" t="s">
        <v>153</v>
      </c>
      <c r="D96" s="219" t="s">
        <v>148</v>
      </c>
      <c r="E96" s="220" t="s">
        <v>166</v>
      </c>
      <c r="F96" s="221" t="s">
        <v>167</v>
      </c>
      <c r="G96" s="222" t="s">
        <v>163</v>
      </c>
      <c r="H96" s="223">
        <v>4.2080000000000002</v>
      </c>
      <c r="I96" s="224"/>
      <c r="J96" s="225">
        <f>ROUND(I96*H96,2)</f>
        <v>0</v>
      </c>
      <c r="K96" s="221" t="s">
        <v>152</v>
      </c>
      <c r="L96" s="70"/>
      <c r="M96" s="226" t="s">
        <v>23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153</v>
      </c>
      <c r="AT96" s="22" t="s">
        <v>148</v>
      </c>
      <c r="AU96" s="22" t="s">
        <v>83</v>
      </c>
      <c r="AY96" s="22" t="s">
        <v>146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81</v>
      </c>
      <c r="BK96" s="230">
        <f>ROUND(I96*H96,2)</f>
        <v>0</v>
      </c>
      <c r="BL96" s="22" t="s">
        <v>153</v>
      </c>
      <c r="BM96" s="22" t="s">
        <v>168</v>
      </c>
    </row>
    <row r="97" s="1" customFormat="1" ht="38.25" customHeight="1">
      <c r="B97" s="44"/>
      <c r="C97" s="219" t="s">
        <v>169</v>
      </c>
      <c r="D97" s="219" t="s">
        <v>148</v>
      </c>
      <c r="E97" s="220" t="s">
        <v>170</v>
      </c>
      <c r="F97" s="221" t="s">
        <v>171</v>
      </c>
      <c r="G97" s="222" t="s">
        <v>163</v>
      </c>
      <c r="H97" s="223">
        <v>8</v>
      </c>
      <c r="I97" s="224"/>
      <c r="J97" s="225">
        <f>ROUND(I97*H97,2)</f>
        <v>0</v>
      </c>
      <c r="K97" s="221" t="s">
        <v>152</v>
      </c>
      <c r="L97" s="70"/>
      <c r="M97" s="226" t="s">
        <v>23</v>
      </c>
      <c r="N97" s="227" t="s">
        <v>44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153</v>
      </c>
      <c r="AT97" s="22" t="s">
        <v>148</v>
      </c>
      <c r="AU97" s="22" t="s">
        <v>83</v>
      </c>
      <c r="AY97" s="22" t="s">
        <v>146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81</v>
      </c>
      <c r="BK97" s="230">
        <f>ROUND(I97*H97,2)</f>
        <v>0</v>
      </c>
      <c r="BL97" s="22" t="s">
        <v>153</v>
      </c>
      <c r="BM97" s="22" t="s">
        <v>172</v>
      </c>
    </row>
    <row r="98" s="11" customFormat="1">
      <c r="B98" s="231"/>
      <c r="C98" s="232"/>
      <c r="D98" s="233" t="s">
        <v>158</v>
      </c>
      <c r="E98" s="234" t="s">
        <v>23</v>
      </c>
      <c r="F98" s="235" t="s">
        <v>173</v>
      </c>
      <c r="G98" s="232"/>
      <c r="H98" s="236">
        <v>8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158</v>
      </c>
      <c r="AU98" s="242" t="s">
        <v>83</v>
      </c>
      <c r="AV98" s="11" t="s">
        <v>83</v>
      </c>
      <c r="AW98" s="11" t="s">
        <v>36</v>
      </c>
      <c r="AX98" s="11" t="s">
        <v>81</v>
      </c>
      <c r="AY98" s="242" t="s">
        <v>146</v>
      </c>
    </row>
    <row r="99" s="1" customFormat="1" ht="25.5" customHeight="1">
      <c r="B99" s="44"/>
      <c r="C99" s="219" t="s">
        <v>174</v>
      </c>
      <c r="D99" s="219" t="s">
        <v>148</v>
      </c>
      <c r="E99" s="220" t="s">
        <v>175</v>
      </c>
      <c r="F99" s="221" t="s">
        <v>176</v>
      </c>
      <c r="G99" s="222" t="s">
        <v>163</v>
      </c>
      <c r="H99" s="223">
        <v>8</v>
      </c>
      <c r="I99" s="224"/>
      <c r="J99" s="225">
        <f>ROUND(I99*H99,2)</f>
        <v>0</v>
      </c>
      <c r="K99" s="221" t="s">
        <v>152</v>
      </c>
      <c r="L99" s="70"/>
      <c r="M99" s="226" t="s">
        <v>23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153</v>
      </c>
      <c r="AT99" s="22" t="s">
        <v>148</v>
      </c>
      <c r="AU99" s="22" t="s">
        <v>83</v>
      </c>
      <c r="AY99" s="22" t="s">
        <v>146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81</v>
      </c>
      <c r="BK99" s="230">
        <f>ROUND(I99*H99,2)</f>
        <v>0</v>
      </c>
      <c r="BL99" s="22" t="s">
        <v>153</v>
      </c>
      <c r="BM99" s="22" t="s">
        <v>177</v>
      </c>
    </row>
    <row r="100" s="1" customFormat="1" ht="16.5" customHeight="1">
      <c r="B100" s="44"/>
      <c r="C100" s="219" t="s">
        <v>178</v>
      </c>
      <c r="D100" s="219" t="s">
        <v>148</v>
      </c>
      <c r="E100" s="220" t="s">
        <v>179</v>
      </c>
      <c r="F100" s="221" t="s">
        <v>180</v>
      </c>
      <c r="G100" s="222" t="s">
        <v>181</v>
      </c>
      <c r="H100" s="223">
        <v>16.800000000000001</v>
      </c>
      <c r="I100" s="224"/>
      <c r="J100" s="225">
        <f>ROUND(I100*H100,2)</f>
        <v>0</v>
      </c>
      <c r="K100" s="221" t="s">
        <v>23</v>
      </c>
      <c r="L100" s="70"/>
      <c r="M100" s="226" t="s">
        <v>23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153</v>
      </c>
      <c r="AT100" s="22" t="s">
        <v>148</v>
      </c>
      <c r="AU100" s="22" t="s">
        <v>83</v>
      </c>
      <c r="AY100" s="22" t="s">
        <v>146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81</v>
      </c>
      <c r="BK100" s="230">
        <f>ROUND(I100*H100,2)</f>
        <v>0</v>
      </c>
      <c r="BL100" s="22" t="s">
        <v>153</v>
      </c>
      <c r="BM100" s="22" t="s">
        <v>182</v>
      </c>
    </row>
    <row r="101" s="11" customFormat="1">
      <c r="B101" s="231"/>
      <c r="C101" s="232"/>
      <c r="D101" s="233" t="s">
        <v>158</v>
      </c>
      <c r="E101" s="234" t="s">
        <v>23</v>
      </c>
      <c r="F101" s="235" t="s">
        <v>183</v>
      </c>
      <c r="G101" s="232"/>
      <c r="H101" s="236">
        <v>16.800000000000001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158</v>
      </c>
      <c r="AU101" s="242" t="s">
        <v>83</v>
      </c>
      <c r="AV101" s="11" t="s">
        <v>83</v>
      </c>
      <c r="AW101" s="11" t="s">
        <v>36</v>
      </c>
      <c r="AX101" s="11" t="s">
        <v>81</v>
      </c>
      <c r="AY101" s="242" t="s">
        <v>146</v>
      </c>
    </row>
    <row r="102" s="1" customFormat="1" ht="25.5" customHeight="1">
      <c r="B102" s="44"/>
      <c r="C102" s="219" t="s">
        <v>184</v>
      </c>
      <c r="D102" s="219" t="s">
        <v>148</v>
      </c>
      <c r="E102" s="220" t="s">
        <v>185</v>
      </c>
      <c r="F102" s="221" t="s">
        <v>186</v>
      </c>
      <c r="G102" s="222" t="s">
        <v>163</v>
      </c>
      <c r="H102" s="223">
        <v>9.8000000000000007</v>
      </c>
      <c r="I102" s="224"/>
      <c r="J102" s="225">
        <f>ROUND(I102*H102,2)</f>
        <v>0</v>
      </c>
      <c r="K102" s="221" t="s">
        <v>152</v>
      </c>
      <c r="L102" s="70"/>
      <c r="M102" s="226" t="s">
        <v>23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153</v>
      </c>
      <c r="AT102" s="22" t="s">
        <v>148</v>
      </c>
      <c r="AU102" s="22" t="s">
        <v>83</v>
      </c>
      <c r="AY102" s="22" t="s">
        <v>146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81</v>
      </c>
      <c r="BK102" s="230">
        <f>ROUND(I102*H102,2)</f>
        <v>0</v>
      </c>
      <c r="BL102" s="22" t="s">
        <v>153</v>
      </c>
      <c r="BM102" s="22" t="s">
        <v>187</v>
      </c>
    </row>
    <row r="103" s="11" customFormat="1">
      <c r="B103" s="231"/>
      <c r="C103" s="232"/>
      <c r="D103" s="233" t="s">
        <v>158</v>
      </c>
      <c r="E103" s="234" t="s">
        <v>23</v>
      </c>
      <c r="F103" s="235" t="s">
        <v>188</v>
      </c>
      <c r="G103" s="232"/>
      <c r="H103" s="236">
        <v>9.8000000000000007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158</v>
      </c>
      <c r="AU103" s="242" t="s">
        <v>83</v>
      </c>
      <c r="AV103" s="11" t="s">
        <v>83</v>
      </c>
      <c r="AW103" s="11" t="s">
        <v>36</v>
      </c>
      <c r="AX103" s="11" t="s">
        <v>81</v>
      </c>
      <c r="AY103" s="242" t="s">
        <v>146</v>
      </c>
    </row>
    <row r="104" s="1" customFormat="1" ht="25.5" customHeight="1">
      <c r="B104" s="44"/>
      <c r="C104" s="219" t="s">
        <v>189</v>
      </c>
      <c r="D104" s="219" t="s">
        <v>148</v>
      </c>
      <c r="E104" s="220" t="s">
        <v>190</v>
      </c>
      <c r="F104" s="221" t="s">
        <v>191</v>
      </c>
      <c r="G104" s="222" t="s">
        <v>151</v>
      </c>
      <c r="H104" s="223">
        <v>100</v>
      </c>
      <c r="I104" s="224"/>
      <c r="J104" s="225">
        <f>ROUND(I104*H104,2)</f>
        <v>0</v>
      </c>
      <c r="K104" s="221" t="s">
        <v>152</v>
      </c>
      <c r="L104" s="70"/>
      <c r="M104" s="226" t="s">
        <v>23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153</v>
      </c>
      <c r="AT104" s="22" t="s">
        <v>148</v>
      </c>
      <c r="AU104" s="22" t="s">
        <v>83</v>
      </c>
      <c r="AY104" s="22" t="s">
        <v>146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81</v>
      </c>
      <c r="BK104" s="230">
        <f>ROUND(I104*H104,2)</f>
        <v>0</v>
      </c>
      <c r="BL104" s="22" t="s">
        <v>153</v>
      </c>
      <c r="BM104" s="22" t="s">
        <v>192</v>
      </c>
    </row>
    <row r="105" s="1" customFormat="1" ht="16.5" customHeight="1">
      <c r="B105" s="44"/>
      <c r="C105" s="243" t="s">
        <v>193</v>
      </c>
      <c r="D105" s="243" t="s">
        <v>194</v>
      </c>
      <c r="E105" s="244" t="s">
        <v>195</v>
      </c>
      <c r="F105" s="245" t="s">
        <v>196</v>
      </c>
      <c r="G105" s="246" t="s">
        <v>197</v>
      </c>
      <c r="H105" s="247">
        <v>1.5</v>
      </c>
      <c r="I105" s="248"/>
      <c r="J105" s="249">
        <f>ROUND(I105*H105,2)</f>
        <v>0</v>
      </c>
      <c r="K105" s="245" t="s">
        <v>152</v>
      </c>
      <c r="L105" s="250"/>
      <c r="M105" s="251" t="s">
        <v>23</v>
      </c>
      <c r="N105" s="252" t="s">
        <v>44</v>
      </c>
      <c r="O105" s="45"/>
      <c r="P105" s="228">
        <f>O105*H105</f>
        <v>0</v>
      </c>
      <c r="Q105" s="228">
        <v>0.001</v>
      </c>
      <c r="R105" s="228">
        <f>Q105*H105</f>
        <v>0.0015</v>
      </c>
      <c r="S105" s="228">
        <v>0</v>
      </c>
      <c r="T105" s="229">
        <f>S105*H105</f>
        <v>0</v>
      </c>
      <c r="AR105" s="22" t="s">
        <v>184</v>
      </c>
      <c r="AT105" s="22" t="s">
        <v>194</v>
      </c>
      <c r="AU105" s="22" t="s">
        <v>83</v>
      </c>
      <c r="AY105" s="22" t="s">
        <v>146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81</v>
      </c>
      <c r="BK105" s="230">
        <f>ROUND(I105*H105,2)</f>
        <v>0</v>
      </c>
      <c r="BL105" s="22" t="s">
        <v>153</v>
      </c>
      <c r="BM105" s="22" t="s">
        <v>198</v>
      </c>
    </row>
    <row r="106" s="11" customFormat="1">
      <c r="B106" s="231"/>
      <c r="C106" s="232"/>
      <c r="D106" s="233" t="s">
        <v>158</v>
      </c>
      <c r="E106" s="232"/>
      <c r="F106" s="235" t="s">
        <v>199</v>
      </c>
      <c r="G106" s="232"/>
      <c r="H106" s="236">
        <v>1.5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158</v>
      </c>
      <c r="AU106" s="242" t="s">
        <v>83</v>
      </c>
      <c r="AV106" s="11" t="s">
        <v>83</v>
      </c>
      <c r="AW106" s="11" t="s">
        <v>6</v>
      </c>
      <c r="AX106" s="11" t="s">
        <v>81</v>
      </c>
      <c r="AY106" s="242" t="s">
        <v>146</v>
      </c>
    </row>
    <row r="107" s="1" customFormat="1" ht="25.5" customHeight="1">
      <c r="B107" s="44"/>
      <c r="C107" s="219" t="s">
        <v>99</v>
      </c>
      <c r="D107" s="219" t="s">
        <v>148</v>
      </c>
      <c r="E107" s="220" t="s">
        <v>200</v>
      </c>
      <c r="F107" s="221" t="s">
        <v>201</v>
      </c>
      <c r="G107" s="222" t="s">
        <v>151</v>
      </c>
      <c r="H107" s="223">
        <v>500</v>
      </c>
      <c r="I107" s="224"/>
      <c r="J107" s="225">
        <f>ROUND(I107*H107,2)</f>
        <v>0</v>
      </c>
      <c r="K107" s="221" t="s">
        <v>152</v>
      </c>
      <c r="L107" s="70"/>
      <c r="M107" s="226" t="s">
        <v>23</v>
      </c>
      <c r="N107" s="227" t="s">
        <v>44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153</v>
      </c>
      <c r="AT107" s="22" t="s">
        <v>148</v>
      </c>
      <c r="AU107" s="22" t="s">
        <v>83</v>
      </c>
      <c r="AY107" s="22" t="s">
        <v>146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81</v>
      </c>
      <c r="BK107" s="230">
        <f>ROUND(I107*H107,2)</f>
        <v>0</v>
      </c>
      <c r="BL107" s="22" t="s">
        <v>153</v>
      </c>
      <c r="BM107" s="22" t="s">
        <v>202</v>
      </c>
    </row>
    <row r="108" s="1" customFormat="1" ht="16.5" customHeight="1">
      <c r="B108" s="44"/>
      <c r="C108" s="243" t="s">
        <v>102</v>
      </c>
      <c r="D108" s="243" t="s">
        <v>194</v>
      </c>
      <c r="E108" s="244" t="s">
        <v>203</v>
      </c>
      <c r="F108" s="245" t="s">
        <v>204</v>
      </c>
      <c r="G108" s="246" t="s">
        <v>163</v>
      </c>
      <c r="H108" s="247">
        <v>10</v>
      </c>
      <c r="I108" s="248"/>
      <c r="J108" s="249">
        <f>ROUND(I108*H108,2)</f>
        <v>0</v>
      </c>
      <c r="K108" s="245" t="s">
        <v>152</v>
      </c>
      <c r="L108" s="250"/>
      <c r="M108" s="251" t="s">
        <v>23</v>
      </c>
      <c r="N108" s="252" t="s">
        <v>44</v>
      </c>
      <c r="O108" s="45"/>
      <c r="P108" s="228">
        <f>O108*H108</f>
        <v>0</v>
      </c>
      <c r="Q108" s="228">
        <v>0.20999999999999999</v>
      </c>
      <c r="R108" s="228">
        <f>Q108*H108</f>
        <v>2.1000000000000001</v>
      </c>
      <c r="S108" s="228">
        <v>0</v>
      </c>
      <c r="T108" s="229">
        <f>S108*H108</f>
        <v>0</v>
      </c>
      <c r="AR108" s="22" t="s">
        <v>184</v>
      </c>
      <c r="AT108" s="22" t="s">
        <v>194</v>
      </c>
      <c r="AU108" s="22" t="s">
        <v>83</v>
      </c>
      <c r="AY108" s="22" t="s">
        <v>146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81</v>
      </c>
      <c r="BK108" s="230">
        <f>ROUND(I108*H108,2)</f>
        <v>0</v>
      </c>
      <c r="BL108" s="22" t="s">
        <v>153</v>
      </c>
      <c r="BM108" s="22" t="s">
        <v>205</v>
      </c>
    </row>
    <row r="109" s="11" customFormat="1">
      <c r="B109" s="231"/>
      <c r="C109" s="232"/>
      <c r="D109" s="233" t="s">
        <v>158</v>
      </c>
      <c r="E109" s="234" t="s">
        <v>23</v>
      </c>
      <c r="F109" s="235" t="s">
        <v>206</v>
      </c>
      <c r="G109" s="232"/>
      <c r="H109" s="236">
        <v>10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158</v>
      </c>
      <c r="AU109" s="242" t="s">
        <v>83</v>
      </c>
      <c r="AV109" s="11" t="s">
        <v>83</v>
      </c>
      <c r="AW109" s="11" t="s">
        <v>36</v>
      </c>
      <c r="AX109" s="11" t="s">
        <v>81</v>
      </c>
      <c r="AY109" s="242" t="s">
        <v>146</v>
      </c>
    </row>
    <row r="110" s="1" customFormat="1" ht="25.5" customHeight="1">
      <c r="B110" s="44"/>
      <c r="C110" s="219" t="s">
        <v>207</v>
      </c>
      <c r="D110" s="219" t="s">
        <v>148</v>
      </c>
      <c r="E110" s="220" t="s">
        <v>208</v>
      </c>
      <c r="F110" s="221" t="s">
        <v>209</v>
      </c>
      <c r="G110" s="222" t="s">
        <v>151</v>
      </c>
      <c r="H110" s="223">
        <v>100</v>
      </c>
      <c r="I110" s="224"/>
      <c r="J110" s="225">
        <f>ROUND(I110*H110,2)</f>
        <v>0</v>
      </c>
      <c r="K110" s="221" t="s">
        <v>152</v>
      </c>
      <c r="L110" s="70"/>
      <c r="M110" s="226" t="s">
        <v>23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153</v>
      </c>
      <c r="AT110" s="22" t="s">
        <v>148</v>
      </c>
      <c r="AU110" s="22" t="s">
        <v>83</v>
      </c>
      <c r="AY110" s="22" t="s">
        <v>146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81</v>
      </c>
      <c r="BK110" s="230">
        <f>ROUND(I110*H110,2)</f>
        <v>0</v>
      </c>
      <c r="BL110" s="22" t="s">
        <v>153</v>
      </c>
      <c r="BM110" s="22" t="s">
        <v>210</v>
      </c>
    </row>
    <row r="111" s="11" customFormat="1">
      <c r="B111" s="231"/>
      <c r="C111" s="232"/>
      <c r="D111" s="233" t="s">
        <v>158</v>
      </c>
      <c r="E111" s="234" t="s">
        <v>23</v>
      </c>
      <c r="F111" s="235" t="s">
        <v>211</v>
      </c>
      <c r="G111" s="232"/>
      <c r="H111" s="236">
        <v>100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158</v>
      </c>
      <c r="AU111" s="242" t="s">
        <v>83</v>
      </c>
      <c r="AV111" s="11" t="s">
        <v>83</v>
      </c>
      <c r="AW111" s="11" t="s">
        <v>36</v>
      </c>
      <c r="AX111" s="11" t="s">
        <v>81</v>
      </c>
      <c r="AY111" s="242" t="s">
        <v>146</v>
      </c>
    </row>
    <row r="112" s="10" customFormat="1" ht="29.88" customHeight="1">
      <c r="B112" s="203"/>
      <c r="C112" s="204"/>
      <c r="D112" s="205" t="s">
        <v>72</v>
      </c>
      <c r="E112" s="217" t="s">
        <v>83</v>
      </c>
      <c r="F112" s="217" t="s">
        <v>212</v>
      </c>
      <c r="G112" s="204"/>
      <c r="H112" s="204"/>
      <c r="I112" s="207"/>
      <c r="J112" s="218">
        <f>BK112</f>
        <v>0</v>
      </c>
      <c r="K112" s="204"/>
      <c r="L112" s="209"/>
      <c r="M112" s="210"/>
      <c r="N112" s="211"/>
      <c r="O112" s="211"/>
      <c r="P112" s="212">
        <f>SUM(P113:P118)</f>
        <v>0</v>
      </c>
      <c r="Q112" s="211"/>
      <c r="R112" s="212">
        <f>SUM(R113:R118)</f>
        <v>10.224312300000001</v>
      </c>
      <c r="S112" s="211"/>
      <c r="T112" s="213">
        <f>SUM(T113:T118)</f>
        <v>0</v>
      </c>
      <c r="AR112" s="214" t="s">
        <v>81</v>
      </c>
      <c r="AT112" s="215" t="s">
        <v>72</v>
      </c>
      <c r="AU112" s="215" t="s">
        <v>81</v>
      </c>
      <c r="AY112" s="214" t="s">
        <v>146</v>
      </c>
      <c r="BK112" s="216">
        <f>SUM(BK113:BK118)</f>
        <v>0</v>
      </c>
    </row>
    <row r="113" s="1" customFormat="1" ht="25.5" customHeight="1">
      <c r="B113" s="44"/>
      <c r="C113" s="219" t="s">
        <v>213</v>
      </c>
      <c r="D113" s="219" t="s">
        <v>148</v>
      </c>
      <c r="E113" s="220" t="s">
        <v>214</v>
      </c>
      <c r="F113" s="221" t="s">
        <v>215</v>
      </c>
      <c r="G113" s="222" t="s">
        <v>163</v>
      </c>
      <c r="H113" s="223">
        <v>0.33800000000000002</v>
      </c>
      <c r="I113" s="224"/>
      <c r="J113" s="225">
        <f>ROUND(I113*H113,2)</f>
        <v>0</v>
      </c>
      <c r="K113" s="221" t="s">
        <v>152</v>
      </c>
      <c r="L113" s="70"/>
      <c r="M113" s="226" t="s">
        <v>23</v>
      </c>
      <c r="N113" s="227" t="s">
        <v>44</v>
      </c>
      <c r="O113" s="45"/>
      <c r="P113" s="228">
        <f>O113*H113</f>
        <v>0</v>
      </c>
      <c r="Q113" s="228">
        <v>2.1600000000000001</v>
      </c>
      <c r="R113" s="228">
        <f>Q113*H113</f>
        <v>0.73008000000000006</v>
      </c>
      <c r="S113" s="228">
        <v>0</v>
      </c>
      <c r="T113" s="229">
        <f>S113*H113</f>
        <v>0</v>
      </c>
      <c r="AR113" s="22" t="s">
        <v>153</v>
      </c>
      <c r="AT113" s="22" t="s">
        <v>148</v>
      </c>
      <c r="AU113" s="22" t="s">
        <v>83</v>
      </c>
      <c r="AY113" s="22" t="s">
        <v>146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81</v>
      </c>
      <c r="BK113" s="230">
        <f>ROUND(I113*H113,2)</f>
        <v>0</v>
      </c>
      <c r="BL113" s="22" t="s">
        <v>153</v>
      </c>
      <c r="BM113" s="22" t="s">
        <v>216</v>
      </c>
    </row>
    <row r="114" s="11" customFormat="1">
      <c r="B114" s="231"/>
      <c r="C114" s="232"/>
      <c r="D114" s="233" t="s">
        <v>158</v>
      </c>
      <c r="E114" s="234" t="s">
        <v>23</v>
      </c>
      <c r="F114" s="235" t="s">
        <v>217</v>
      </c>
      <c r="G114" s="232"/>
      <c r="H114" s="236">
        <v>0.33800000000000002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158</v>
      </c>
      <c r="AU114" s="242" t="s">
        <v>83</v>
      </c>
      <c r="AV114" s="11" t="s">
        <v>83</v>
      </c>
      <c r="AW114" s="11" t="s">
        <v>36</v>
      </c>
      <c r="AX114" s="11" t="s">
        <v>81</v>
      </c>
      <c r="AY114" s="242" t="s">
        <v>146</v>
      </c>
    </row>
    <row r="115" s="1" customFormat="1" ht="25.5" customHeight="1">
      <c r="B115" s="44"/>
      <c r="C115" s="219" t="s">
        <v>10</v>
      </c>
      <c r="D115" s="219" t="s">
        <v>148</v>
      </c>
      <c r="E115" s="220" t="s">
        <v>218</v>
      </c>
      <c r="F115" s="221" t="s">
        <v>219</v>
      </c>
      <c r="G115" s="222" t="s">
        <v>163</v>
      </c>
      <c r="H115" s="223">
        <v>3.8700000000000001</v>
      </c>
      <c r="I115" s="224"/>
      <c r="J115" s="225">
        <f>ROUND(I115*H115,2)</f>
        <v>0</v>
      </c>
      <c r="K115" s="221" t="s">
        <v>152</v>
      </c>
      <c r="L115" s="70"/>
      <c r="M115" s="226" t="s">
        <v>23</v>
      </c>
      <c r="N115" s="227" t="s">
        <v>44</v>
      </c>
      <c r="O115" s="45"/>
      <c r="P115" s="228">
        <f>O115*H115</f>
        <v>0</v>
      </c>
      <c r="Q115" s="228">
        <v>2.45329</v>
      </c>
      <c r="R115" s="228">
        <f>Q115*H115</f>
        <v>9.4942323000000002</v>
      </c>
      <c r="S115" s="228">
        <v>0</v>
      </c>
      <c r="T115" s="229">
        <f>S115*H115</f>
        <v>0</v>
      </c>
      <c r="AR115" s="22" t="s">
        <v>153</v>
      </c>
      <c r="AT115" s="22" t="s">
        <v>148</v>
      </c>
      <c r="AU115" s="22" t="s">
        <v>83</v>
      </c>
      <c r="AY115" s="22" t="s">
        <v>146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81</v>
      </c>
      <c r="BK115" s="230">
        <f>ROUND(I115*H115,2)</f>
        <v>0</v>
      </c>
      <c r="BL115" s="22" t="s">
        <v>153</v>
      </c>
      <c r="BM115" s="22" t="s">
        <v>220</v>
      </c>
    </row>
    <row r="116" s="11" customFormat="1">
      <c r="B116" s="231"/>
      <c r="C116" s="232"/>
      <c r="D116" s="233" t="s">
        <v>158</v>
      </c>
      <c r="E116" s="234" t="s">
        <v>23</v>
      </c>
      <c r="F116" s="235" t="s">
        <v>221</v>
      </c>
      <c r="G116" s="232"/>
      <c r="H116" s="236">
        <v>3.5099999999999998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158</v>
      </c>
      <c r="AU116" s="242" t="s">
        <v>83</v>
      </c>
      <c r="AV116" s="11" t="s">
        <v>83</v>
      </c>
      <c r="AW116" s="11" t="s">
        <v>36</v>
      </c>
      <c r="AX116" s="11" t="s">
        <v>73</v>
      </c>
      <c r="AY116" s="242" t="s">
        <v>146</v>
      </c>
    </row>
    <row r="117" s="11" customFormat="1">
      <c r="B117" s="231"/>
      <c r="C117" s="232"/>
      <c r="D117" s="233" t="s">
        <v>158</v>
      </c>
      <c r="E117" s="234" t="s">
        <v>23</v>
      </c>
      <c r="F117" s="235" t="s">
        <v>222</v>
      </c>
      <c r="G117" s="232"/>
      <c r="H117" s="236">
        <v>0.35999999999999999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158</v>
      </c>
      <c r="AU117" s="242" t="s">
        <v>83</v>
      </c>
      <c r="AV117" s="11" t="s">
        <v>83</v>
      </c>
      <c r="AW117" s="11" t="s">
        <v>36</v>
      </c>
      <c r="AX117" s="11" t="s">
        <v>73</v>
      </c>
      <c r="AY117" s="242" t="s">
        <v>146</v>
      </c>
    </row>
    <row r="118" s="12" customFormat="1">
      <c r="B118" s="253"/>
      <c r="C118" s="254"/>
      <c r="D118" s="233" t="s">
        <v>158</v>
      </c>
      <c r="E118" s="255" t="s">
        <v>23</v>
      </c>
      <c r="F118" s="256" t="s">
        <v>223</v>
      </c>
      <c r="G118" s="254"/>
      <c r="H118" s="257">
        <v>3.8700000000000001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AT118" s="263" t="s">
        <v>158</v>
      </c>
      <c r="AU118" s="263" t="s">
        <v>83</v>
      </c>
      <c r="AV118" s="12" t="s">
        <v>153</v>
      </c>
      <c r="AW118" s="12" t="s">
        <v>36</v>
      </c>
      <c r="AX118" s="12" t="s">
        <v>81</v>
      </c>
      <c r="AY118" s="263" t="s">
        <v>146</v>
      </c>
    </row>
    <row r="119" s="10" customFormat="1" ht="29.88" customHeight="1">
      <c r="B119" s="203"/>
      <c r="C119" s="204"/>
      <c r="D119" s="205" t="s">
        <v>72</v>
      </c>
      <c r="E119" s="217" t="s">
        <v>189</v>
      </c>
      <c r="F119" s="217" t="s">
        <v>224</v>
      </c>
      <c r="G119" s="204"/>
      <c r="H119" s="204"/>
      <c r="I119" s="207"/>
      <c r="J119" s="218">
        <f>BK119</f>
        <v>0</v>
      </c>
      <c r="K119" s="204"/>
      <c r="L119" s="209"/>
      <c r="M119" s="210"/>
      <c r="N119" s="211"/>
      <c r="O119" s="211"/>
      <c r="P119" s="212">
        <f>SUM(P120:P128)</f>
        <v>0</v>
      </c>
      <c r="Q119" s="211"/>
      <c r="R119" s="212">
        <f>SUM(R120:R128)</f>
        <v>1.0899999999999999</v>
      </c>
      <c r="S119" s="211"/>
      <c r="T119" s="213">
        <f>SUM(T120:T128)</f>
        <v>3.6000000000000001</v>
      </c>
      <c r="AR119" s="214" t="s">
        <v>81</v>
      </c>
      <c r="AT119" s="215" t="s">
        <v>72</v>
      </c>
      <c r="AU119" s="215" t="s">
        <v>81</v>
      </c>
      <c r="AY119" s="214" t="s">
        <v>146</v>
      </c>
      <c r="BK119" s="216">
        <f>SUM(BK120:BK128)</f>
        <v>0</v>
      </c>
    </row>
    <row r="120" s="1" customFormat="1" ht="16.5" customHeight="1">
      <c r="B120" s="44"/>
      <c r="C120" s="219" t="s">
        <v>225</v>
      </c>
      <c r="D120" s="219" t="s">
        <v>148</v>
      </c>
      <c r="E120" s="220" t="s">
        <v>226</v>
      </c>
      <c r="F120" s="221" t="s">
        <v>227</v>
      </c>
      <c r="G120" s="222" t="s">
        <v>228</v>
      </c>
      <c r="H120" s="223">
        <v>1</v>
      </c>
      <c r="I120" s="224"/>
      <c r="J120" s="225">
        <f>ROUND(I120*H120,2)</f>
        <v>0</v>
      </c>
      <c r="K120" s="221" t="s">
        <v>23</v>
      </c>
      <c r="L120" s="70"/>
      <c r="M120" s="226" t="s">
        <v>23</v>
      </c>
      <c r="N120" s="227" t="s">
        <v>44</v>
      </c>
      <c r="O120" s="45"/>
      <c r="P120" s="228">
        <f>O120*H120</f>
        <v>0</v>
      </c>
      <c r="Q120" s="228">
        <v>0.41099999999999998</v>
      </c>
      <c r="R120" s="228">
        <f>Q120*H120</f>
        <v>0.41099999999999998</v>
      </c>
      <c r="S120" s="228">
        <v>0</v>
      </c>
      <c r="T120" s="229">
        <f>S120*H120</f>
        <v>0</v>
      </c>
      <c r="AR120" s="22" t="s">
        <v>153</v>
      </c>
      <c r="AT120" s="22" t="s">
        <v>148</v>
      </c>
      <c r="AU120" s="22" t="s">
        <v>83</v>
      </c>
      <c r="AY120" s="22" t="s">
        <v>146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81</v>
      </c>
      <c r="BK120" s="230">
        <f>ROUND(I120*H120,2)</f>
        <v>0</v>
      </c>
      <c r="BL120" s="22" t="s">
        <v>153</v>
      </c>
      <c r="BM120" s="22" t="s">
        <v>229</v>
      </c>
    </row>
    <row r="121" s="11" customFormat="1">
      <c r="B121" s="231"/>
      <c r="C121" s="232"/>
      <c r="D121" s="233" t="s">
        <v>158</v>
      </c>
      <c r="E121" s="234" t="s">
        <v>23</v>
      </c>
      <c r="F121" s="235" t="s">
        <v>230</v>
      </c>
      <c r="G121" s="232"/>
      <c r="H121" s="236">
        <v>1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158</v>
      </c>
      <c r="AU121" s="242" t="s">
        <v>83</v>
      </c>
      <c r="AV121" s="11" t="s">
        <v>83</v>
      </c>
      <c r="AW121" s="11" t="s">
        <v>36</v>
      </c>
      <c r="AX121" s="11" t="s">
        <v>81</v>
      </c>
      <c r="AY121" s="242" t="s">
        <v>146</v>
      </c>
    </row>
    <row r="122" s="1" customFormat="1" ht="16.5" customHeight="1">
      <c r="B122" s="44"/>
      <c r="C122" s="243" t="s">
        <v>231</v>
      </c>
      <c r="D122" s="243" t="s">
        <v>194</v>
      </c>
      <c r="E122" s="244" t="s">
        <v>232</v>
      </c>
      <c r="F122" s="245" t="s">
        <v>233</v>
      </c>
      <c r="G122" s="246" t="s">
        <v>228</v>
      </c>
      <c r="H122" s="247">
        <v>1</v>
      </c>
      <c r="I122" s="248"/>
      <c r="J122" s="249">
        <f>ROUND(I122*H122,2)</f>
        <v>0</v>
      </c>
      <c r="K122" s="245" t="s">
        <v>23</v>
      </c>
      <c r="L122" s="250"/>
      <c r="M122" s="251" t="s">
        <v>23</v>
      </c>
      <c r="N122" s="252" t="s">
        <v>44</v>
      </c>
      <c r="O122" s="45"/>
      <c r="P122" s="228">
        <f>O122*H122</f>
        <v>0</v>
      </c>
      <c r="Q122" s="228">
        <v>0.13400000000000001</v>
      </c>
      <c r="R122" s="228">
        <f>Q122*H122</f>
        <v>0.13400000000000001</v>
      </c>
      <c r="S122" s="228">
        <v>0</v>
      </c>
      <c r="T122" s="229">
        <f>S122*H122</f>
        <v>0</v>
      </c>
      <c r="AR122" s="22" t="s">
        <v>184</v>
      </c>
      <c r="AT122" s="22" t="s">
        <v>194</v>
      </c>
      <c r="AU122" s="22" t="s">
        <v>83</v>
      </c>
      <c r="AY122" s="22" t="s">
        <v>146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81</v>
      </c>
      <c r="BK122" s="230">
        <f>ROUND(I122*H122,2)</f>
        <v>0</v>
      </c>
      <c r="BL122" s="22" t="s">
        <v>153</v>
      </c>
      <c r="BM122" s="22" t="s">
        <v>234</v>
      </c>
    </row>
    <row r="123" s="11" customFormat="1">
      <c r="B123" s="231"/>
      <c r="C123" s="232"/>
      <c r="D123" s="233" t="s">
        <v>158</v>
      </c>
      <c r="E123" s="234" t="s">
        <v>23</v>
      </c>
      <c r="F123" s="235" t="s">
        <v>235</v>
      </c>
      <c r="G123" s="232"/>
      <c r="H123" s="236">
        <v>1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158</v>
      </c>
      <c r="AU123" s="242" t="s">
        <v>83</v>
      </c>
      <c r="AV123" s="11" t="s">
        <v>83</v>
      </c>
      <c r="AW123" s="11" t="s">
        <v>36</v>
      </c>
      <c r="AX123" s="11" t="s">
        <v>81</v>
      </c>
      <c r="AY123" s="242" t="s">
        <v>146</v>
      </c>
    </row>
    <row r="124" s="1" customFormat="1" ht="16.5" customHeight="1">
      <c r="B124" s="44"/>
      <c r="C124" s="219" t="s">
        <v>236</v>
      </c>
      <c r="D124" s="219" t="s">
        <v>148</v>
      </c>
      <c r="E124" s="220" t="s">
        <v>237</v>
      </c>
      <c r="F124" s="221" t="s">
        <v>238</v>
      </c>
      <c r="G124" s="222" t="s">
        <v>228</v>
      </c>
      <c r="H124" s="223">
        <v>1</v>
      </c>
      <c r="I124" s="224"/>
      <c r="J124" s="225">
        <f>ROUND(I124*H124,2)</f>
        <v>0</v>
      </c>
      <c r="K124" s="221" t="s">
        <v>23</v>
      </c>
      <c r="L124" s="70"/>
      <c r="M124" s="226" t="s">
        <v>23</v>
      </c>
      <c r="N124" s="227" t="s">
        <v>44</v>
      </c>
      <c r="O124" s="45"/>
      <c r="P124" s="228">
        <f>O124*H124</f>
        <v>0</v>
      </c>
      <c r="Q124" s="228">
        <v>0.41099999999999998</v>
      </c>
      <c r="R124" s="228">
        <f>Q124*H124</f>
        <v>0.41099999999999998</v>
      </c>
      <c r="S124" s="228">
        <v>0</v>
      </c>
      <c r="T124" s="229">
        <f>S124*H124</f>
        <v>0</v>
      </c>
      <c r="AR124" s="22" t="s">
        <v>153</v>
      </c>
      <c r="AT124" s="22" t="s">
        <v>148</v>
      </c>
      <c r="AU124" s="22" t="s">
        <v>83</v>
      </c>
      <c r="AY124" s="22" t="s">
        <v>146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81</v>
      </c>
      <c r="BK124" s="230">
        <f>ROUND(I124*H124,2)</f>
        <v>0</v>
      </c>
      <c r="BL124" s="22" t="s">
        <v>153</v>
      </c>
      <c r="BM124" s="22" t="s">
        <v>239</v>
      </c>
    </row>
    <row r="125" s="1" customFormat="1" ht="16.5" customHeight="1">
      <c r="B125" s="44"/>
      <c r="C125" s="243" t="s">
        <v>240</v>
      </c>
      <c r="D125" s="243" t="s">
        <v>194</v>
      </c>
      <c r="E125" s="244" t="s">
        <v>241</v>
      </c>
      <c r="F125" s="245" t="s">
        <v>242</v>
      </c>
      <c r="G125" s="246" t="s">
        <v>228</v>
      </c>
      <c r="H125" s="247">
        <v>1</v>
      </c>
      <c r="I125" s="248"/>
      <c r="J125" s="249">
        <f>ROUND(I125*H125,2)</f>
        <v>0</v>
      </c>
      <c r="K125" s="245" t="s">
        <v>23</v>
      </c>
      <c r="L125" s="250"/>
      <c r="M125" s="251" t="s">
        <v>23</v>
      </c>
      <c r="N125" s="252" t="s">
        <v>44</v>
      </c>
      <c r="O125" s="45"/>
      <c r="P125" s="228">
        <f>O125*H125</f>
        <v>0</v>
      </c>
      <c r="Q125" s="228">
        <v>0.13400000000000001</v>
      </c>
      <c r="R125" s="228">
        <f>Q125*H125</f>
        <v>0.13400000000000001</v>
      </c>
      <c r="S125" s="228">
        <v>0</v>
      </c>
      <c r="T125" s="229">
        <f>S125*H125</f>
        <v>0</v>
      </c>
      <c r="AR125" s="22" t="s">
        <v>184</v>
      </c>
      <c r="AT125" s="22" t="s">
        <v>194</v>
      </c>
      <c r="AU125" s="22" t="s">
        <v>83</v>
      </c>
      <c r="AY125" s="22" t="s">
        <v>146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81</v>
      </c>
      <c r="BK125" s="230">
        <f>ROUND(I125*H125,2)</f>
        <v>0</v>
      </c>
      <c r="BL125" s="22" t="s">
        <v>153</v>
      </c>
      <c r="BM125" s="22" t="s">
        <v>243</v>
      </c>
    </row>
    <row r="126" s="11" customFormat="1">
      <c r="B126" s="231"/>
      <c r="C126" s="232"/>
      <c r="D126" s="233" t="s">
        <v>158</v>
      </c>
      <c r="E126" s="234" t="s">
        <v>23</v>
      </c>
      <c r="F126" s="235" t="s">
        <v>235</v>
      </c>
      <c r="G126" s="232"/>
      <c r="H126" s="236">
        <v>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158</v>
      </c>
      <c r="AU126" s="242" t="s">
        <v>83</v>
      </c>
      <c r="AV126" s="11" t="s">
        <v>83</v>
      </c>
      <c r="AW126" s="11" t="s">
        <v>36</v>
      </c>
      <c r="AX126" s="11" t="s">
        <v>81</v>
      </c>
      <c r="AY126" s="242" t="s">
        <v>146</v>
      </c>
    </row>
    <row r="127" s="1" customFormat="1" ht="16.5" customHeight="1">
      <c r="B127" s="44"/>
      <c r="C127" s="219" t="s">
        <v>244</v>
      </c>
      <c r="D127" s="219" t="s">
        <v>148</v>
      </c>
      <c r="E127" s="220" t="s">
        <v>245</v>
      </c>
      <c r="F127" s="221" t="s">
        <v>246</v>
      </c>
      <c r="G127" s="222" t="s">
        <v>163</v>
      </c>
      <c r="H127" s="223">
        <v>1.8</v>
      </c>
      <c r="I127" s="224"/>
      <c r="J127" s="225">
        <f>ROUND(I127*H127,2)</f>
        <v>0</v>
      </c>
      <c r="K127" s="221" t="s">
        <v>152</v>
      </c>
      <c r="L127" s="70"/>
      <c r="M127" s="226" t="s">
        <v>23</v>
      </c>
      <c r="N127" s="227" t="s">
        <v>44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2</v>
      </c>
      <c r="T127" s="229">
        <f>S127*H127</f>
        <v>3.6000000000000001</v>
      </c>
      <c r="AR127" s="22" t="s">
        <v>153</v>
      </c>
      <c r="AT127" s="22" t="s">
        <v>148</v>
      </c>
      <c r="AU127" s="22" t="s">
        <v>83</v>
      </c>
      <c r="AY127" s="22" t="s">
        <v>146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81</v>
      </c>
      <c r="BK127" s="230">
        <f>ROUND(I127*H127,2)</f>
        <v>0</v>
      </c>
      <c r="BL127" s="22" t="s">
        <v>153</v>
      </c>
      <c r="BM127" s="22" t="s">
        <v>247</v>
      </c>
    </row>
    <row r="128" s="11" customFormat="1">
      <c r="B128" s="231"/>
      <c r="C128" s="232"/>
      <c r="D128" s="233" t="s">
        <v>158</v>
      </c>
      <c r="E128" s="234" t="s">
        <v>23</v>
      </c>
      <c r="F128" s="235" t="s">
        <v>248</v>
      </c>
      <c r="G128" s="232"/>
      <c r="H128" s="236">
        <v>1.8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158</v>
      </c>
      <c r="AU128" s="242" t="s">
        <v>83</v>
      </c>
      <c r="AV128" s="11" t="s">
        <v>83</v>
      </c>
      <c r="AW128" s="11" t="s">
        <v>36</v>
      </c>
      <c r="AX128" s="11" t="s">
        <v>81</v>
      </c>
      <c r="AY128" s="242" t="s">
        <v>146</v>
      </c>
    </row>
    <row r="129" s="10" customFormat="1" ht="29.88" customHeight="1">
      <c r="B129" s="203"/>
      <c r="C129" s="204"/>
      <c r="D129" s="205" t="s">
        <v>72</v>
      </c>
      <c r="E129" s="217" t="s">
        <v>249</v>
      </c>
      <c r="F129" s="217" t="s">
        <v>250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SUM(P130:P137)</f>
        <v>0</v>
      </c>
      <c r="Q129" s="211"/>
      <c r="R129" s="212">
        <f>SUM(R130:R137)</f>
        <v>0</v>
      </c>
      <c r="S129" s="211"/>
      <c r="T129" s="213">
        <f>SUM(T130:T137)</f>
        <v>0</v>
      </c>
      <c r="AR129" s="214" t="s">
        <v>81</v>
      </c>
      <c r="AT129" s="215" t="s">
        <v>72</v>
      </c>
      <c r="AU129" s="215" t="s">
        <v>81</v>
      </c>
      <c r="AY129" s="214" t="s">
        <v>146</v>
      </c>
      <c r="BK129" s="216">
        <f>SUM(BK130:BK137)</f>
        <v>0</v>
      </c>
    </row>
    <row r="130" s="1" customFormat="1" ht="25.5" customHeight="1">
      <c r="B130" s="44"/>
      <c r="C130" s="219" t="s">
        <v>9</v>
      </c>
      <c r="D130" s="219" t="s">
        <v>148</v>
      </c>
      <c r="E130" s="220" t="s">
        <v>251</v>
      </c>
      <c r="F130" s="221" t="s">
        <v>252</v>
      </c>
      <c r="G130" s="222" t="s">
        <v>181</v>
      </c>
      <c r="H130" s="223">
        <v>19.289999999999999</v>
      </c>
      <c r="I130" s="224"/>
      <c r="J130" s="225">
        <f>ROUND(I130*H130,2)</f>
        <v>0</v>
      </c>
      <c r="K130" s="221" t="s">
        <v>152</v>
      </c>
      <c r="L130" s="70"/>
      <c r="M130" s="226" t="s">
        <v>23</v>
      </c>
      <c r="N130" s="227" t="s">
        <v>44</v>
      </c>
      <c r="O130" s="4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2" t="s">
        <v>153</v>
      </c>
      <c r="AT130" s="22" t="s">
        <v>148</v>
      </c>
      <c r="AU130" s="22" t="s">
        <v>83</v>
      </c>
      <c r="AY130" s="22" t="s">
        <v>146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81</v>
      </c>
      <c r="BK130" s="230">
        <f>ROUND(I130*H130,2)</f>
        <v>0</v>
      </c>
      <c r="BL130" s="22" t="s">
        <v>153</v>
      </c>
      <c r="BM130" s="22" t="s">
        <v>253</v>
      </c>
    </row>
    <row r="131" s="1" customFormat="1" ht="38.25" customHeight="1">
      <c r="B131" s="44"/>
      <c r="C131" s="219" t="s">
        <v>254</v>
      </c>
      <c r="D131" s="219" t="s">
        <v>148</v>
      </c>
      <c r="E131" s="220" t="s">
        <v>255</v>
      </c>
      <c r="F131" s="221" t="s">
        <v>256</v>
      </c>
      <c r="G131" s="222" t="s">
        <v>181</v>
      </c>
      <c r="H131" s="223">
        <v>192.90000000000001</v>
      </c>
      <c r="I131" s="224"/>
      <c r="J131" s="225">
        <f>ROUND(I131*H131,2)</f>
        <v>0</v>
      </c>
      <c r="K131" s="221" t="s">
        <v>152</v>
      </c>
      <c r="L131" s="70"/>
      <c r="M131" s="226" t="s">
        <v>23</v>
      </c>
      <c r="N131" s="227" t="s">
        <v>44</v>
      </c>
      <c r="O131" s="4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2" t="s">
        <v>153</v>
      </c>
      <c r="AT131" s="22" t="s">
        <v>148</v>
      </c>
      <c r="AU131" s="22" t="s">
        <v>83</v>
      </c>
      <c r="AY131" s="22" t="s">
        <v>146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81</v>
      </c>
      <c r="BK131" s="230">
        <f>ROUND(I131*H131,2)</f>
        <v>0</v>
      </c>
      <c r="BL131" s="22" t="s">
        <v>153</v>
      </c>
      <c r="BM131" s="22" t="s">
        <v>257</v>
      </c>
    </row>
    <row r="132" s="11" customFormat="1">
      <c r="B132" s="231"/>
      <c r="C132" s="232"/>
      <c r="D132" s="233" t="s">
        <v>158</v>
      </c>
      <c r="E132" s="232"/>
      <c r="F132" s="235" t="s">
        <v>258</v>
      </c>
      <c r="G132" s="232"/>
      <c r="H132" s="236">
        <v>192.90000000000001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158</v>
      </c>
      <c r="AU132" s="242" t="s">
        <v>83</v>
      </c>
      <c r="AV132" s="11" t="s">
        <v>83</v>
      </c>
      <c r="AW132" s="11" t="s">
        <v>6</v>
      </c>
      <c r="AX132" s="11" t="s">
        <v>81</v>
      </c>
      <c r="AY132" s="242" t="s">
        <v>146</v>
      </c>
    </row>
    <row r="133" s="1" customFormat="1" ht="25.5" customHeight="1">
      <c r="B133" s="44"/>
      <c r="C133" s="219" t="s">
        <v>259</v>
      </c>
      <c r="D133" s="219" t="s">
        <v>148</v>
      </c>
      <c r="E133" s="220" t="s">
        <v>260</v>
      </c>
      <c r="F133" s="221" t="s">
        <v>261</v>
      </c>
      <c r="G133" s="222" t="s">
        <v>181</v>
      </c>
      <c r="H133" s="223">
        <v>19.289999999999999</v>
      </c>
      <c r="I133" s="224"/>
      <c r="J133" s="225">
        <f>ROUND(I133*H133,2)</f>
        <v>0</v>
      </c>
      <c r="K133" s="221" t="s">
        <v>152</v>
      </c>
      <c r="L133" s="70"/>
      <c r="M133" s="226" t="s">
        <v>23</v>
      </c>
      <c r="N133" s="227" t="s">
        <v>44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153</v>
      </c>
      <c r="AT133" s="22" t="s">
        <v>148</v>
      </c>
      <c r="AU133" s="22" t="s">
        <v>83</v>
      </c>
      <c r="AY133" s="22" t="s">
        <v>146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81</v>
      </c>
      <c r="BK133" s="230">
        <f>ROUND(I133*H133,2)</f>
        <v>0</v>
      </c>
      <c r="BL133" s="22" t="s">
        <v>153</v>
      </c>
      <c r="BM133" s="22" t="s">
        <v>262</v>
      </c>
    </row>
    <row r="134" s="1" customFormat="1" ht="25.5" customHeight="1">
      <c r="B134" s="44"/>
      <c r="C134" s="219" t="s">
        <v>263</v>
      </c>
      <c r="D134" s="219" t="s">
        <v>148</v>
      </c>
      <c r="E134" s="220" t="s">
        <v>264</v>
      </c>
      <c r="F134" s="221" t="s">
        <v>265</v>
      </c>
      <c r="G134" s="222" t="s">
        <v>181</v>
      </c>
      <c r="H134" s="223">
        <v>15.199999999999999</v>
      </c>
      <c r="I134" s="224"/>
      <c r="J134" s="225">
        <f>ROUND(I134*H134,2)</f>
        <v>0</v>
      </c>
      <c r="K134" s="221" t="s">
        <v>152</v>
      </c>
      <c r="L134" s="70"/>
      <c r="M134" s="226" t="s">
        <v>23</v>
      </c>
      <c r="N134" s="227" t="s">
        <v>44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153</v>
      </c>
      <c r="AT134" s="22" t="s">
        <v>148</v>
      </c>
      <c r="AU134" s="22" t="s">
        <v>83</v>
      </c>
      <c r="AY134" s="22" t="s">
        <v>146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81</v>
      </c>
      <c r="BK134" s="230">
        <f>ROUND(I134*H134,2)</f>
        <v>0</v>
      </c>
      <c r="BL134" s="22" t="s">
        <v>153</v>
      </c>
      <c r="BM134" s="22" t="s">
        <v>266</v>
      </c>
    </row>
    <row r="135" s="11" customFormat="1">
      <c r="B135" s="231"/>
      <c r="C135" s="232"/>
      <c r="D135" s="233" t="s">
        <v>158</v>
      </c>
      <c r="E135" s="234" t="s">
        <v>23</v>
      </c>
      <c r="F135" s="235" t="s">
        <v>267</v>
      </c>
      <c r="G135" s="232"/>
      <c r="H135" s="236">
        <v>15.199999999999999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158</v>
      </c>
      <c r="AU135" s="242" t="s">
        <v>83</v>
      </c>
      <c r="AV135" s="11" t="s">
        <v>83</v>
      </c>
      <c r="AW135" s="11" t="s">
        <v>36</v>
      </c>
      <c r="AX135" s="11" t="s">
        <v>81</v>
      </c>
      <c r="AY135" s="242" t="s">
        <v>146</v>
      </c>
    </row>
    <row r="136" s="1" customFormat="1" ht="16.5" customHeight="1">
      <c r="B136" s="44"/>
      <c r="C136" s="219" t="s">
        <v>268</v>
      </c>
      <c r="D136" s="219" t="s">
        <v>148</v>
      </c>
      <c r="E136" s="220" t="s">
        <v>269</v>
      </c>
      <c r="F136" s="221" t="s">
        <v>270</v>
      </c>
      <c r="G136" s="222" t="s">
        <v>197</v>
      </c>
      <c r="H136" s="223">
        <v>170</v>
      </c>
      <c r="I136" s="224"/>
      <c r="J136" s="225">
        <f>ROUND(I136*H136,2)</f>
        <v>0</v>
      </c>
      <c r="K136" s="221" t="s">
        <v>23</v>
      </c>
      <c r="L136" s="70"/>
      <c r="M136" s="226" t="s">
        <v>23</v>
      </c>
      <c r="N136" s="227" t="s">
        <v>44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153</v>
      </c>
      <c r="AT136" s="22" t="s">
        <v>148</v>
      </c>
      <c r="AU136" s="22" t="s">
        <v>83</v>
      </c>
      <c r="AY136" s="22" t="s">
        <v>146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81</v>
      </c>
      <c r="BK136" s="230">
        <f>ROUND(I136*H136,2)</f>
        <v>0</v>
      </c>
      <c r="BL136" s="22" t="s">
        <v>153</v>
      </c>
      <c r="BM136" s="22" t="s">
        <v>271</v>
      </c>
    </row>
    <row r="137" s="1" customFormat="1" ht="25.5" customHeight="1">
      <c r="B137" s="44"/>
      <c r="C137" s="219" t="s">
        <v>272</v>
      </c>
      <c r="D137" s="219" t="s">
        <v>148</v>
      </c>
      <c r="E137" s="220" t="s">
        <v>273</v>
      </c>
      <c r="F137" s="221" t="s">
        <v>274</v>
      </c>
      <c r="G137" s="222" t="s">
        <v>181</v>
      </c>
      <c r="H137" s="223">
        <v>3.9199999999999999</v>
      </c>
      <c r="I137" s="224"/>
      <c r="J137" s="225">
        <f>ROUND(I137*H137,2)</f>
        <v>0</v>
      </c>
      <c r="K137" s="221" t="s">
        <v>152</v>
      </c>
      <c r="L137" s="70"/>
      <c r="M137" s="226" t="s">
        <v>23</v>
      </c>
      <c r="N137" s="227" t="s">
        <v>44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153</v>
      </c>
      <c r="AT137" s="22" t="s">
        <v>148</v>
      </c>
      <c r="AU137" s="22" t="s">
        <v>83</v>
      </c>
      <c r="AY137" s="22" t="s">
        <v>146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81</v>
      </c>
      <c r="BK137" s="230">
        <f>ROUND(I137*H137,2)</f>
        <v>0</v>
      </c>
      <c r="BL137" s="22" t="s">
        <v>153</v>
      </c>
      <c r="BM137" s="22" t="s">
        <v>275</v>
      </c>
    </row>
    <row r="138" s="10" customFormat="1" ht="29.88" customHeight="1">
      <c r="B138" s="203"/>
      <c r="C138" s="204"/>
      <c r="D138" s="205" t="s">
        <v>72</v>
      </c>
      <c r="E138" s="217" t="s">
        <v>276</v>
      </c>
      <c r="F138" s="217" t="s">
        <v>277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P139</f>
        <v>0</v>
      </c>
      <c r="Q138" s="211"/>
      <c r="R138" s="212">
        <f>R139</f>
        <v>0</v>
      </c>
      <c r="S138" s="211"/>
      <c r="T138" s="213">
        <f>T139</f>
        <v>0</v>
      </c>
      <c r="AR138" s="214" t="s">
        <v>81</v>
      </c>
      <c r="AT138" s="215" t="s">
        <v>72</v>
      </c>
      <c r="AU138" s="215" t="s">
        <v>81</v>
      </c>
      <c r="AY138" s="214" t="s">
        <v>146</v>
      </c>
      <c r="BK138" s="216">
        <f>BK139</f>
        <v>0</v>
      </c>
    </row>
    <row r="139" s="1" customFormat="1" ht="25.5" customHeight="1">
      <c r="B139" s="44"/>
      <c r="C139" s="219" t="s">
        <v>278</v>
      </c>
      <c r="D139" s="219" t="s">
        <v>148</v>
      </c>
      <c r="E139" s="220" t="s">
        <v>279</v>
      </c>
      <c r="F139" s="221" t="s">
        <v>280</v>
      </c>
      <c r="G139" s="222" t="s">
        <v>181</v>
      </c>
      <c r="H139" s="223">
        <v>13.416</v>
      </c>
      <c r="I139" s="224"/>
      <c r="J139" s="225">
        <f>ROUND(I139*H139,2)</f>
        <v>0</v>
      </c>
      <c r="K139" s="221" t="s">
        <v>152</v>
      </c>
      <c r="L139" s="70"/>
      <c r="M139" s="226" t="s">
        <v>23</v>
      </c>
      <c r="N139" s="227" t="s">
        <v>44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153</v>
      </c>
      <c r="AT139" s="22" t="s">
        <v>148</v>
      </c>
      <c r="AU139" s="22" t="s">
        <v>83</v>
      </c>
      <c r="AY139" s="22" t="s">
        <v>146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81</v>
      </c>
      <c r="BK139" s="230">
        <f>ROUND(I139*H139,2)</f>
        <v>0</v>
      </c>
      <c r="BL139" s="22" t="s">
        <v>153</v>
      </c>
      <c r="BM139" s="22" t="s">
        <v>281</v>
      </c>
    </row>
    <row r="140" s="10" customFormat="1" ht="37.44" customHeight="1">
      <c r="B140" s="203"/>
      <c r="C140" s="204"/>
      <c r="D140" s="205" t="s">
        <v>72</v>
      </c>
      <c r="E140" s="206" t="s">
        <v>282</v>
      </c>
      <c r="F140" s="206" t="s">
        <v>283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P141</f>
        <v>0</v>
      </c>
      <c r="Q140" s="211"/>
      <c r="R140" s="212">
        <f>R141</f>
        <v>0</v>
      </c>
      <c r="S140" s="211"/>
      <c r="T140" s="213">
        <f>T141</f>
        <v>0.16999999999999998</v>
      </c>
      <c r="AR140" s="214" t="s">
        <v>83</v>
      </c>
      <c r="AT140" s="215" t="s">
        <v>72</v>
      </c>
      <c r="AU140" s="215" t="s">
        <v>73</v>
      </c>
      <c r="AY140" s="214" t="s">
        <v>146</v>
      </c>
      <c r="BK140" s="216">
        <f>BK141</f>
        <v>0</v>
      </c>
    </row>
    <row r="141" s="10" customFormat="1" ht="19.92" customHeight="1">
      <c r="B141" s="203"/>
      <c r="C141" s="204"/>
      <c r="D141" s="205" t="s">
        <v>72</v>
      </c>
      <c r="E141" s="217" t="s">
        <v>284</v>
      </c>
      <c r="F141" s="217" t="s">
        <v>285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SUM(P142:P145)</f>
        <v>0</v>
      </c>
      <c r="Q141" s="211"/>
      <c r="R141" s="212">
        <f>SUM(R142:R145)</f>
        <v>0</v>
      </c>
      <c r="S141" s="211"/>
      <c r="T141" s="213">
        <f>SUM(T142:T145)</f>
        <v>0.16999999999999998</v>
      </c>
      <c r="AR141" s="214" t="s">
        <v>83</v>
      </c>
      <c r="AT141" s="215" t="s">
        <v>72</v>
      </c>
      <c r="AU141" s="215" t="s">
        <v>81</v>
      </c>
      <c r="AY141" s="214" t="s">
        <v>146</v>
      </c>
      <c r="BK141" s="216">
        <f>SUM(BK142:BK145)</f>
        <v>0</v>
      </c>
    </row>
    <row r="142" s="1" customFormat="1" ht="25.5" customHeight="1">
      <c r="B142" s="44"/>
      <c r="C142" s="219" t="s">
        <v>286</v>
      </c>
      <c r="D142" s="219" t="s">
        <v>148</v>
      </c>
      <c r="E142" s="220" t="s">
        <v>287</v>
      </c>
      <c r="F142" s="221" t="s">
        <v>288</v>
      </c>
      <c r="G142" s="222" t="s">
        <v>197</v>
      </c>
      <c r="H142" s="223">
        <v>50</v>
      </c>
      <c r="I142" s="224"/>
      <c r="J142" s="225">
        <f>ROUND(I142*H142,2)</f>
        <v>0</v>
      </c>
      <c r="K142" s="221" t="s">
        <v>152</v>
      </c>
      <c r="L142" s="70"/>
      <c r="M142" s="226" t="s">
        <v>23</v>
      </c>
      <c r="N142" s="227" t="s">
        <v>44</v>
      </c>
      <c r="O142" s="45"/>
      <c r="P142" s="228">
        <f>O142*H142</f>
        <v>0</v>
      </c>
      <c r="Q142" s="228">
        <v>0</v>
      </c>
      <c r="R142" s="228">
        <f>Q142*H142</f>
        <v>0</v>
      </c>
      <c r="S142" s="228">
        <v>0.001</v>
      </c>
      <c r="T142" s="229">
        <f>S142*H142</f>
        <v>0.050000000000000003</v>
      </c>
      <c r="AR142" s="22" t="s">
        <v>225</v>
      </c>
      <c r="AT142" s="22" t="s">
        <v>148</v>
      </c>
      <c r="AU142" s="22" t="s">
        <v>83</v>
      </c>
      <c r="AY142" s="22" t="s">
        <v>146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81</v>
      </c>
      <c r="BK142" s="230">
        <f>ROUND(I142*H142,2)</f>
        <v>0</v>
      </c>
      <c r="BL142" s="22" t="s">
        <v>225</v>
      </c>
      <c r="BM142" s="22" t="s">
        <v>289</v>
      </c>
    </row>
    <row r="143" s="11" customFormat="1">
      <c r="B143" s="231"/>
      <c r="C143" s="232"/>
      <c r="D143" s="233" t="s">
        <v>158</v>
      </c>
      <c r="E143" s="234" t="s">
        <v>23</v>
      </c>
      <c r="F143" s="235" t="s">
        <v>290</v>
      </c>
      <c r="G143" s="232"/>
      <c r="H143" s="236">
        <v>50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158</v>
      </c>
      <c r="AU143" s="242" t="s">
        <v>83</v>
      </c>
      <c r="AV143" s="11" t="s">
        <v>83</v>
      </c>
      <c r="AW143" s="11" t="s">
        <v>36</v>
      </c>
      <c r="AX143" s="11" t="s">
        <v>81</v>
      </c>
      <c r="AY143" s="242" t="s">
        <v>146</v>
      </c>
    </row>
    <row r="144" s="1" customFormat="1" ht="25.5" customHeight="1">
      <c r="B144" s="44"/>
      <c r="C144" s="219" t="s">
        <v>291</v>
      </c>
      <c r="D144" s="219" t="s">
        <v>148</v>
      </c>
      <c r="E144" s="220" t="s">
        <v>292</v>
      </c>
      <c r="F144" s="221" t="s">
        <v>293</v>
      </c>
      <c r="G144" s="222" t="s">
        <v>197</v>
      </c>
      <c r="H144" s="223">
        <v>120</v>
      </c>
      <c r="I144" s="224"/>
      <c r="J144" s="225">
        <f>ROUND(I144*H144,2)</f>
        <v>0</v>
      </c>
      <c r="K144" s="221" t="s">
        <v>152</v>
      </c>
      <c r="L144" s="70"/>
      <c r="M144" s="226" t="s">
        <v>23</v>
      </c>
      <c r="N144" s="227" t="s">
        <v>44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0.001</v>
      </c>
      <c r="T144" s="229">
        <f>S144*H144</f>
        <v>0.12</v>
      </c>
      <c r="AR144" s="22" t="s">
        <v>225</v>
      </c>
      <c r="AT144" s="22" t="s">
        <v>148</v>
      </c>
      <c r="AU144" s="22" t="s">
        <v>83</v>
      </c>
      <c r="AY144" s="22" t="s">
        <v>146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81</v>
      </c>
      <c r="BK144" s="230">
        <f>ROUND(I144*H144,2)</f>
        <v>0</v>
      </c>
      <c r="BL144" s="22" t="s">
        <v>225</v>
      </c>
      <c r="BM144" s="22" t="s">
        <v>294</v>
      </c>
    </row>
    <row r="145" s="11" customFormat="1">
      <c r="B145" s="231"/>
      <c r="C145" s="232"/>
      <c r="D145" s="233" t="s">
        <v>158</v>
      </c>
      <c r="E145" s="234" t="s">
        <v>23</v>
      </c>
      <c r="F145" s="235" t="s">
        <v>295</v>
      </c>
      <c r="G145" s="232"/>
      <c r="H145" s="236">
        <v>120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158</v>
      </c>
      <c r="AU145" s="242" t="s">
        <v>83</v>
      </c>
      <c r="AV145" s="11" t="s">
        <v>83</v>
      </c>
      <c r="AW145" s="11" t="s">
        <v>36</v>
      </c>
      <c r="AX145" s="11" t="s">
        <v>81</v>
      </c>
      <c r="AY145" s="242" t="s">
        <v>146</v>
      </c>
    </row>
    <row r="146" s="10" customFormat="1" ht="37.44" customHeight="1">
      <c r="B146" s="203"/>
      <c r="C146" s="204"/>
      <c r="D146" s="205" t="s">
        <v>72</v>
      </c>
      <c r="E146" s="206" t="s">
        <v>296</v>
      </c>
      <c r="F146" s="206" t="s">
        <v>297</v>
      </c>
      <c r="G146" s="204"/>
      <c r="H146" s="204"/>
      <c r="I146" s="207"/>
      <c r="J146" s="208">
        <f>BK146</f>
        <v>0</v>
      </c>
      <c r="K146" s="204"/>
      <c r="L146" s="209"/>
      <c r="M146" s="210"/>
      <c r="N146" s="211"/>
      <c r="O146" s="211"/>
      <c r="P146" s="212">
        <f>P147+P149+P151</f>
        <v>0</v>
      </c>
      <c r="Q146" s="211"/>
      <c r="R146" s="212">
        <f>R147+R149+R151</f>
        <v>0</v>
      </c>
      <c r="S146" s="211"/>
      <c r="T146" s="213">
        <f>T147+T149+T151</f>
        <v>0</v>
      </c>
      <c r="AR146" s="214" t="s">
        <v>169</v>
      </c>
      <c r="AT146" s="215" t="s">
        <v>72</v>
      </c>
      <c r="AU146" s="215" t="s">
        <v>73</v>
      </c>
      <c r="AY146" s="214" t="s">
        <v>146</v>
      </c>
      <c r="BK146" s="216">
        <f>BK147+BK149+BK151</f>
        <v>0</v>
      </c>
    </row>
    <row r="147" s="10" customFormat="1" ht="19.92" customHeight="1">
      <c r="B147" s="203"/>
      <c r="C147" s="204"/>
      <c r="D147" s="205" t="s">
        <v>72</v>
      </c>
      <c r="E147" s="217" t="s">
        <v>73</v>
      </c>
      <c r="F147" s="217" t="s">
        <v>297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P148</f>
        <v>0</v>
      </c>
      <c r="Q147" s="211"/>
      <c r="R147" s="212">
        <f>R148</f>
        <v>0</v>
      </c>
      <c r="S147" s="211"/>
      <c r="T147" s="213">
        <f>T148</f>
        <v>0</v>
      </c>
      <c r="AR147" s="214" t="s">
        <v>169</v>
      </c>
      <c r="AT147" s="215" t="s">
        <v>72</v>
      </c>
      <c r="AU147" s="215" t="s">
        <v>81</v>
      </c>
      <c r="AY147" s="214" t="s">
        <v>146</v>
      </c>
      <c r="BK147" s="216">
        <f>BK148</f>
        <v>0</v>
      </c>
    </row>
    <row r="148" s="1" customFormat="1" ht="25.5" customHeight="1">
      <c r="B148" s="44"/>
      <c r="C148" s="219" t="s">
        <v>298</v>
      </c>
      <c r="D148" s="219" t="s">
        <v>148</v>
      </c>
      <c r="E148" s="220" t="s">
        <v>299</v>
      </c>
      <c r="F148" s="221" t="s">
        <v>300</v>
      </c>
      <c r="G148" s="222" t="s">
        <v>301</v>
      </c>
      <c r="H148" s="223">
        <v>1</v>
      </c>
      <c r="I148" s="224"/>
      <c r="J148" s="225">
        <f>ROUND(I148*H148,2)</f>
        <v>0</v>
      </c>
      <c r="K148" s="221" t="s">
        <v>302</v>
      </c>
      <c r="L148" s="70"/>
      <c r="M148" s="226" t="s">
        <v>23</v>
      </c>
      <c r="N148" s="227" t="s">
        <v>44</v>
      </c>
      <c r="O148" s="4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2" t="s">
        <v>303</v>
      </c>
      <c r="AT148" s="22" t="s">
        <v>148</v>
      </c>
      <c r="AU148" s="22" t="s">
        <v>83</v>
      </c>
      <c r="AY148" s="22" t="s">
        <v>146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81</v>
      </c>
      <c r="BK148" s="230">
        <f>ROUND(I148*H148,2)</f>
        <v>0</v>
      </c>
      <c r="BL148" s="22" t="s">
        <v>303</v>
      </c>
      <c r="BM148" s="22" t="s">
        <v>304</v>
      </c>
    </row>
    <row r="149" s="10" customFormat="1" ht="29.88" customHeight="1">
      <c r="B149" s="203"/>
      <c r="C149" s="204"/>
      <c r="D149" s="205" t="s">
        <v>72</v>
      </c>
      <c r="E149" s="217" t="s">
        <v>305</v>
      </c>
      <c r="F149" s="217" t="s">
        <v>306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P150</f>
        <v>0</v>
      </c>
      <c r="Q149" s="211"/>
      <c r="R149" s="212">
        <f>R150</f>
        <v>0</v>
      </c>
      <c r="S149" s="211"/>
      <c r="T149" s="213">
        <f>T150</f>
        <v>0</v>
      </c>
      <c r="AR149" s="214" t="s">
        <v>169</v>
      </c>
      <c r="AT149" s="215" t="s">
        <v>72</v>
      </c>
      <c r="AU149" s="215" t="s">
        <v>81</v>
      </c>
      <c r="AY149" s="214" t="s">
        <v>146</v>
      </c>
      <c r="BK149" s="216">
        <f>BK150</f>
        <v>0</v>
      </c>
    </row>
    <row r="150" s="1" customFormat="1" ht="25.5" customHeight="1">
      <c r="B150" s="44"/>
      <c r="C150" s="219" t="s">
        <v>307</v>
      </c>
      <c r="D150" s="219" t="s">
        <v>148</v>
      </c>
      <c r="E150" s="220" t="s">
        <v>308</v>
      </c>
      <c r="F150" s="221" t="s">
        <v>309</v>
      </c>
      <c r="G150" s="222" t="s">
        <v>301</v>
      </c>
      <c r="H150" s="223">
        <v>1</v>
      </c>
      <c r="I150" s="224"/>
      <c r="J150" s="225">
        <f>ROUND(I150*H150,2)</f>
        <v>0</v>
      </c>
      <c r="K150" s="221" t="s">
        <v>310</v>
      </c>
      <c r="L150" s="70"/>
      <c r="M150" s="226" t="s">
        <v>23</v>
      </c>
      <c r="N150" s="227" t="s">
        <v>44</v>
      </c>
      <c r="O150" s="4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2" t="s">
        <v>303</v>
      </c>
      <c r="AT150" s="22" t="s">
        <v>148</v>
      </c>
      <c r="AU150" s="22" t="s">
        <v>83</v>
      </c>
      <c r="AY150" s="22" t="s">
        <v>146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81</v>
      </c>
      <c r="BK150" s="230">
        <f>ROUND(I150*H150,2)</f>
        <v>0</v>
      </c>
      <c r="BL150" s="22" t="s">
        <v>303</v>
      </c>
      <c r="BM150" s="22" t="s">
        <v>311</v>
      </c>
    </row>
    <row r="151" s="10" customFormat="1" ht="29.88" customHeight="1">
      <c r="B151" s="203"/>
      <c r="C151" s="204"/>
      <c r="D151" s="205" t="s">
        <v>72</v>
      </c>
      <c r="E151" s="217" t="s">
        <v>312</v>
      </c>
      <c r="F151" s="217" t="s">
        <v>313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P152</f>
        <v>0</v>
      </c>
      <c r="Q151" s="211"/>
      <c r="R151" s="212">
        <f>R152</f>
        <v>0</v>
      </c>
      <c r="S151" s="211"/>
      <c r="T151" s="213">
        <f>T152</f>
        <v>0</v>
      </c>
      <c r="AR151" s="214" t="s">
        <v>169</v>
      </c>
      <c r="AT151" s="215" t="s">
        <v>72</v>
      </c>
      <c r="AU151" s="215" t="s">
        <v>81</v>
      </c>
      <c r="AY151" s="214" t="s">
        <v>146</v>
      </c>
      <c r="BK151" s="216">
        <f>BK152</f>
        <v>0</v>
      </c>
    </row>
    <row r="152" s="1" customFormat="1" ht="25.5" customHeight="1">
      <c r="B152" s="44"/>
      <c r="C152" s="219" t="s">
        <v>314</v>
      </c>
      <c r="D152" s="219" t="s">
        <v>148</v>
      </c>
      <c r="E152" s="220" t="s">
        <v>315</v>
      </c>
      <c r="F152" s="221" t="s">
        <v>316</v>
      </c>
      <c r="G152" s="222" t="s">
        <v>301</v>
      </c>
      <c r="H152" s="223">
        <v>1</v>
      </c>
      <c r="I152" s="224"/>
      <c r="J152" s="225">
        <f>ROUND(I152*H152,2)</f>
        <v>0</v>
      </c>
      <c r="K152" s="221" t="s">
        <v>310</v>
      </c>
      <c r="L152" s="70"/>
      <c r="M152" s="226" t="s">
        <v>23</v>
      </c>
      <c r="N152" s="264" t="s">
        <v>44</v>
      </c>
      <c r="O152" s="265"/>
      <c r="P152" s="266">
        <f>O152*H152</f>
        <v>0</v>
      </c>
      <c r="Q152" s="266">
        <v>0</v>
      </c>
      <c r="R152" s="266">
        <f>Q152*H152</f>
        <v>0</v>
      </c>
      <c r="S152" s="266">
        <v>0</v>
      </c>
      <c r="T152" s="267">
        <f>S152*H152</f>
        <v>0</v>
      </c>
      <c r="AR152" s="22" t="s">
        <v>303</v>
      </c>
      <c r="AT152" s="22" t="s">
        <v>148</v>
      </c>
      <c r="AU152" s="22" t="s">
        <v>83</v>
      </c>
      <c r="AY152" s="22" t="s">
        <v>146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81</v>
      </c>
      <c r="BK152" s="230">
        <f>ROUND(I152*H152,2)</f>
        <v>0</v>
      </c>
      <c r="BL152" s="22" t="s">
        <v>303</v>
      </c>
      <c r="BM152" s="22" t="s">
        <v>317</v>
      </c>
    </row>
    <row r="153" s="1" customFormat="1" ht="6.96" customHeight="1">
      <c r="B153" s="65"/>
      <c r="C153" s="66"/>
      <c r="D153" s="66"/>
      <c r="E153" s="66"/>
      <c r="F153" s="66"/>
      <c r="G153" s="66"/>
      <c r="H153" s="66"/>
      <c r="I153" s="164"/>
      <c r="J153" s="66"/>
      <c r="K153" s="66"/>
      <c r="L153" s="70"/>
    </row>
  </sheetData>
  <sheetProtection sheet="1" autoFilter="0" formatColumns="0" formatRows="0" objects="1" scenarios="1" spinCount="100000" saltValue="KimY1sEgW9wmGtAmNoRKKWdzVt8rIIwOxFByewE8KonRFxbmonq7f545XsFHJg8cQv4BJauUWFftA1u1aYMnmA==" hashValue="ehmSWDdeIWLbVllSrGmQLBQljU/t1tixhHen5F1CrublboXFV/8ckv0kHq8cTSbrkenpIYvGmXnf2x98uo4pOw==" algorithmName="SHA-512" password="CC35"/>
  <autoFilter ref="C87:K152"/>
  <mergeCells count="10">
    <mergeCell ref="E7:H7"/>
    <mergeCell ref="E9:H9"/>
    <mergeCell ref="E24:H24"/>
    <mergeCell ref="E45:H45"/>
    <mergeCell ref="E47:H47"/>
    <mergeCell ref="J51:J52"/>
    <mergeCell ref="E78:H78"/>
    <mergeCell ref="E80:H80"/>
    <mergeCell ref="G1:H1"/>
    <mergeCell ref="L2:V2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86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83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Dětské prvky, Třinec - obnova, 2.etapa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318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30. 4. 2018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23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29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31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ROUND(J92,2)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ROUND(SUM(BE92:BE170), 2)</f>
        <v>0</v>
      </c>
      <c r="G30" s="45"/>
      <c r="H30" s="45"/>
      <c r="I30" s="156">
        <v>0.20999999999999999</v>
      </c>
      <c r="J30" s="155">
        <f>ROUND(ROUND((SUM(BE92:BE170)),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ROUND(SUM(BF92:BF170), 2)</f>
        <v>0</v>
      </c>
      <c r="G31" s="45"/>
      <c r="H31" s="45"/>
      <c r="I31" s="156">
        <v>0.14999999999999999</v>
      </c>
      <c r="J31" s="155">
        <f>ROUND(ROUND((SUM(BF92:BF170)),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ROUND(SUM(BG92:BG170),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ROUND(SUM(BH92:BH170),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ROUND(SUM(BI92:BI170),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Dětské prvky, Třinec - obnova, 2.etapa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02 - Lokalita č. 2 - U BD č.p. 510-512 na ul. Palackého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30. 4. 2018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Třinec, Jablunkovská 160, 739 61 Třinec</v>
      </c>
      <c r="G51" s="45"/>
      <c r="H51" s="45"/>
      <c r="I51" s="144" t="s">
        <v>34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114</v>
      </c>
      <c r="D54" s="157"/>
      <c r="E54" s="157"/>
      <c r="F54" s="157"/>
      <c r="G54" s="157"/>
      <c r="H54" s="157"/>
      <c r="I54" s="171"/>
      <c r="J54" s="172" t="s">
        <v>115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116</v>
      </c>
      <c r="D56" s="45"/>
      <c r="E56" s="45"/>
      <c r="F56" s="45"/>
      <c r="G56" s="45"/>
      <c r="H56" s="45"/>
      <c r="I56" s="142"/>
      <c r="J56" s="153">
        <f>J92</f>
        <v>0</v>
      </c>
      <c r="K56" s="49"/>
      <c r="AU56" s="22" t="s">
        <v>117</v>
      </c>
    </row>
    <row r="57" s="7" customFormat="1" ht="24.96" customHeight="1">
      <c r="B57" s="175"/>
      <c r="C57" s="176"/>
      <c r="D57" s="177" t="s">
        <v>118</v>
      </c>
      <c r="E57" s="178"/>
      <c r="F57" s="178"/>
      <c r="G57" s="178"/>
      <c r="H57" s="178"/>
      <c r="I57" s="179"/>
      <c r="J57" s="180">
        <f>J93</f>
        <v>0</v>
      </c>
      <c r="K57" s="181"/>
    </row>
    <row r="58" s="8" customFormat="1" ht="19.92" customHeight="1">
      <c r="B58" s="182"/>
      <c r="C58" s="183"/>
      <c r="D58" s="184" t="s">
        <v>119</v>
      </c>
      <c r="E58" s="185"/>
      <c r="F58" s="185"/>
      <c r="G58" s="185"/>
      <c r="H58" s="185"/>
      <c r="I58" s="186"/>
      <c r="J58" s="187">
        <f>J94</f>
        <v>0</v>
      </c>
      <c r="K58" s="188"/>
    </row>
    <row r="59" s="8" customFormat="1" ht="19.92" customHeight="1">
      <c r="B59" s="182"/>
      <c r="C59" s="183"/>
      <c r="D59" s="184" t="s">
        <v>120</v>
      </c>
      <c r="E59" s="185"/>
      <c r="F59" s="185"/>
      <c r="G59" s="185"/>
      <c r="H59" s="185"/>
      <c r="I59" s="186"/>
      <c r="J59" s="187">
        <f>J114</f>
        <v>0</v>
      </c>
      <c r="K59" s="188"/>
    </row>
    <row r="60" s="8" customFormat="1" ht="19.92" customHeight="1">
      <c r="B60" s="182"/>
      <c r="C60" s="183"/>
      <c r="D60" s="184" t="s">
        <v>319</v>
      </c>
      <c r="E60" s="185"/>
      <c r="F60" s="185"/>
      <c r="G60" s="185"/>
      <c r="H60" s="185"/>
      <c r="I60" s="186"/>
      <c r="J60" s="187">
        <f>J121</f>
        <v>0</v>
      </c>
      <c r="K60" s="188"/>
    </row>
    <row r="61" s="8" customFormat="1" ht="19.92" customHeight="1">
      <c r="B61" s="182"/>
      <c r="C61" s="183"/>
      <c r="D61" s="184" t="s">
        <v>121</v>
      </c>
      <c r="E61" s="185"/>
      <c r="F61" s="185"/>
      <c r="G61" s="185"/>
      <c r="H61" s="185"/>
      <c r="I61" s="186"/>
      <c r="J61" s="187">
        <f>J124</f>
        <v>0</v>
      </c>
      <c r="K61" s="188"/>
    </row>
    <row r="62" s="8" customFormat="1" ht="19.92" customHeight="1">
      <c r="B62" s="182"/>
      <c r="C62" s="183"/>
      <c r="D62" s="184" t="s">
        <v>122</v>
      </c>
      <c r="E62" s="185"/>
      <c r="F62" s="185"/>
      <c r="G62" s="185"/>
      <c r="H62" s="185"/>
      <c r="I62" s="186"/>
      <c r="J62" s="187">
        <f>J134</f>
        <v>0</v>
      </c>
      <c r="K62" s="188"/>
    </row>
    <row r="63" s="8" customFormat="1" ht="19.92" customHeight="1">
      <c r="B63" s="182"/>
      <c r="C63" s="183"/>
      <c r="D63" s="184" t="s">
        <v>123</v>
      </c>
      <c r="E63" s="185"/>
      <c r="F63" s="185"/>
      <c r="G63" s="185"/>
      <c r="H63" s="185"/>
      <c r="I63" s="186"/>
      <c r="J63" s="187">
        <f>J142</f>
        <v>0</v>
      </c>
      <c r="K63" s="188"/>
    </row>
    <row r="64" s="7" customFormat="1" ht="24.96" customHeight="1">
      <c r="B64" s="175"/>
      <c r="C64" s="176"/>
      <c r="D64" s="177" t="s">
        <v>124</v>
      </c>
      <c r="E64" s="178"/>
      <c r="F64" s="178"/>
      <c r="G64" s="178"/>
      <c r="H64" s="178"/>
      <c r="I64" s="179"/>
      <c r="J64" s="180">
        <f>J144</f>
        <v>0</v>
      </c>
      <c r="K64" s="181"/>
    </row>
    <row r="65" s="8" customFormat="1" ht="19.92" customHeight="1">
      <c r="B65" s="182"/>
      <c r="C65" s="183"/>
      <c r="D65" s="184" t="s">
        <v>320</v>
      </c>
      <c r="E65" s="185"/>
      <c r="F65" s="185"/>
      <c r="G65" s="185"/>
      <c r="H65" s="185"/>
      <c r="I65" s="186"/>
      <c r="J65" s="187">
        <f>J145</f>
        <v>0</v>
      </c>
      <c r="K65" s="188"/>
    </row>
    <row r="66" s="8" customFormat="1" ht="19.92" customHeight="1">
      <c r="B66" s="182"/>
      <c r="C66" s="183"/>
      <c r="D66" s="184" t="s">
        <v>321</v>
      </c>
      <c r="E66" s="185"/>
      <c r="F66" s="185"/>
      <c r="G66" s="185"/>
      <c r="H66" s="185"/>
      <c r="I66" s="186"/>
      <c r="J66" s="187">
        <f>J148</f>
        <v>0</v>
      </c>
      <c r="K66" s="188"/>
    </row>
    <row r="67" s="8" customFormat="1" ht="19.92" customHeight="1">
      <c r="B67" s="182"/>
      <c r="C67" s="183"/>
      <c r="D67" s="184" t="s">
        <v>125</v>
      </c>
      <c r="E67" s="185"/>
      <c r="F67" s="185"/>
      <c r="G67" s="185"/>
      <c r="H67" s="185"/>
      <c r="I67" s="186"/>
      <c r="J67" s="187">
        <f>J155</f>
        <v>0</v>
      </c>
      <c r="K67" s="188"/>
    </row>
    <row r="68" s="8" customFormat="1" ht="19.92" customHeight="1">
      <c r="B68" s="182"/>
      <c r="C68" s="183"/>
      <c r="D68" s="184" t="s">
        <v>322</v>
      </c>
      <c r="E68" s="185"/>
      <c r="F68" s="185"/>
      <c r="G68" s="185"/>
      <c r="H68" s="185"/>
      <c r="I68" s="186"/>
      <c r="J68" s="187">
        <f>J158</f>
        <v>0</v>
      </c>
      <c r="K68" s="188"/>
    </row>
    <row r="69" s="7" customFormat="1" ht="24.96" customHeight="1">
      <c r="B69" s="175"/>
      <c r="C69" s="176"/>
      <c r="D69" s="177" t="s">
        <v>126</v>
      </c>
      <c r="E69" s="178"/>
      <c r="F69" s="178"/>
      <c r="G69" s="178"/>
      <c r="H69" s="178"/>
      <c r="I69" s="179"/>
      <c r="J69" s="180">
        <f>J164</f>
        <v>0</v>
      </c>
      <c r="K69" s="181"/>
    </row>
    <row r="70" s="8" customFormat="1" ht="19.92" customHeight="1">
      <c r="B70" s="182"/>
      <c r="C70" s="183"/>
      <c r="D70" s="184" t="s">
        <v>127</v>
      </c>
      <c r="E70" s="185"/>
      <c r="F70" s="185"/>
      <c r="G70" s="185"/>
      <c r="H70" s="185"/>
      <c r="I70" s="186"/>
      <c r="J70" s="187">
        <f>J165</f>
        <v>0</v>
      </c>
      <c r="K70" s="188"/>
    </row>
    <row r="71" s="8" customFormat="1" ht="19.92" customHeight="1">
      <c r="B71" s="182"/>
      <c r="C71" s="183"/>
      <c r="D71" s="184" t="s">
        <v>128</v>
      </c>
      <c r="E71" s="185"/>
      <c r="F71" s="185"/>
      <c r="G71" s="185"/>
      <c r="H71" s="185"/>
      <c r="I71" s="186"/>
      <c r="J71" s="187">
        <f>J167</f>
        <v>0</v>
      </c>
      <c r="K71" s="188"/>
    </row>
    <row r="72" s="8" customFormat="1" ht="19.92" customHeight="1">
      <c r="B72" s="182"/>
      <c r="C72" s="183"/>
      <c r="D72" s="184" t="s">
        <v>129</v>
      </c>
      <c r="E72" s="185"/>
      <c r="F72" s="185"/>
      <c r="G72" s="185"/>
      <c r="H72" s="185"/>
      <c r="I72" s="186"/>
      <c r="J72" s="187">
        <f>J169</f>
        <v>0</v>
      </c>
      <c r="K72" s="188"/>
    </row>
    <row r="73" s="1" customFormat="1" ht="21.84" customHeight="1">
      <c r="B73" s="44"/>
      <c r="C73" s="45"/>
      <c r="D73" s="45"/>
      <c r="E73" s="45"/>
      <c r="F73" s="45"/>
      <c r="G73" s="45"/>
      <c r="H73" s="45"/>
      <c r="I73" s="142"/>
      <c r="J73" s="45"/>
      <c r="K73" s="49"/>
    </row>
    <row r="74" s="1" customFormat="1" ht="6.96" customHeight="1">
      <c r="B74" s="65"/>
      <c r="C74" s="66"/>
      <c r="D74" s="66"/>
      <c r="E74" s="66"/>
      <c r="F74" s="66"/>
      <c r="G74" s="66"/>
      <c r="H74" s="66"/>
      <c r="I74" s="164"/>
      <c r="J74" s="66"/>
      <c r="K74" s="67"/>
    </row>
    <row r="78" s="1" customFormat="1" ht="6.96" customHeight="1">
      <c r="B78" s="68"/>
      <c r="C78" s="69"/>
      <c r="D78" s="69"/>
      <c r="E78" s="69"/>
      <c r="F78" s="69"/>
      <c r="G78" s="69"/>
      <c r="H78" s="69"/>
      <c r="I78" s="167"/>
      <c r="J78" s="69"/>
      <c r="K78" s="69"/>
      <c r="L78" s="70"/>
    </row>
    <row r="79" s="1" customFormat="1" ht="36.96" customHeight="1">
      <c r="B79" s="44"/>
      <c r="C79" s="71" t="s">
        <v>130</v>
      </c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 ht="14.4" customHeight="1">
      <c r="B81" s="44"/>
      <c r="C81" s="74" t="s">
        <v>18</v>
      </c>
      <c r="D81" s="72"/>
      <c r="E81" s="72"/>
      <c r="F81" s="72"/>
      <c r="G81" s="72"/>
      <c r="H81" s="72"/>
      <c r="I81" s="189"/>
      <c r="J81" s="72"/>
      <c r="K81" s="72"/>
      <c r="L81" s="70"/>
    </row>
    <row r="82" s="1" customFormat="1" ht="16.5" customHeight="1">
      <c r="B82" s="44"/>
      <c r="C82" s="72"/>
      <c r="D82" s="72"/>
      <c r="E82" s="190" t="str">
        <f>E7</f>
        <v>Dětské prvky, Třinec - obnova, 2.etapa</v>
      </c>
      <c r="F82" s="74"/>
      <c r="G82" s="74"/>
      <c r="H82" s="74"/>
      <c r="I82" s="189"/>
      <c r="J82" s="72"/>
      <c r="K82" s="72"/>
      <c r="L82" s="70"/>
    </row>
    <row r="83" s="1" customFormat="1" ht="14.4" customHeight="1">
      <c r="B83" s="44"/>
      <c r="C83" s="74" t="s">
        <v>111</v>
      </c>
      <c r="D83" s="72"/>
      <c r="E83" s="72"/>
      <c r="F83" s="72"/>
      <c r="G83" s="72"/>
      <c r="H83" s="72"/>
      <c r="I83" s="189"/>
      <c r="J83" s="72"/>
      <c r="K83" s="72"/>
      <c r="L83" s="70"/>
    </row>
    <row r="84" s="1" customFormat="1" ht="17.25" customHeight="1">
      <c r="B84" s="44"/>
      <c r="C84" s="72"/>
      <c r="D84" s="72"/>
      <c r="E84" s="80" t="str">
        <f>E9</f>
        <v>02 - Lokalita č. 2 - U BD č.p. 510-512 na ul. Palackého</v>
      </c>
      <c r="F84" s="72"/>
      <c r="G84" s="72"/>
      <c r="H84" s="72"/>
      <c r="I84" s="189"/>
      <c r="J84" s="72"/>
      <c r="K84" s="72"/>
      <c r="L84" s="70"/>
    </row>
    <row r="85" s="1" customFormat="1" ht="6.96" customHeight="1">
      <c r="B85" s="44"/>
      <c r="C85" s="72"/>
      <c r="D85" s="72"/>
      <c r="E85" s="72"/>
      <c r="F85" s="72"/>
      <c r="G85" s="72"/>
      <c r="H85" s="72"/>
      <c r="I85" s="189"/>
      <c r="J85" s="72"/>
      <c r="K85" s="72"/>
      <c r="L85" s="70"/>
    </row>
    <row r="86" s="1" customFormat="1" ht="18" customHeight="1">
      <c r="B86" s="44"/>
      <c r="C86" s="74" t="s">
        <v>24</v>
      </c>
      <c r="D86" s="72"/>
      <c r="E86" s="72"/>
      <c r="F86" s="191" t="str">
        <f>F12</f>
        <v>Obec Třinec</v>
      </c>
      <c r="G86" s="72"/>
      <c r="H86" s="72"/>
      <c r="I86" s="192" t="s">
        <v>26</v>
      </c>
      <c r="J86" s="83" t="str">
        <f>IF(J12="","",J12)</f>
        <v>30. 4. 2018</v>
      </c>
      <c r="K86" s="72"/>
      <c r="L86" s="70"/>
    </row>
    <row r="87" s="1" customFormat="1" ht="6.96" customHeight="1">
      <c r="B87" s="44"/>
      <c r="C87" s="72"/>
      <c r="D87" s="72"/>
      <c r="E87" s="72"/>
      <c r="F87" s="72"/>
      <c r="G87" s="72"/>
      <c r="H87" s="72"/>
      <c r="I87" s="189"/>
      <c r="J87" s="72"/>
      <c r="K87" s="72"/>
      <c r="L87" s="70"/>
    </row>
    <row r="88" s="1" customFormat="1">
      <c r="B88" s="44"/>
      <c r="C88" s="74" t="s">
        <v>28</v>
      </c>
      <c r="D88" s="72"/>
      <c r="E88" s="72"/>
      <c r="F88" s="191" t="str">
        <f>E15</f>
        <v>Město Třinec, Jablunkovská 160, 739 61 Třinec</v>
      </c>
      <c r="G88" s="72"/>
      <c r="H88" s="72"/>
      <c r="I88" s="192" t="s">
        <v>34</v>
      </c>
      <c r="J88" s="191" t="str">
        <f>E21</f>
        <v xml:space="preserve"> </v>
      </c>
      <c r="K88" s="72"/>
      <c r="L88" s="70"/>
    </row>
    <row r="89" s="1" customFormat="1" ht="14.4" customHeight="1">
      <c r="B89" s="44"/>
      <c r="C89" s="74" t="s">
        <v>32</v>
      </c>
      <c r="D89" s="72"/>
      <c r="E89" s="72"/>
      <c r="F89" s="191" t="str">
        <f>IF(E18="","",E18)</f>
        <v/>
      </c>
      <c r="G89" s="72"/>
      <c r="H89" s="72"/>
      <c r="I89" s="189"/>
      <c r="J89" s="72"/>
      <c r="K89" s="72"/>
      <c r="L89" s="70"/>
    </row>
    <row r="90" s="1" customFormat="1" ht="10.32" customHeight="1">
      <c r="B90" s="44"/>
      <c r="C90" s="72"/>
      <c r="D90" s="72"/>
      <c r="E90" s="72"/>
      <c r="F90" s="72"/>
      <c r="G90" s="72"/>
      <c r="H90" s="72"/>
      <c r="I90" s="189"/>
      <c r="J90" s="72"/>
      <c r="K90" s="72"/>
      <c r="L90" s="70"/>
    </row>
    <row r="91" s="9" customFormat="1" ht="29.28" customHeight="1">
      <c r="B91" s="193"/>
      <c r="C91" s="194" t="s">
        <v>131</v>
      </c>
      <c r="D91" s="195" t="s">
        <v>58</v>
      </c>
      <c r="E91" s="195" t="s">
        <v>54</v>
      </c>
      <c r="F91" s="195" t="s">
        <v>132</v>
      </c>
      <c r="G91" s="195" t="s">
        <v>133</v>
      </c>
      <c r="H91" s="195" t="s">
        <v>134</v>
      </c>
      <c r="I91" s="196" t="s">
        <v>135</v>
      </c>
      <c r="J91" s="195" t="s">
        <v>115</v>
      </c>
      <c r="K91" s="197" t="s">
        <v>136</v>
      </c>
      <c r="L91" s="198"/>
      <c r="M91" s="100" t="s">
        <v>137</v>
      </c>
      <c r="N91" s="101" t="s">
        <v>43</v>
      </c>
      <c r="O91" s="101" t="s">
        <v>138</v>
      </c>
      <c r="P91" s="101" t="s">
        <v>139</v>
      </c>
      <c r="Q91" s="101" t="s">
        <v>140</v>
      </c>
      <c r="R91" s="101" t="s">
        <v>141</v>
      </c>
      <c r="S91" s="101" t="s">
        <v>142</v>
      </c>
      <c r="T91" s="102" t="s">
        <v>143</v>
      </c>
    </row>
    <row r="92" s="1" customFormat="1" ht="29.28" customHeight="1">
      <c r="B92" s="44"/>
      <c r="C92" s="106" t="s">
        <v>116</v>
      </c>
      <c r="D92" s="72"/>
      <c r="E92" s="72"/>
      <c r="F92" s="72"/>
      <c r="G92" s="72"/>
      <c r="H92" s="72"/>
      <c r="I92" s="189"/>
      <c r="J92" s="199">
        <f>BK92</f>
        <v>0</v>
      </c>
      <c r="K92" s="72"/>
      <c r="L92" s="70"/>
      <c r="M92" s="103"/>
      <c r="N92" s="104"/>
      <c r="O92" s="104"/>
      <c r="P92" s="200">
        <f>P93+P144+P164</f>
        <v>0</v>
      </c>
      <c r="Q92" s="104"/>
      <c r="R92" s="200">
        <f>R93+R144+R164</f>
        <v>4.5489548800000001</v>
      </c>
      <c r="S92" s="104"/>
      <c r="T92" s="201">
        <f>T93+T144+T164</f>
        <v>5.1838350000000002</v>
      </c>
      <c r="AT92" s="22" t="s">
        <v>72</v>
      </c>
      <c r="AU92" s="22" t="s">
        <v>117</v>
      </c>
      <c r="BK92" s="202">
        <f>BK93+BK144+BK164</f>
        <v>0</v>
      </c>
    </row>
    <row r="93" s="10" customFormat="1" ht="37.44" customHeight="1">
      <c r="B93" s="203"/>
      <c r="C93" s="204"/>
      <c r="D93" s="205" t="s">
        <v>72</v>
      </c>
      <c r="E93" s="206" t="s">
        <v>144</v>
      </c>
      <c r="F93" s="206" t="s">
        <v>145</v>
      </c>
      <c r="G93" s="204"/>
      <c r="H93" s="204"/>
      <c r="I93" s="207"/>
      <c r="J93" s="208">
        <f>BK93</f>
        <v>0</v>
      </c>
      <c r="K93" s="204"/>
      <c r="L93" s="209"/>
      <c r="M93" s="210"/>
      <c r="N93" s="211"/>
      <c r="O93" s="211"/>
      <c r="P93" s="212">
        <f>P94+P114+P121+P124+P134+P142</f>
        <v>0</v>
      </c>
      <c r="Q93" s="211"/>
      <c r="R93" s="212">
        <f>R94+R114+R121+R124+R134+R142</f>
        <v>4.2548689700000004</v>
      </c>
      <c r="S93" s="211"/>
      <c r="T93" s="213">
        <f>T94+T114+T121+T124+T134+T142</f>
        <v>4.7999999999999998</v>
      </c>
      <c r="AR93" s="214" t="s">
        <v>81</v>
      </c>
      <c r="AT93" s="215" t="s">
        <v>72</v>
      </c>
      <c r="AU93" s="215" t="s">
        <v>73</v>
      </c>
      <c r="AY93" s="214" t="s">
        <v>146</v>
      </c>
      <c r="BK93" s="216">
        <f>BK94+BK114+BK121+BK124+BK134+BK142</f>
        <v>0</v>
      </c>
    </row>
    <row r="94" s="10" customFormat="1" ht="19.92" customHeight="1">
      <c r="B94" s="203"/>
      <c r="C94" s="204"/>
      <c r="D94" s="205" t="s">
        <v>72</v>
      </c>
      <c r="E94" s="217" t="s">
        <v>81</v>
      </c>
      <c r="F94" s="217" t="s">
        <v>147</v>
      </c>
      <c r="G94" s="204"/>
      <c r="H94" s="204"/>
      <c r="I94" s="207"/>
      <c r="J94" s="218">
        <f>BK94</f>
        <v>0</v>
      </c>
      <c r="K94" s="204"/>
      <c r="L94" s="209"/>
      <c r="M94" s="210"/>
      <c r="N94" s="211"/>
      <c r="O94" s="211"/>
      <c r="P94" s="212">
        <f>SUM(P95:P113)</f>
        <v>0</v>
      </c>
      <c r="Q94" s="211"/>
      <c r="R94" s="212">
        <f>SUM(R95:R113)</f>
        <v>1.0507500000000001</v>
      </c>
      <c r="S94" s="211"/>
      <c r="T94" s="213">
        <f>SUM(T95:T113)</f>
        <v>0</v>
      </c>
      <c r="AR94" s="214" t="s">
        <v>81</v>
      </c>
      <c r="AT94" s="215" t="s">
        <v>72</v>
      </c>
      <c r="AU94" s="215" t="s">
        <v>81</v>
      </c>
      <c r="AY94" s="214" t="s">
        <v>146</v>
      </c>
      <c r="BK94" s="216">
        <f>SUM(BK95:BK113)</f>
        <v>0</v>
      </c>
    </row>
    <row r="95" s="1" customFormat="1" ht="38.25" customHeight="1">
      <c r="B95" s="44"/>
      <c r="C95" s="219" t="s">
        <v>81</v>
      </c>
      <c r="D95" s="219" t="s">
        <v>148</v>
      </c>
      <c r="E95" s="220" t="s">
        <v>161</v>
      </c>
      <c r="F95" s="221" t="s">
        <v>162</v>
      </c>
      <c r="G95" s="222" t="s">
        <v>163</v>
      </c>
      <c r="H95" s="223">
        <v>0.71799999999999997</v>
      </c>
      <c r="I95" s="224"/>
      <c r="J95" s="225">
        <f>ROUND(I95*H95,2)</f>
        <v>0</v>
      </c>
      <c r="K95" s="221" t="s">
        <v>152</v>
      </c>
      <c r="L95" s="70"/>
      <c r="M95" s="226" t="s">
        <v>23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153</v>
      </c>
      <c r="AT95" s="22" t="s">
        <v>148</v>
      </c>
      <c r="AU95" s="22" t="s">
        <v>83</v>
      </c>
      <c r="AY95" s="22" t="s">
        <v>146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81</v>
      </c>
      <c r="BK95" s="230">
        <f>ROUND(I95*H95,2)</f>
        <v>0</v>
      </c>
      <c r="BL95" s="22" t="s">
        <v>153</v>
      </c>
      <c r="BM95" s="22" t="s">
        <v>323</v>
      </c>
    </row>
    <row r="96" s="11" customFormat="1">
      <c r="B96" s="231"/>
      <c r="C96" s="232"/>
      <c r="D96" s="233" t="s">
        <v>158</v>
      </c>
      <c r="E96" s="234" t="s">
        <v>23</v>
      </c>
      <c r="F96" s="235" t="s">
        <v>324</v>
      </c>
      <c r="G96" s="232"/>
      <c r="H96" s="236">
        <v>0.25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158</v>
      </c>
      <c r="AU96" s="242" t="s">
        <v>83</v>
      </c>
      <c r="AV96" s="11" t="s">
        <v>83</v>
      </c>
      <c r="AW96" s="11" t="s">
        <v>36</v>
      </c>
      <c r="AX96" s="11" t="s">
        <v>73</v>
      </c>
      <c r="AY96" s="242" t="s">
        <v>146</v>
      </c>
    </row>
    <row r="97" s="11" customFormat="1">
      <c r="B97" s="231"/>
      <c r="C97" s="232"/>
      <c r="D97" s="233" t="s">
        <v>158</v>
      </c>
      <c r="E97" s="234" t="s">
        <v>23</v>
      </c>
      <c r="F97" s="235" t="s">
        <v>325</v>
      </c>
      <c r="G97" s="232"/>
      <c r="H97" s="236">
        <v>0.46800000000000003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158</v>
      </c>
      <c r="AU97" s="242" t="s">
        <v>83</v>
      </c>
      <c r="AV97" s="11" t="s">
        <v>83</v>
      </c>
      <c r="AW97" s="11" t="s">
        <v>36</v>
      </c>
      <c r="AX97" s="11" t="s">
        <v>73</v>
      </c>
      <c r="AY97" s="242" t="s">
        <v>146</v>
      </c>
    </row>
    <row r="98" s="12" customFormat="1">
      <c r="B98" s="253"/>
      <c r="C98" s="254"/>
      <c r="D98" s="233" t="s">
        <v>158</v>
      </c>
      <c r="E98" s="255" t="s">
        <v>23</v>
      </c>
      <c r="F98" s="256" t="s">
        <v>223</v>
      </c>
      <c r="G98" s="254"/>
      <c r="H98" s="257">
        <v>0.71799999999999997</v>
      </c>
      <c r="I98" s="258"/>
      <c r="J98" s="254"/>
      <c r="K98" s="254"/>
      <c r="L98" s="259"/>
      <c r="M98" s="260"/>
      <c r="N98" s="261"/>
      <c r="O98" s="261"/>
      <c r="P98" s="261"/>
      <c r="Q98" s="261"/>
      <c r="R98" s="261"/>
      <c r="S98" s="261"/>
      <c r="T98" s="262"/>
      <c r="AT98" s="263" t="s">
        <v>158</v>
      </c>
      <c r="AU98" s="263" t="s">
        <v>83</v>
      </c>
      <c r="AV98" s="12" t="s">
        <v>153</v>
      </c>
      <c r="AW98" s="12" t="s">
        <v>36</v>
      </c>
      <c r="AX98" s="12" t="s">
        <v>81</v>
      </c>
      <c r="AY98" s="263" t="s">
        <v>146</v>
      </c>
    </row>
    <row r="99" s="1" customFormat="1" ht="38.25" customHeight="1">
      <c r="B99" s="44"/>
      <c r="C99" s="219" t="s">
        <v>83</v>
      </c>
      <c r="D99" s="219" t="s">
        <v>148</v>
      </c>
      <c r="E99" s="220" t="s">
        <v>166</v>
      </c>
      <c r="F99" s="221" t="s">
        <v>167</v>
      </c>
      <c r="G99" s="222" t="s">
        <v>163</v>
      </c>
      <c r="H99" s="223">
        <v>0.71799999999999997</v>
      </c>
      <c r="I99" s="224"/>
      <c r="J99" s="225">
        <f>ROUND(I99*H99,2)</f>
        <v>0</v>
      </c>
      <c r="K99" s="221" t="s">
        <v>152</v>
      </c>
      <c r="L99" s="70"/>
      <c r="M99" s="226" t="s">
        <v>23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153</v>
      </c>
      <c r="AT99" s="22" t="s">
        <v>148</v>
      </c>
      <c r="AU99" s="22" t="s">
        <v>83</v>
      </c>
      <c r="AY99" s="22" t="s">
        <v>146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81</v>
      </c>
      <c r="BK99" s="230">
        <f>ROUND(I99*H99,2)</f>
        <v>0</v>
      </c>
      <c r="BL99" s="22" t="s">
        <v>153</v>
      </c>
      <c r="BM99" s="22" t="s">
        <v>326</v>
      </c>
    </row>
    <row r="100" s="1" customFormat="1" ht="38.25" customHeight="1">
      <c r="B100" s="44"/>
      <c r="C100" s="219" t="s">
        <v>160</v>
      </c>
      <c r="D100" s="219" t="s">
        <v>148</v>
      </c>
      <c r="E100" s="220" t="s">
        <v>170</v>
      </c>
      <c r="F100" s="221" t="s">
        <v>171</v>
      </c>
      <c r="G100" s="222" t="s">
        <v>163</v>
      </c>
      <c r="H100" s="223">
        <v>1.6819999999999999</v>
      </c>
      <c r="I100" s="224"/>
      <c r="J100" s="225">
        <f>ROUND(I100*H100,2)</f>
        <v>0</v>
      </c>
      <c r="K100" s="221" t="s">
        <v>152</v>
      </c>
      <c r="L100" s="70"/>
      <c r="M100" s="226" t="s">
        <v>23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153</v>
      </c>
      <c r="AT100" s="22" t="s">
        <v>148</v>
      </c>
      <c r="AU100" s="22" t="s">
        <v>83</v>
      </c>
      <c r="AY100" s="22" t="s">
        <v>146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81</v>
      </c>
      <c r="BK100" s="230">
        <f>ROUND(I100*H100,2)</f>
        <v>0</v>
      </c>
      <c r="BL100" s="22" t="s">
        <v>153</v>
      </c>
      <c r="BM100" s="22" t="s">
        <v>327</v>
      </c>
    </row>
    <row r="101" s="11" customFormat="1">
      <c r="B101" s="231"/>
      <c r="C101" s="232"/>
      <c r="D101" s="233" t="s">
        <v>158</v>
      </c>
      <c r="E101" s="234" t="s">
        <v>23</v>
      </c>
      <c r="F101" s="235" t="s">
        <v>328</v>
      </c>
      <c r="G101" s="232"/>
      <c r="H101" s="236">
        <v>1.6819999999999999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158</v>
      </c>
      <c r="AU101" s="242" t="s">
        <v>83</v>
      </c>
      <c r="AV101" s="11" t="s">
        <v>83</v>
      </c>
      <c r="AW101" s="11" t="s">
        <v>36</v>
      </c>
      <c r="AX101" s="11" t="s">
        <v>81</v>
      </c>
      <c r="AY101" s="242" t="s">
        <v>146</v>
      </c>
    </row>
    <row r="102" s="1" customFormat="1" ht="25.5" customHeight="1">
      <c r="B102" s="44"/>
      <c r="C102" s="219" t="s">
        <v>153</v>
      </c>
      <c r="D102" s="219" t="s">
        <v>148</v>
      </c>
      <c r="E102" s="220" t="s">
        <v>175</v>
      </c>
      <c r="F102" s="221" t="s">
        <v>176</v>
      </c>
      <c r="G102" s="222" t="s">
        <v>163</v>
      </c>
      <c r="H102" s="223">
        <v>1.6819999999999999</v>
      </c>
      <c r="I102" s="224"/>
      <c r="J102" s="225">
        <f>ROUND(I102*H102,2)</f>
        <v>0</v>
      </c>
      <c r="K102" s="221" t="s">
        <v>152</v>
      </c>
      <c r="L102" s="70"/>
      <c r="M102" s="226" t="s">
        <v>23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153</v>
      </c>
      <c r="AT102" s="22" t="s">
        <v>148</v>
      </c>
      <c r="AU102" s="22" t="s">
        <v>83</v>
      </c>
      <c r="AY102" s="22" t="s">
        <v>146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81</v>
      </c>
      <c r="BK102" s="230">
        <f>ROUND(I102*H102,2)</f>
        <v>0</v>
      </c>
      <c r="BL102" s="22" t="s">
        <v>153</v>
      </c>
      <c r="BM102" s="22" t="s">
        <v>329</v>
      </c>
    </row>
    <row r="103" s="1" customFormat="1" ht="16.5" customHeight="1">
      <c r="B103" s="44"/>
      <c r="C103" s="219" t="s">
        <v>169</v>
      </c>
      <c r="D103" s="219" t="s">
        <v>148</v>
      </c>
      <c r="E103" s="220" t="s">
        <v>179</v>
      </c>
      <c r="F103" s="221" t="s">
        <v>180</v>
      </c>
      <c r="G103" s="222" t="s">
        <v>181</v>
      </c>
      <c r="H103" s="223">
        <v>3.532</v>
      </c>
      <c r="I103" s="224"/>
      <c r="J103" s="225">
        <f>ROUND(I103*H103,2)</f>
        <v>0</v>
      </c>
      <c r="K103" s="221" t="s">
        <v>23</v>
      </c>
      <c r="L103" s="70"/>
      <c r="M103" s="226" t="s">
        <v>23</v>
      </c>
      <c r="N103" s="227" t="s">
        <v>44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153</v>
      </c>
      <c r="AT103" s="22" t="s">
        <v>148</v>
      </c>
      <c r="AU103" s="22" t="s">
        <v>83</v>
      </c>
      <c r="AY103" s="22" t="s">
        <v>146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81</v>
      </c>
      <c r="BK103" s="230">
        <f>ROUND(I103*H103,2)</f>
        <v>0</v>
      </c>
      <c r="BL103" s="22" t="s">
        <v>153</v>
      </c>
      <c r="BM103" s="22" t="s">
        <v>330</v>
      </c>
    </row>
    <row r="104" s="11" customFormat="1">
      <c r="B104" s="231"/>
      <c r="C104" s="232"/>
      <c r="D104" s="233" t="s">
        <v>158</v>
      </c>
      <c r="E104" s="234" t="s">
        <v>23</v>
      </c>
      <c r="F104" s="235" t="s">
        <v>331</v>
      </c>
      <c r="G104" s="232"/>
      <c r="H104" s="236">
        <v>3.532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158</v>
      </c>
      <c r="AU104" s="242" t="s">
        <v>83</v>
      </c>
      <c r="AV104" s="11" t="s">
        <v>83</v>
      </c>
      <c r="AW104" s="11" t="s">
        <v>36</v>
      </c>
      <c r="AX104" s="11" t="s">
        <v>81</v>
      </c>
      <c r="AY104" s="242" t="s">
        <v>146</v>
      </c>
    </row>
    <row r="105" s="1" customFormat="1" ht="25.5" customHeight="1">
      <c r="B105" s="44"/>
      <c r="C105" s="219" t="s">
        <v>174</v>
      </c>
      <c r="D105" s="219" t="s">
        <v>148</v>
      </c>
      <c r="E105" s="220" t="s">
        <v>185</v>
      </c>
      <c r="F105" s="221" t="s">
        <v>186</v>
      </c>
      <c r="G105" s="222" t="s">
        <v>163</v>
      </c>
      <c r="H105" s="223">
        <v>2.3999999999999999</v>
      </c>
      <c r="I105" s="224"/>
      <c r="J105" s="225">
        <f>ROUND(I105*H105,2)</f>
        <v>0</v>
      </c>
      <c r="K105" s="221" t="s">
        <v>152</v>
      </c>
      <c r="L105" s="70"/>
      <c r="M105" s="226" t="s">
        <v>23</v>
      </c>
      <c r="N105" s="227" t="s">
        <v>44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153</v>
      </c>
      <c r="AT105" s="22" t="s">
        <v>148</v>
      </c>
      <c r="AU105" s="22" t="s">
        <v>83</v>
      </c>
      <c r="AY105" s="22" t="s">
        <v>146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81</v>
      </c>
      <c r="BK105" s="230">
        <f>ROUND(I105*H105,2)</f>
        <v>0</v>
      </c>
      <c r="BL105" s="22" t="s">
        <v>153</v>
      </c>
      <c r="BM105" s="22" t="s">
        <v>332</v>
      </c>
    </row>
    <row r="106" s="1" customFormat="1" ht="25.5" customHeight="1">
      <c r="B106" s="44"/>
      <c r="C106" s="219" t="s">
        <v>178</v>
      </c>
      <c r="D106" s="219" t="s">
        <v>148</v>
      </c>
      <c r="E106" s="220" t="s">
        <v>190</v>
      </c>
      <c r="F106" s="221" t="s">
        <v>191</v>
      </c>
      <c r="G106" s="222" t="s">
        <v>151</v>
      </c>
      <c r="H106" s="223">
        <v>50</v>
      </c>
      <c r="I106" s="224"/>
      <c r="J106" s="225">
        <f>ROUND(I106*H106,2)</f>
        <v>0</v>
      </c>
      <c r="K106" s="221" t="s">
        <v>152</v>
      </c>
      <c r="L106" s="70"/>
      <c r="M106" s="226" t="s">
        <v>23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153</v>
      </c>
      <c r="AT106" s="22" t="s">
        <v>148</v>
      </c>
      <c r="AU106" s="22" t="s">
        <v>83</v>
      </c>
      <c r="AY106" s="22" t="s">
        <v>146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81</v>
      </c>
      <c r="BK106" s="230">
        <f>ROUND(I106*H106,2)</f>
        <v>0</v>
      </c>
      <c r="BL106" s="22" t="s">
        <v>153</v>
      </c>
      <c r="BM106" s="22" t="s">
        <v>333</v>
      </c>
    </row>
    <row r="107" s="11" customFormat="1">
      <c r="B107" s="231"/>
      <c r="C107" s="232"/>
      <c r="D107" s="233" t="s">
        <v>158</v>
      </c>
      <c r="E107" s="234" t="s">
        <v>23</v>
      </c>
      <c r="F107" s="235" t="s">
        <v>334</v>
      </c>
      <c r="G107" s="232"/>
      <c r="H107" s="236">
        <v>50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158</v>
      </c>
      <c r="AU107" s="242" t="s">
        <v>83</v>
      </c>
      <c r="AV107" s="11" t="s">
        <v>83</v>
      </c>
      <c r="AW107" s="11" t="s">
        <v>36</v>
      </c>
      <c r="AX107" s="11" t="s">
        <v>81</v>
      </c>
      <c r="AY107" s="242" t="s">
        <v>146</v>
      </c>
    </row>
    <row r="108" s="1" customFormat="1" ht="16.5" customHeight="1">
      <c r="B108" s="44"/>
      <c r="C108" s="243" t="s">
        <v>184</v>
      </c>
      <c r="D108" s="243" t="s">
        <v>194</v>
      </c>
      <c r="E108" s="244" t="s">
        <v>195</v>
      </c>
      <c r="F108" s="245" t="s">
        <v>196</v>
      </c>
      <c r="G108" s="246" t="s">
        <v>197</v>
      </c>
      <c r="H108" s="247">
        <v>0.75</v>
      </c>
      <c r="I108" s="248"/>
      <c r="J108" s="249">
        <f>ROUND(I108*H108,2)</f>
        <v>0</v>
      </c>
      <c r="K108" s="245" t="s">
        <v>152</v>
      </c>
      <c r="L108" s="250"/>
      <c r="M108" s="251" t="s">
        <v>23</v>
      </c>
      <c r="N108" s="252" t="s">
        <v>44</v>
      </c>
      <c r="O108" s="45"/>
      <c r="P108" s="228">
        <f>O108*H108</f>
        <v>0</v>
      </c>
      <c r="Q108" s="228">
        <v>0.001</v>
      </c>
      <c r="R108" s="228">
        <f>Q108*H108</f>
        <v>0.00075000000000000002</v>
      </c>
      <c r="S108" s="228">
        <v>0</v>
      </c>
      <c r="T108" s="229">
        <f>S108*H108</f>
        <v>0</v>
      </c>
      <c r="AR108" s="22" t="s">
        <v>184</v>
      </c>
      <c r="AT108" s="22" t="s">
        <v>194</v>
      </c>
      <c r="AU108" s="22" t="s">
        <v>83</v>
      </c>
      <c r="AY108" s="22" t="s">
        <v>146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81</v>
      </c>
      <c r="BK108" s="230">
        <f>ROUND(I108*H108,2)</f>
        <v>0</v>
      </c>
      <c r="BL108" s="22" t="s">
        <v>153</v>
      </c>
      <c r="BM108" s="22" t="s">
        <v>335</v>
      </c>
    </row>
    <row r="109" s="11" customFormat="1">
      <c r="B109" s="231"/>
      <c r="C109" s="232"/>
      <c r="D109" s="233" t="s">
        <v>158</v>
      </c>
      <c r="E109" s="232"/>
      <c r="F109" s="235" t="s">
        <v>336</v>
      </c>
      <c r="G109" s="232"/>
      <c r="H109" s="236">
        <v>0.75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158</v>
      </c>
      <c r="AU109" s="242" t="s">
        <v>83</v>
      </c>
      <c r="AV109" s="11" t="s">
        <v>83</v>
      </c>
      <c r="AW109" s="11" t="s">
        <v>6</v>
      </c>
      <c r="AX109" s="11" t="s">
        <v>81</v>
      </c>
      <c r="AY109" s="242" t="s">
        <v>146</v>
      </c>
    </row>
    <row r="110" s="1" customFormat="1" ht="25.5" customHeight="1">
      <c r="B110" s="44"/>
      <c r="C110" s="219" t="s">
        <v>189</v>
      </c>
      <c r="D110" s="219" t="s">
        <v>148</v>
      </c>
      <c r="E110" s="220" t="s">
        <v>200</v>
      </c>
      <c r="F110" s="221" t="s">
        <v>201</v>
      </c>
      <c r="G110" s="222" t="s">
        <v>151</v>
      </c>
      <c r="H110" s="223">
        <v>50</v>
      </c>
      <c r="I110" s="224"/>
      <c r="J110" s="225">
        <f>ROUND(I110*H110,2)</f>
        <v>0</v>
      </c>
      <c r="K110" s="221" t="s">
        <v>152</v>
      </c>
      <c r="L110" s="70"/>
      <c r="M110" s="226" t="s">
        <v>23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153</v>
      </c>
      <c r="AT110" s="22" t="s">
        <v>148</v>
      </c>
      <c r="AU110" s="22" t="s">
        <v>83</v>
      </c>
      <c r="AY110" s="22" t="s">
        <v>146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81</v>
      </c>
      <c r="BK110" s="230">
        <f>ROUND(I110*H110,2)</f>
        <v>0</v>
      </c>
      <c r="BL110" s="22" t="s">
        <v>153</v>
      </c>
      <c r="BM110" s="22" t="s">
        <v>337</v>
      </c>
    </row>
    <row r="111" s="1" customFormat="1" ht="16.5" customHeight="1">
      <c r="B111" s="44"/>
      <c r="C111" s="243" t="s">
        <v>193</v>
      </c>
      <c r="D111" s="243" t="s">
        <v>194</v>
      </c>
      <c r="E111" s="244" t="s">
        <v>203</v>
      </c>
      <c r="F111" s="245" t="s">
        <v>204</v>
      </c>
      <c r="G111" s="246" t="s">
        <v>163</v>
      </c>
      <c r="H111" s="247">
        <v>5</v>
      </c>
      <c r="I111" s="248"/>
      <c r="J111" s="249">
        <f>ROUND(I111*H111,2)</f>
        <v>0</v>
      </c>
      <c r="K111" s="245" t="s">
        <v>152</v>
      </c>
      <c r="L111" s="250"/>
      <c r="M111" s="251" t="s">
        <v>23</v>
      </c>
      <c r="N111" s="252" t="s">
        <v>44</v>
      </c>
      <c r="O111" s="45"/>
      <c r="P111" s="228">
        <f>O111*H111</f>
        <v>0</v>
      </c>
      <c r="Q111" s="228">
        <v>0.20999999999999999</v>
      </c>
      <c r="R111" s="228">
        <f>Q111*H111</f>
        <v>1.05</v>
      </c>
      <c r="S111" s="228">
        <v>0</v>
      </c>
      <c r="T111" s="229">
        <f>S111*H111</f>
        <v>0</v>
      </c>
      <c r="AR111" s="22" t="s">
        <v>184</v>
      </c>
      <c r="AT111" s="22" t="s">
        <v>194</v>
      </c>
      <c r="AU111" s="22" t="s">
        <v>83</v>
      </c>
      <c r="AY111" s="22" t="s">
        <v>146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81</v>
      </c>
      <c r="BK111" s="230">
        <f>ROUND(I111*H111,2)</f>
        <v>0</v>
      </c>
      <c r="BL111" s="22" t="s">
        <v>153</v>
      </c>
      <c r="BM111" s="22" t="s">
        <v>338</v>
      </c>
    </row>
    <row r="112" s="11" customFormat="1">
      <c r="B112" s="231"/>
      <c r="C112" s="232"/>
      <c r="D112" s="233" t="s">
        <v>158</v>
      </c>
      <c r="E112" s="234" t="s">
        <v>23</v>
      </c>
      <c r="F112" s="235" t="s">
        <v>339</v>
      </c>
      <c r="G112" s="232"/>
      <c r="H112" s="236">
        <v>5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158</v>
      </c>
      <c r="AU112" s="242" t="s">
        <v>83</v>
      </c>
      <c r="AV112" s="11" t="s">
        <v>83</v>
      </c>
      <c r="AW112" s="11" t="s">
        <v>36</v>
      </c>
      <c r="AX112" s="11" t="s">
        <v>81</v>
      </c>
      <c r="AY112" s="242" t="s">
        <v>146</v>
      </c>
    </row>
    <row r="113" s="1" customFormat="1" ht="25.5" customHeight="1">
      <c r="B113" s="44"/>
      <c r="C113" s="219" t="s">
        <v>99</v>
      </c>
      <c r="D113" s="219" t="s">
        <v>148</v>
      </c>
      <c r="E113" s="220" t="s">
        <v>208</v>
      </c>
      <c r="F113" s="221" t="s">
        <v>209</v>
      </c>
      <c r="G113" s="222" t="s">
        <v>151</v>
      </c>
      <c r="H113" s="223">
        <v>50</v>
      </c>
      <c r="I113" s="224"/>
      <c r="J113" s="225">
        <f>ROUND(I113*H113,2)</f>
        <v>0</v>
      </c>
      <c r="K113" s="221" t="s">
        <v>152</v>
      </c>
      <c r="L113" s="70"/>
      <c r="M113" s="226" t="s">
        <v>23</v>
      </c>
      <c r="N113" s="227" t="s">
        <v>44</v>
      </c>
      <c r="O113" s="4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2" t="s">
        <v>153</v>
      </c>
      <c r="AT113" s="22" t="s">
        <v>148</v>
      </c>
      <c r="AU113" s="22" t="s">
        <v>83</v>
      </c>
      <c r="AY113" s="22" t="s">
        <v>146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81</v>
      </c>
      <c r="BK113" s="230">
        <f>ROUND(I113*H113,2)</f>
        <v>0</v>
      </c>
      <c r="BL113" s="22" t="s">
        <v>153</v>
      </c>
      <c r="BM113" s="22" t="s">
        <v>340</v>
      </c>
    </row>
    <row r="114" s="10" customFormat="1" ht="29.88" customHeight="1">
      <c r="B114" s="203"/>
      <c r="C114" s="204"/>
      <c r="D114" s="205" t="s">
        <v>72</v>
      </c>
      <c r="E114" s="217" t="s">
        <v>83</v>
      </c>
      <c r="F114" s="217" t="s">
        <v>212</v>
      </c>
      <c r="G114" s="204"/>
      <c r="H114" s="204"/>
      <c r="I114" s="207"/>
      <c r="J114" s="218">
        <f>BK114</f>
        <v>0</v>
      </c>
      <c r="K114" s="204"/>
      <c r="L114" s="209"/>
      <c r="M114" s="210"/>
      <c r="N114" s="211"/>
      <c r="O114" s="211"/>
      <c r="P114" s="212">
        <f>SUM(P115:P120)</f>
        <v>0</v>
      </c>
      <c r="Q114" s="211"/>
      <c r="R114" s="212">
        <f>SUM(R115:R120)</f>
        <v>1.9994589700000001</v>
      </c>
      <c r="S114" s="211"/>
      <c r="T114" s="213">
        <f>SUM(T115:T120)</f>
        <v>0</v>
      </c>
      <c r="AR114" s="214" t="s">
        <v>81</v>
      </c>
      <c r="AT114" s="215" t="s">
        <v>72</v>
      </c>
      <c r="AU114" s="215" t="s">
        <v>81</v>
      </c>
      <c r="AY114" s="214" t="s">
        <v>146</v>
      </c>
      <c r="BK114" s="216">
        <f>SUM(BK115:BK120)</f>
        <v>0</v>
      </c>
    </row>
    <row r="115" s="1" customFormat="1" ht="25.5" customHeight="1">
      <c r="B115" s="44"/>
      <c r="C115" s="219" t="s">
        <v>102</v>
      </c>
      <c r="D115" s="219" t="s">
        <v>148</v>
      </c>
      <c r="E115" s="220" t="s">
        <v>214</v>
      </c>
      <c r="F115" s="221" t="s">
        <v>215</v>
      </c>
      <c r="G115" s="222" t="s">
        <v>163</v>
      </c>
      <c r="H115" s="223">
        <v>0.025000000000000001</v>
      </c>
      <c r="I115" s="224"/>
      <c r="J115" s="225">
        <f>ROUND(I115*H115,2)</f>
        <v>0</v>
      </c>
      <c r="K115" s="221" t="s">
        <v>152</v>
      </c>
      <c r="L115" s="70"/>
      <c r="M115" s="226" t="s">
        <v>23</v>
      </c>
      <c r="N115" s="227" t="s">
        <v>44</v>
      </c>
      <c r="O115" s="45"/>
      <c r="P115" s="228">
        <f>O115*H115</f>
        <v>0</v>
      </c>
      <c r="Q115" s="228">
        <v>2.1600000000000001</v>
      </c>
      <c r="R115" s="228">
        <f>Q115*H115</f>
        <v>0.054000000000000006</v>
      </c>
      <c r="S115" s="228">
        <v>0</v>
      </c>
      <c r="T115" s="229">
        <f>S115*H115</f>
        <v>0</v>
      </c>
      <c r="AR115" s="22" t="s">
        <v>153</v>
      </c>
      <c r="AT115" s="22" t="s">
        <v>148</v>
      </c>
      <c r="AU115" s="22" t="s">
        <v>83</v>
      </c>
      <c r="AY115" s="22" t="s">
        <v>146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81</v>
      </c>
      <c r="BK115" s="230">
        <f>ROUND(I115*H115,2)</f>
        <v>0</v>
      </c>
      <c r="BL115" s="22" t="s">
        <v>153</v>
      </c>
      <c r="BM115" s="22" t="s">
        <v>341</v>
      </c>
    </row>
    <row r="116" s="11" customFormat="1">
      <c r="B116" s="231"/>
      <c r="C116" s="232"/>
      <c r="D116" s="233" t="s">
        <v>158</v>
      </c>
      <c r="E116" s="234" t="s">
        <v>23</v>
      </c>
      <c r="F116" s="235" t="s">
        <v>342</v>
      </c>
      <c r="G116" s="232"/>
      <c r="H116" s="236">
        <v>0.025000000000000001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158</v>
      </c>
      <c r="AU116" s="242" t="s">
        <v>83</v>
      </c>
      <c r="AV116" s="11" t="s">
        <v>83</v>
      </c>
      <c r="AW116" s="11" t="s">
        <v>36</v>
      </c>
      <c r="AX116" s="11" t="s">
        <v>81</v>
      </c>
      <c r="AY116" s="242" t="s">
        <v>146</v>
      </c>
    </row>
    <row r="117" s="1" customFormat="1" ht="25.5" customHeight="1">
      <c r="B117" s="44"/>
      <c r="C117" s="219" t="s">
        <v>207</v>
      </c>
      <c r="D117" s="219" t="s">
        <v>148</v>
      </c>
      <c r="E117" s="220" t="s">
        <v>218</v>
      </c>
      <c r="F117" s="221" t="s">
        <v>219</v>
      </c>
      <c r="G117" s="222" t="s">
        <v>163</v>
      </c>
      <c r="H117" s="223">
        <v>0.79300000000000004</v>
      </c>
      <c r="I117" s="224"/>
      <c r="J117" s="225">
        <f>ROUND(I117*H117,2)</f>
        <v>0</v>
      </c>
      <c r="K117" s="221" t="s">
        <v>152</v>
      </c>
      <c r="L117" s="70"/>
      <c r="M117" s="226" t="s">
        <v>23</v>
      </c>
      <c r="N117" s="227" t="s">
        <v>44</v>
      </c>
      <c r="O117" s="45"/>
      <c r="P117" s="228">
        <f>O117*H117</f>
        <v>0</v>
      </c>
      <c r="Q117" s="228">
        <v>2.45329</v>
      </c>
      <c r="R117" s="228">
        <f>Q117*H117</f>
        <v>1.94545897</v>
      </c>
      <c r="S117" s="228">
        <v>0</v>
      </c>
      <c r="T117" s="229">
        <f>S117*H117</f>
        <v>0</v>
      </c>
      <c r="AR117" s="22" t="s">
        <v>153</v>
      </c>
      <c r="AT117" s="22" t="s">
        <v>148</v>
      </c>
      <c r="AU117" s="22" t="s">
        <v>83</v>
      </c>
      <c r="AY117" s="22" t="s">
        <v>146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81</v>
      </c>
      <c r="BK117" s="230">
        <f>ROUND(I117*H117,2)</f>
        <v>0</v>
      </c>
      <c r="BL117" s="22" t="s">
        <v>153</v>
      </c>
      <c r="BM117" s="22" t="s">
        <v>343</v>
      </c>
    </row>
    <row r="118" s="11" customFormat="1">
      <c r="B118" s="231"/>
      <c r="C118" s="232"/>
      <c r="D118" s="233" t="s">
        <v>158</v>
      </c>
      <c r="E118" s="234" t="s">
        <v>23</v>
      </c>
      <c r="F118" s="235" t="s">
        <v>344</v>
      </c>
      <c r="G118" s="232"/>
      <c r="H118" s="236">
        <v>0.32500000000000001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158</v>
      </c>
      <c r="AU118" s="242" t="s">
        <v>83</v>
      </c>
      <c r="AV118" s="11" t="s">
        <v>83</v>
      </c>
      <c r="AW118" s="11" t="s">
        <v>36</v>
      </c>
      <c r="AX118" s="11" t="s">
        <v>73</v>
      </c>
      <c r="AY118" s="242" t="s">
        <v>146</v>
      </c>
    </row>
    <row r="119" s="11" customFormat="1">
      <c r="B119" s="231"/>
      <c r="C119" s="232"/>
      <c r="D119" s="233" t="s">
        <v>158</v>
      </c>
      <c r="E119" s="234" t="s">
        <v>23</v>
      </c>
      <c r="F119" s="235" t="s">
        <v>325</v>
      </c>
      <c r="G119" s="232"/>
      <c r="H119" s="236">
        <v>0.46800000000000003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158</v>
      </c>
      <c r="AU119" s="242" t="s">
        <v>83</v>
      </c>
      <c r="AV119" s="11" t="s">
        <v>83</v>
      </c>
      <c r="AW119" s="11" t="s">
        <v>36</v>
      </c>
      <c r="AX119" s="11" t="s">
        <v>73</v>
      </c>
      <c r="AY119" s="242" t="s">
        <v>146</v>
      </c>
    </row>
    <row r="120" s="12" customFormat="1">
      <c r="B120" s="253"/>
      <c r="C120" s="254"/>
      <c r="D120" s="233" t="s">
        <v>158</v>
      </c>
      <c r="E120" s="255" t="s">
        <v>23</v>
      </c>
      <c r="F120" s="256" t="s">
        <v>223</v>
      </c>
      <c r="G120" s="254"/>
      <c r="H120" s="257">
        <v>0.79300000000000004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AT120" s="263" t="s">
        <v>158</v>
      </c>
      <c r="AU120" s="263" t="s">
        <v>83</v>
      </c>
      <c r="AV120" s="12" t="s">
        <v>153</v>
      </c>
      <c r="AW120" s="12" t="s">
        <v>36</v>
      </c>
      <c r="AX120" s="12" t="s">
        <v>81</v>
      </c>
      <c r="AY120" s="263" t="s">
        <v>146</v>
      </c>
    </row>
    <row r="121" s="10" customFormat="1" ht="29.88" customHeight="1">
      <c r="B121" s="203"/>
      <c r="C121" s="204"/>
      <c r="D121" s="205" t="s">
        <v>72</v>
      </c>
      <c r="E121" s="217" t="s">
        <v>174</v>
      </c>
      <c r="F121" s="217" t="s">
        <v>345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SUM(P122:P123)</f>
        <v>0</v>
      </c>
      <c r="Q121" s="211"/>
      <c r="R121" s="212">
        <f>SUM(R122:R123)</f>
        <v>0.11466</v>
      </c>
      <c r="S121" s="211"/>
      <c r="T121" s="213">
        <f>SUM(T122:T123)</f>
        <v>0</v>
      </c>
      <c r="AR121" s="214" t="s">
        <v>81</v>
      </c>
      <c r="AT121" s="215" t="s">
        <v>72</v>
      </c>
      <c r="AU121" s="215" t="s">
        <v>81</v>
      </c>
      <c r="AY121" s="214" t="s">
        <v>146</v>
      </c>
      <c r="BK121" s="216">
        <f>SUM(BK122:BK123)</f>
        <v>0</v>
      </c>
    </row>
    <row r="122" s="1" customFormat="1" ht="38.25" customHeight="1">
      <c r="B122" s="44"/>
      <c r="C122" s="219" t="s">
        <v>213</v>
      </c>
      <c r="D122" s="219" t="s">
        <v>148</v>
      </c>
      <c r="E122" s="220" t="s">
        <v>346</v>
      </c>
      <c r="F122" s="221" t="s">
        <v>347</v>
      </c>
      <c r="G122" s="222" t="s">
        <v>151</v>
      </c>
      <c r="H122" s="223">
        <v>18.199999999999999</v>
      </c>
      <c r="I122" s="224"/>
      <c r="J122" s="225">
        <f>ROUND(I122*H122,2)</f>
        <v>0</v>
      </c>
      <c r="K122" s="221" t="s">
        <v>152</v>
      </c>
      <c r="L122" s="70"/>
      <c r="M122" s="226" t="s">
        <v>23</v>
      </c>
      <c r="N122" s="227" t="s">
        <v>44</v>
      </c>
      <c r="O122" s="45"/>
      <c r="P122" s="228">
        <f>O122*H122</f>
        <v>0</v>
      </c>
      <c r="Q122" s="228">
        <v>0.0063</v>
      </c>
      <c r="R122" s="228">
        <f>Q122*H122</f>
        <v>0.11466</v>
      </c>
      <c r="S122" s="228">
        <v>0</v>
      </c>
      <c r="T122" s="229">
        <f>S122*H122</f>
        <v>0</v>
      </c>
      <c r="AR122" s="22" t="s">
        <v>153</v>
      </c>
      <c r="AT122" s="22" t="s">
        <v>148</v>
      </c>
      <c r="AU122" s="22" t="s">
        <v>83</v>
      </c>
      <c r="AY122" s="22" t="s">
        <v>146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81</v>
      </c>
      <c r="BK122" s="230">
        <f>ROUND(I122*H122,2)</f>
        <v>0</v>
      </c>
      <c r="BL122" s="22" t="s">
        <v>153</v>
      </c>
      <c r="BM122" s="22" t="s">
        <v>348</v>
      </c>
    </row>
    <row r="123" s="11" customFormat="1">
      <c r="B123" s="231"/>
      <c r="C123" s="232"/>
      <c r="D123" s="233" t="s">
        <v>158</v>
      </c>
      <c r="E123" s="234" t="s">
        <v>23</v>
      </c>
      <c r="F123" s="235" t="s">
        <v>349</v>
      </c>
      <c r="G123" s="232"/>
      <c r="H123" s="236">
        <v>18.199999999999999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158</v>
      </c>
      <c r="AU123" s="242" t="s">
        <v>83</v>
      </c>
      <c r="AV123" s="11" t="s">
        <v>83</v>
      </c>
      <c r="AW123" s="11" t="s">
        <v>36</v>
      </c>
      <c r="AX123" s="11" t="s">
        <v>81</v>
      </c>
      <c r="AY123" s="242" t="s">
        <v>146</v>
      </c>
    </row>
    <row r="124" s="10" customFormat="1" ht="29.88" customHeight="1">
      <c r="B124" s="203"/>
      <c r="C124" s="204"/>
      <c r="D124" s="205" t="s">
        <v>72</v>
      </c>
      <c r="E124" s="217" t="s">
        <v>189</v>
      </c>
      <c r="F124" s="217" t="s">
        <v>224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SUM(P125:P133)</f>
        <v>0</v>
      </c>
      <c r="Q124" s="211"/>
      <c r="R124" s="212">
        <f>SUM(R125:R133)</f>
        <v>1.0899999999999999</v>
      </c>
      <c r="S124" s="211"/>
      <c r="T124" s="213">
        <f>SUM(T125:T133)</f>
        <v>4.7999999999999998</v>
      </c>
      <c r="AR124" s="214" t="s">
        <v>81</v>
      </c>
      <c r="AT124" s="215" t="s">
        <v>72</v>
      </c>
      <c r="AU124" s="215" t="s">
        <v>81</v>
      </c>
      <c r="AY124" s="214" t="s">
        <v>146</v>
      </c>
      <c r="BK124" s="216">
        <f>SUM(BK125:BK133)</f>
        <v>0</v>
      </c>
    </row>
    <row r="125" s="1" customFormat="1" ht="16.5" customHeight="1">
      <c r="B125" s="44"/>
      <c r="C125" s="219" t="s">
        <v>10</v>
      </c>
      <c r="D125" s="219" t="s">
        <v>148</v>
      </c>
      <c r="E125" s="220" t="s">
        <v>226</v>
      </c>
      <c r="F125" s="221" t="s">
        <v>227</v>
      </c>
      <c r="G125" s="222" t="s">
        <v>228</v>
      </c>
      <c r="H125" s="223">
        <v>1</v>
      </c>
      <c r="I125" s="224"/>
      <c r="J125" s="225">
        <f>ROUND(I125*H125,2)</f>
        <v>0</v>
      </c>
      <c r="K125" s="221" t="s">
        <v>23</v>
      </c>
      <c r="L125" s="70"/>
      <c r="M125" s="226" t="s">
        <v>23</v>
      </c>
      <c r="N125" s="227" t="s">
        <v>44</v>
      </c>
      <c r="O125" s="45"/>
      <c r="P125" s="228">
        <f>O125*H125</f>
        <v>0</v>
      </c>
      <c r="Q125" s="228">
        <v>0.41099999999999998</v>
      </c>
      <c r="R125" s="228">
        <f>Q125*H125</f>
        <v>0.41099999999999998</v>
      </c>
      <c r="S125" s="228">
        <v>0</v>
      </c>
      <c r="T125" s="229">
        <f>S125*H125</f>
        <v>0</v>
      </c>
      <c r="AR125" s="22" t="s">
        <v>153</v>
      </c>
      <c r="AT125" s="22" t="s">
        <v>148</v>
      </c>
      <c r="AU125" s="22" t="s">
        <v>83</v>
      </c>
      <c r="AY125" s="22" t="s">
        <v>146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81</v>
      </c>
      <c r="BK125" s="230">
        <f>ROUND(I125*H125,2)</f>
        <v>0</v>
      </c>
      <c r="BL125" s="22" t="s">
        <v>153</v>
      </c>
      <c r="BM125" s="22" t="s">
        <v>350</v>
      </c>
    </row>
    <row r="126" s="11" customFormat="1">
      <c r="B126" s="231"/>
      <c r="C126" s="232"/>
      <c r="D126" s="233" t="s">
        <v>158</v>
      </c>
      <c r="E126" s="234" t="s">
        <v>23</v>
      </c>
      <c r="F126" s="235" t="s">
        <v>230</v>
      </c>
      <c r="G126" s="232"/>
      <c r="H126" s="236">
        <v>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158</v>
      </c>
      <c r="AU126" s="242" t="s">
        <v>83</v>
      </c>
      <c r="AV126" s="11" t="s">
        <v>83</v>
      </c>
      <c r="AW126" s="11" t="s">
        <v>36</v>
      </c>
      <c r="AX126" s="11" t="s">
        <v>81</v>
      </c>
      <c r="AY126" s="242" t="s">
        <v>146</v>
      </c>
    </row>
    <row r="127" s="1" customFormat="1" ht="16.5" customHeight="1">
      <c r="B127" s="44"/>
      <c r="C127" s="243" t="s">
        <v>225</v>
      </c>
      <c r="D127" s="243" t="s">
        <v>194</v>
      </c>
      <c r="E127" s="244" t="s">
        <v>232</v>
      </c>
      <c r="F127" s="245" t="s">
        <v>233</v>
      </c>
      <c r="G127" s="246" t="s">
        <v>228</v>
      </c>
      <c r="H127" s="247">
        <v>1</v>
      </c>
      <c r="I127" s="248"/>
      <c r="J127" s="249">
        <f>ROUND(I127*H127,2)</f>
        <v>0</v>
      </c>
      <c r="K127" s="245" t="s">
        <v>23</v>
      </c>
      <c r="L127" s="250"/>
      <c r="M127" s="251" t="s">
        <v>23</v>
      </c>
      <c r="N127" s="252" t="s">
        <v>44</v>
      </c>
      <c r="O127" s="45"/>
      <c r="P127" s="228">
        <f>O127*H127</f>
        <v>0</v>
      </c>
      <c r="Q127" s="228">
        <v>0.13400000000000001</v>
      </c>
      <c r="R127" s="228">
        <f>Q127*H127</f>
        <v>0.13400000000000001</v>
      </c>
      <c r="S127" s="228">
        <v>0</v>
      </c>
      <c r="T127" s="229">
        <f>S127*H127</f>
        <v>0</v>
      </c>
      <c r="AR127" s="22" t="s">
        <v>184</v>
      </c>
      <c r="AT127" s="22" t="s">
        <v>194</v>
      </c>
      <c r="AU127" s="22" t="s">
        <v>83</v>
      </c>
      <c r="AY127" s="22" t="s">
        <v>146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81</v>
      </c>
      <c r="BK127" s="230">
        <f>ROUND(I127*H127,2)</f>
        <v>0</v>
      </c>
      <c r="BL127" s="22" t="s">
        <v>153</v>
      </c>
      <c r="BM127" s="22" t="s">
        <v>351</v>
      </c>
    </row>
    <row r="128" s="11" customFormat="1">
      <c r="B128" s="231"/>
      <c r="C128" s="232"/>
      <c r="D128" s="233" t="s">
        <v>158</v>
      </c>
      <c r="E128" s="234" t="s">
        <v>23</v>
      </c>
      <c r="F128" s="235" t="s">
        <v>235</v>
      </c>
      <c r="G128" s="232"/>
      <c r="H128" s="236">
        <v>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158</v>
      </c>
      <c r="AU128" s="242" t="s">
        <v>83</v>
      </c>
      <c r="AV128" s="11" t="s">
        <v>83</v>
      </c>
      <c r="AW128" s="11" t="s">
        <v>36</v>
      </c>
      <c r="AX128" s="11" t="s">
        <v>81</v>
      </c>
      <c r="AY128" s="242" t="s">
        <v>146</v>
      </c>
    </row>
    <row r="129" s="1" customFormat="1" ht="16.5" customHeight="1">
      <c r="B129" s="44"/>
      <c r="C129" s="219" t="s">
        <v>231</v>
      </c>
      <c r="D129" s="219" t="s">
        <v>148</v>
      </c>
      <c r="E129" s="220" t="s">
        <v>352</v>
      </c>
      <c r="F129" s="221" t="s">
        <v>353</v>
      </c>
      <c r="G129" s="222" t="s">
        <v>228</v>
      </c>
      <c r="H129" s="223">
        <v>1</v>
      </c>
      <c r="I129" s="224"/>
      <c r="J129" s="225">
        <f>ROUND(I129*H129,2)</f>
        <v>0</v>
      </c>
      <c r="K129" s="221" t="s">
        <v>23</v>
      </c>
      <c r="L129" s="70"/>
      <c r="M129" s="226" t="s">
        <v>23</v>
      </c>
      <c r="N129" s="227" t="s">
        <v>44</v>
      </c>
      <c r="O129" s="45"/>
      <c r="P129" s="228">
        <f>O129*H129</f>
        <v>0</v>
      </c>
      <c r="Q129" s="228">
        <v>0.41099999999999998</v>
      </c>
      <c r="R129" s="228">
        <f>Q129*H129</f>
        <v>0.41099999999999998</v>
      </c>
      <c r="S129" s="228">
        <v>0</v>
      </c>
      <c r="T129" s="229">
        <f>S129*H129</f>
        <v>0</v>
      </c>
      <c r="AR129" s="22" t="s">
        <v>153</v>
      </c>
      <c r="AT129" s="22" t="s">
        <v>148</v>
      </c>
      <c r="AU129" s="22" t="s">
        <v>83</v>
      </c>
      <c r="AY129" s="22" t="s">
        <v>146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81</v>
      </c>
      <c r="BK129" s="230">
        <f>ROUND(I129*H129,2)</f>
        <v>0</v>
      </c>
      <c r="BL129" s="22" t="s">
        <v>153</v>
      </c>
      <c r="BM129" s="22" t="s">
        <v>354</v>
      </c>
    </row>
    <row r="130" s="11" customFormat="1">
      <c r="B130" s="231"/>
      <c r="C130" s="232"/>
      <c r="D130" s="233" t="s">
        <v>158</v>
      </c>
      <c r="E130" s="234" t="s">
        <v>23</v>
      </c>
      <c r="F130" s="235" t="s">
        <v>235</v>
      </c>
      <c r="G130" s="232"/>
      <c r="H130" s="236">
        <v>1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158</v>
      </c>
      <c r="AU130" s="242" t="s">
        <v>83</v>
      </c>
      <c r="AV130" s="11" t="s">
        <v>83</v>
      </c>
      <c r="AW130" s="11" t="s">
        <v>36</v>
      </c>
      <c r="AX130" s="11" t="s">
        <v>81</v>
      </c>
      <c r="AY130" s="242" t="s">
        <v>146</v>
      </c>
    </row>
    <row r="131" s="1" customFormat="1" ht="16.5" customHeight="1">
      <c r="B131" s="44"/>
      <c r="C131" s="243" t="s">
        <v>236</v>
      </c>
      <c r="D131" s="243" t="s">
        <v>194</v>
      </c>
      <c r="E131" s="244" t="s">
        <v>355</v>
      </c>
      <c r="F131" s="245" t="s">
        <v>356</v>
      </c>
      <c r="G131" s="246" t="s">
        <v>228</v>
      </c>
      <c r="H131" s="247">
        <v>1</v>
      </c>
      <c r="I131" s="248"/>
      <c r="J131" s="249">
        <f>ROUND(I131*H131,2)</f>
        <v>0</v>
      </c>
      <c r="K131" s="245" t="s">
        <v>23</v>
      </c>
      <c r="L131" s="250"/>
      <c r="M131" s="251" t="s">
        <v>23</v>
      </c>
      <c r="N131" s="252" t="s">
        <v>44</v>
      </c>
      <c r="O131" s="45"/>
      <c r="P131" s="228">
        <f>O131*H131</f>
        <v>0</v>
      </c>
      <c r="Q131" s="228">
        <v>0.13400000000000001</v>
      </c>
      <c r="R131" s="228">
        <f>Q131*H131</f>
        <v>0.13400000000000001</v>
      </c>
      <c r="S131" s="228">
        <v>0</v>
      </c>
      <c r="T131" s="229">
        <f>S131*H131</f>
        <v>0</v>
      </c>
      <c r="AR131" s="22" t="s">
        <v>184</v>
      </c>
      <c r="AT131" s="22" t="s">
        <v>194</v>
      </c>
      <c r="AU131" s="22" t="s">
        <v>83</v>
      </c>
      <c r="AY131" s="22" t="s">
        <v>146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81</v>
      </c>
      <c r="BK131" s="230">
        <f>ROUND(I131*H131,2)</f>
        <v>0</v>
      </c>
      <c r="BL131" s="22" t="s">
        <v>153</v>
      </c>
      <c r="BM131" s="22" t="s">
        <v>357</v>
      </c>
    </row>
    <row r="132" s="1" customFormat="1" ht="16.5" customHeight="1">
      <c r="B132" s="44"/>
      <c r="C132" s="219" t="s">
        <v>240</v>
      </c>
      <c r="D132" s="219" t="s">
        <v>148</v>
      </c>
      <c r="E132" s="220" t="s">
        <v>245</v>
      </c>
      <c r="F132" s="221" t="s">
        <v>246</v>
      </c>
      <c r="G132" s="222" t="s">
        <v>163</v>
      </c>
      <c r="H132" s="223">
        <v>2.3999999999999999</v>
      </c>
      <c r="I132" s="224"/>
      <c r="J132" s="225">
        <f>ROUND(I132*H132,2)</f>
        <v>0</v>
      </c>
      <c r="K132" s="221" t="s">
        <v>152</v>
      </c>
      <c r="L132" s="70"/>
      <c r="M132" s="226" t="s">
        <v>23</v>
      </c>
      <c r="N132" s="227" t="s">
        <v>44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2</v>
      </c>
      <c r="T132" s="229">
        <f>S132*H132</f>
        <v>4.7999999999999998</v>
      </c>
      <c r="AR132" s="22" t="s">
        <v>153</v>
      </c>
      <c r="AT132" s="22" t="s">
        <v>148</v>
      </c>
      <c r="AU132" s="22" t="s">
        <v>83</v>
      </c>
      <c r="AY132" s="22" t="s">
        <v>146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81</v>
      </c>
      <c r="BK132" s="230">
        <f>ROUND(I132*H132,2)</f>
        <v>0</v>
      </c>
      <c r="BL132" s="22" t="s">
        <v>153</v>
      </c>
      <c r="BM132" s="22" t="s">
        <v>358</v>
      </c>
    </row>
    <row r="133" s="11" customFormat="1">
      <c r="B133" s="231"/>
      <c r="C133" s="232"/>
      <c r="D133" s="233" t="s">
        <v>158</v>
      </c>
      <c r="E133" s="234" t="s">
        <v>23</v>
      </c>
      <c r="F133" s="235" t="s">
        <v>359</v>
      </c>
      <c r="G133" s="232"/>
      <c r="H133" s="236">
        <v>2.3999999999999999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158</v>
      </c>
      <c r="AU133" s="242" t="s">
        <v>83</v>
      </c>
      <c r="AV133" s="11" t="s">
        <v>83</v>
      </c>
      <c r="AW133" s="11" t="s">
        <v>36</v>
      </c>
      <c r="AX133" s="11" t="s">
        <v>81</v>
      </c>
      <c r="AY133" s="242" t="s">
        <v>146</v>
      </c>
    </row>
    <row r="134" s="10" customFormat="1" ht="29.88" customHeight="1">
      <c r="B134" s="203"/>
      <c r="C134" s="204"/>
      <c r="D134" s="205" t="s">
        <v>72</v>
      </c>
      <c r="E134" s="217" t="s">
        <v>249</v>
      </c>
      <c r="F134" s="217" t="s">
        <v>250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SUM(P135:P141)</f>
        <v>0</v>
      </c>
      <c r="Q134" s="211"/>
      <c r="R134" s="212">
        <f>SUM(R135:R141)</f>
        <v>0</v>
      </c>
      <c r="S134" s="211"/>
      <c r="T134" s="213">
        <f>SUM(T135:T141)</f>
        <v>0</v>
      </c>
      <c r="AR134" s="214" t="s">
        <v>81</v>
      </c>
      <c r="AT134" s="215" t="s">
        <v>72</v>
      </c>
      <c r="AU134" s="215" t="s">
        <v>81</v>
      </c>
      <c r="AY134" s="214" t="s">
        <v>146</v>
      </c>
      <c r="BK134" s="216">
        <f>SUM(BK135:BK141)</f>
        <v>0</v>
      </c>
    </row>
    <row r="135" s="1" customFormat="1" ht="25.5" customHeight="1">
      <c r="B135" s="44"/>
      <c r="C135" s="219" t="s">
        <v>244</v>
      </c>
      <c r="D135" s="219" t="s">
        <v>148</v>
      </c>
      <c r="E135" s="220" t="s">
        <v>251</v>
      </c>
      <c r="F135" s="221" t="s">
        <v>252</v>
      </c>
      <c r="G135" s="222" t="s">
        <v>181</v>
      </c>
      <c r="H135" s="223">
        <v>5.1840000000000002</v>
      </c>
      <c r="I135" s="224"/>
      <c r="J135" s="225">
        <f>ROUND(I135*H135,2)</f>
        <v>0</v>
      </c>
      <c r="K135" s="221" t="s">
        <v>152</v>
      </c>
      <c r="L135" s="70"/>
      <c r="M135" s="226" t="s">
        <v>23</v>
      </c>
      <c r="N135" s="227" t="s">
        <v>44</v>
      </c>
      <c r="O135" s="4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2" t="s">
        <v>153</v>
      </c>
      <c r="AT135" s="22" t="s">
        <v>148</v>
      </c>
      <c r="AU135" s="22" t="s">
        <v>83</v>
      </c>
      <c r="AY135" s="22" t="s">
        <v>146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81</v>
      </c>
      <c r="BK135" s="230">
        <f>ROUND(I135*H135,2)</f>
        <v>0</v>
      </c>
      <c r="BL135" s="22" t="s">
        <v>153</v>
      </c>
      <c r="BM135" s="22" t="s">
        <v>360</v>
      </c>
    </row>
    <row r="136" s="1" customFormat="1" ht="38.25" customHeight="1">
      <c r="B136" s="44"/>
      <c r="C136" s="219" t="s">
        <v>9</v>
      </c>
      <c r="D136" s="219" t="s">
        <v>148</v>
      </c>
      <c r="E136" s="220" t="s">
        <v>255</v>
      </c>
      <c r="F136" s="221" t="s">
        <v>256</v>
      </c>
      <c r="G136" s="222" t="s">
        <v>181</v>
      </c>
      <c r="H136" s="223">
        <v>51.840000000000003</v>
      </c>
      <c r="I136" s="224"/>
      <c r="J136" s="225">
        <f>ROUND(I136*H136,2)</f>
        <v>0</v>
      </c>
      <c r="K136" s="221" t="s">
        <v>152</v>
      </c>
      <c r="L136" s="70"/>
      <c r="M136" s="226" t="s">
        <v>23</v>
      </c>
      <c r="N136" s="227" t="s">
        <v>44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153</v>
      </c>
      <c r="AT136" s="22" t="s">
        <v>148</v>
      </c>
      <c r="AU136" s="22" t="s">
        <v>83</v>
      </c>
      <c r="AY136" s="22" t="s">
        <v>146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81</v>
      </c>
      <c r="BK136" s="230">
        <f>ROUND(I136*H136,2)</f>
        <v>0</v>
      </c>
      <c r="BL136" s="22" t="s">
        <v>153</v>
      </c>
      <c r="BM136" s="22" t="s">
        <v>361</v>
      </c>
    </row>
    <row r="137" s="11" customFormat="1">
      <c r="B137" s="231"/>
      <c r="C137" s="232"/>
      <c r="D137" s="233" t="s">
        <v>158</v>
      </c>
      <c r="E137" s="232"/>
      <c r="F137" s="235" t="s">
        <v>362</v>
      </c>
      <c r="G137" s="232"/>
      <c r="H137" s="236">
        <v>51.840000000000003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158</v>
      </c>
      <c r="AU137" s="242" t="s">
        <v>83</v>
      </c>
      <c r="AV137" s="11" t="s">
        <v>83</v>
      </c>
      <c r="AW137" s="11" t="s">
        <v>6</v>
      </c>
      <c r="AX137" s="11" t="s">
        <v>81</v>
      </c>
      <c r="AY137" s="242" t="s">
        <v>146</v>
      </c>
    </row>
    <row r="138" s="1" customFormat="1" ht="25.5" customHeight="1">
      <c r="B138" s="44"/>
      <c r="C138" s="219" t="s">
        <v>254</v>
      </c>
      <c r="D138" s="219" t="s">
        <v>148</v>
      </c>
      <c r="E138" s="220" t="s">
        <v>260</v>
      </c>
      <c r="F138" s="221" t="s">
        <v>261</v>
      </c>
      <c r="G138" s="222" t="s">
        <v>181</v>
      </c>
      <c r="H138" s="223">
        <v>5.1840000000000002</v>
      </c>
      <c r="I138" s="224"/>
      <c r="J138" s="225">
        <f>ROUND(I138*H138,2)</f>
        <v>0</v>
      </c>
      <c r="K138" s="221" t="s">
        <v>152</v>
      </c>
      <c r="L138" s="70"/>
      <c r="M138" s="226" t="s">
        <v>23</v>
      </c>
      <c r="N138" s="227" t="s">
        <v>44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153</v>
      </c>
      <c r="AT138" s="22" t="s">
        <v>148</v>
      </c>
      <c r="AU138" s="22" t="s">
        <v>83</v>
      </c>
      <c r="AY138" s="22" t="s">
        <v>146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81</v>
      </c>
      <c r="BK138" s="230">
        <f>ROUND(I138*H138,2)</f>
        <v>0</v>
      </c>
      <c r="BL138" s="22" t="s">
        <v>153</v>
      </c>
      <c r="BM138" s="22" t="s">
        <v>363</v>
      </c>
    </row>
    <row r="139" s="1" customFormat="1" ht="25.5" customHeight="1">
      <c r="B139" s="44"/>
      <c r="C139" s="219" t="s">
        <v>259</v>
      </c>
      <c r="D139" s="219" t="s">
        <v>148</v>
      </c>
      <c r="E139" s="220" t="s">
        <v>264</v>
      </c>
      <c r="F139" s="221" t="s">
        <v>265</v>
      </c>
      <c r="G139" s="222" t="s">
        <v>181</v>
      </c>
      <c r="H139" s="223">
        <v>5.0339999999999998</v>
      </c>
      <c r="I139" s="224"/>
      <c r="J139" s="225">
        <f>ROUND(I139*H139,2)</f>
        <v>0</v>
      </c>
      <c r="K139" s="221" t="s">
        <v>152</v>
      </c>
      <c r="L139" s="70"/>
      <c r="M139" s="226" t="s">
        <v>23</v>
      </c>
      <c r="N139" s="227" t="s">
        <v>44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153</v>
      </c>
      <c r="AT139" s="22" t="s">
        <v>148</v>
      </c>
      <c r="AU139" s="22" t="s">
        <v>83</v>
      </c>
      <c r="AY139" s="22" t="s">
        <v>146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81</v>
      </c>
      <c r="BK139" s="230">
        <f>ROUND(I139*H139,2)</f>
        <v>0</v>
      </c>
      <c r="BL139" s="22" t="s">
        <v>153</v>
      </c>
      <c r="BM139" s="22" t="s">
        <v>364</v>
      </c>
    </row>
    <row r="140" s="11" customFormat="1">
      <c r="B140" s="231"/>
      <c r="C140" s="232"/>
      <c r="D140" s="233" t="s">
        <v>158</v>
      </c>
      <c r="E140" s="234" t="s">
        <v>23</v>
      </c>
      <c r="F140" s="235" t="s">
        <v>365</v>
      </c>
      <c r="G140" s="232"/>
      <c r="H140" s="236">
        <v>5.0339999999999998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158</v>
      </c>
      <c r="AU140" s="242" t="s">
        <v>83</v>
      </c>
      <c r="AV140" s="11" t="s">
        <v>83</v>
      </c>
      <c r="AW140" s="11" t="s">
        <v>36</v>
      </c>
      <c r="AX140" s="11" t="s">
        <v>81</v>
      </c>
      <c r="AY140" s="242" t="s">
        <v>146</v>
      </c>
    </row>
    <row r="141" s="1" customFormat="1" ht="16.5" customHeight="1">
      <c r="B141" s="44"/>
      <c r="C141" s="219" t="s">
        <v>263</v>
      </c>
      <c r="D141" s="219" t="s">
        <v>148</v>
      </c>
      <c r="E141" s="220" t="s">
        <v>269</v>
      </c>
      <c r="F141" s="221" t="s">
        <v>270</v>
      </c>
      <c r="G141" s="222" t="s">
        <v>197</v>
      </c>
      <c r="H141" s="223">
        <v>150</v>
      </c>
      <c r="I141" s="224"/>
      <c r="J141" s="225">
        <f>ROUND(I141*H141,2)</f>
        <v>0</v>
      </c>
      <c r="K141" s="221" t="s">
        <v>23</v>
      </c>
      <c r="L141" s="70"/>
      <c r="M141" s="226" t="s">
        <v>23</v>
      </c>
      <c r="N141" s="227" t="s">
        <v>44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153</v>
      </c>
      <c r="AT141" s="22" t="s">
        <v>148</v>
      </c>
      <c r="AU141" s="22" t="s">
        <v>83</v>
      </c>
      <c r="AY141" s="22" t="s">
        <v>146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81</v>
      </c>
      <c r="BK141" s="230">
        <f>ROUND(I141*H141,2)</f>
        <v>0</v>
      </c>
      <c r="BL141" s="22" t="s">
        <v>153</v>
      </c>
      <c r="BM141" s="22" t="s">
        <v>366</v>
      </c>
    </row>
    <row r="142" s="10" customFormat="1" ht="29.88" customHeight="1">
      <c r="B142" s="203"/>
      <c r="C142" s="204"/>
      <c r="D142" s="205" t="s">
        <v>72</v>
      </c>
      <c r="E142" s="217" t="s">
        <v>276</v>
      </c>
      <c r="F142" s="217" t="s">
        <v>277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P143</f>
        <v>0</v>
      </c>
      <c r="Q142" s="211"/>
      <c r="R142" s="212">
        <f>R143</f>
        <v>0</v>
      </c>
      <c r="S142" s="211"/>
      <c r="T142" s="213">
        <f>T143</f>
        <v>0</v>
      </c>
      <c r="AR142" s="214" t="s">
        <v>81</v>
      </c>
      <c r="AT142" s="215" t="s">
        <v>72</v>
      </c>
      <c r="AU142" s="215" t="s">
        <v>81</v>
      </c>
      <c r="AY142" s="214" t="s">
        <v>146</v>
      </c>
      <c r="BK142" s="216">
        <f>BK143</f>
        <v>0</v>
      </c>
    </row>
    <row r="143" s="1" customFormat="1" ht="25.5" customHeight="1">
      <c r="B143" s="44"/>
      <c r="C143" s="219" t="s">
        <v>268</v>
      </c>
      <c r="D143" s="219" t="s">
        <v>148</v>
      </c>
      <c r="E143" s="220" t="s">
        <v>279</v>
      </c>
      <c r="F143" s="221" t="s">
        <v>280</v>
      </c>
      <c r="G143" s="222" t="s">
        <v>181</v>
      </c>
      <c r="H143" s="223">
        <v>4.2549999999999999</v>
      </c>
      <c r="I143" s="224"/>
      <c r="J143" s="225">
        <f>ROUND(I143*H143,2)</f>
        <v>0</v>
      </c>
      <c r="K143" s="221" t="s">
        <v>152</v>
      </c>
      <c r="L143" s="70"/>
      <c r="M143" s="226" t="s">
        <v>23</v>
      </c>
      <c r="N143" s="227" t="s">
        <v>44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153</v>
      </c>
      <c r="AT143" s="22" t="s">
        <v>148</v>
      </c>
      <c r="AU143" s="22" t="s">
        <v>83</v>
      </c>
      <c r="AY143" s="22" t="s">
        <v>146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81</v>
      </c>
      <c r="BK143" s="230">
        <f>ROUND(I143*H143,2)</f>
        <v>0</v>
      </c>
      <c r="BL143" s="22" t="s">
        <v>153</v>
      </c>
      <c r="BM143" s="22" t="s">
        <v>367</v>
      </c>
    </row>
    <row r="144" s="10" customFormat="1" ht="37.44" customHeight="1">
      <c r="B144" s="203"/>
      <c r="C144" s="204"/>
      <c r="D144" s="205" t="s">
        <v>72</v>
      </c>
      <c r="E144" s="206" t="s">
        <v>282</v>
      </c>
      <c r="F144" s="206" t="s">
        <v>283</v>
      </c>
      <c r="G144" s="204"/>
      <c r="H144" s="204"/>
      <c r="I144" s="207"/>
      <c r="J144" s="208">
        <f>BK144</f>
        <v>0</v>
      </c>
      <c r="K144" s="204"/>
      <c r="L144" s="209"/>
      <c r="M144" s="210"/>
      <c r="N144" s="211"/>
      <c r="O144" s="211"/>
      <c r="P144" s="212">
        <f>P145+P148+P155+P158</f>
        <v>0</v>
      </c>
      <c r="Q144" s="211"/>
      <c r="R144" s="212">
        <f>R145+R148+R155+R158</f>
        <v>0.29408591000000006</v>
      </c>
      <c r="S144" s="211"/>
      <c r="T144" s="213">
        <f>T145+T148+T155+T158</f>
        <v>0.38383500000000004</v>
      </c>
      <c r="AR144" s="214" t="s">
        <v>83</v>
      </c>
      <c r="AT144" s="215" t="s">
        <v>72</v>
      </c>
      <c r="AU144" s="215" t="s">
        <v>73</v>
      </c>
      <c r="AY144" s="214" t="s">
        <v>146</v>
      </c>
      <c r="BK144" s="216">
        <f>BK145+BK148+BK155+BK158</f>
        <v>0</v>
      </c>
    </row>
    <row r="145" s="10" customFormat="1" ht="19.92" customHeight="1">
      <c r="B145" s="203"/>
      <c r="C145" s="204"/>
      <c r="D145" s="205" t="s">
        <v>72</v>
      </c>
      <c r="E145" s="217" t="s">
        <v>368</v>
      </c>
      <c r="F145" s="217" t="s">
        <v>369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SUM(P146:P147)</f>
        <v>0</v>
      </c>
      <c r="Q145" s="211"/>
      <c r="R145" s="212">
        <f>SUM(R146:R147)</f>
        <v>0.00099036000000000002</v>
      </c>
      <c r="S145" s="211"/>
      <c r="T145" s="213">
        <f>SUM(T146:T147)</f>
        <v>0</v>
      </c>
      <c r="AR145" s="214" t="s">
        <v>83</v>
      </c>
      <c r="AT145" s="215" t="s">
        <v>72</v>
      </c>
      <c r="AU145" s="215" t="s">
        <v>81</v>
      </c>
      <c r="AY145" s="214" t="s">
        <v>146</v>
      </c>
      <c r="BK145" s="216">
        <f>SUM(BK146:BK147)</f>
        <v>0</v>
      </c>
    </row>
    <row r="146" s="1" customFormat="1" ht="38.25" customHeight="1">
      <c r="B146" s="44"/>
      <c r="C146" s="219" t="s">
        <v>272</v>
      </c>
      <c r="D146" s="219" t="s">
        <v>148</v>
      </c>
      <c r="E146" s="220" t="s">
        <v>370</v>
      </c>
      <c r="F146" s="221" t="s">
        <v>371</v>
      </c>
      <c r="G146" s="222" t="s">
        <v>163</v>
      </c>
      <c r="H146" s="223">
        <v>0.52400000000000002</v>
      </c>
      <c r="I146" s="224"/>
      <c r="J146" s="225">
        <f>ROUND(I146*H146,2)</f>
        <v>0</v>
      </c>
      <c r="K146" s="221" t="s">
        <v>152</v>
      </c>
      <c r="L146" s="70"/>
      <c r="M146" s="226" t="s">
        <v>23</v>
      </c>
      <c r="N146" s="227" t="s">
        <v>44</v>
      </c>
      <c r="O146" s="45"/>
      <c r="P146" s="228">
        <f>O146*H146</f>
        <v>0</v>
      </c>
      <c r="Q146" s="228">
        <v>0.00189</v>
      </c>
      <c r="R146" s="228">
        <f>Q146*H146</f>
        <v>0.00099036000000000002</v>
      </c>
      <c r="S146" s="228">
        <v>0</v>
      </c>
      <c r="T146" s="229">
        <f>S146*H146</f>
        <v>0</v>
      </c>
      <c r="AR146" s="22" t="s">
        <v>225</v>
      </c>
      <c r="AT146" s="22" t="s">
        <v>148</v>
      </c>
      <c r="AU146" s="22" t="s">
        <v>83</v>
      </c>
      <c r="AY146" s="22" t="s">
        <v>146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81</v>
      </c>
      <c r="BK146" s="230">
        <f>ROUND(I146*H146,2)</f>
        <v>0</v>
      </c>
      <c r="BL146" s="22" t="s">
        <v>225</v>
      </c>
      <c r="BM146" s="22" t="s">
        <v>372</v>
      </c>
    </row>
    <row r="147" s="1" customFormat="1" ht="38.25" customHeight="1">
      <c r="B147" s="44"/>
      <c r="C147" s="219" t="s">
        <v>278</v>
      </c>
      <c r="D147" s="219" t="s">
        <v>148</v>
      </c>
      <c r="E147" s="220" t="s">
        <v>373</v>
      </c>
      <c r="F147" s="221" t="s">
        <v>374</v>
      </c>
      <c r="G147" s="222" t="s">
        <v>181</v>
      </c>
      <c r="H147" s="223">
        <v>0.001</v>
      </c>
      <c r="I147" s="224"/>
      <c r="J147" s="225">
        <f>ROUND(I147*H147,2)</f>
        <v>0</v>
      </c>
      <c r="K147" s="221" t="s">
        <v>152</v>
      </c>
      <c r="L147" s="70"/>
      <c r="M147" s="226" t="s">
        <v>23</v>
      </c>
      <c r="N147" s="227" t="s">
        <v>44</v>
      </c>
      <c r="O147" s="4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2" t="s">
        <v>225</v>
      </c>
      <c r="AT147" s="22" t="s">
        <v>148</v>
      </c>
      <c r="AU147" s="22" t="s">
        <v>83</v>
      </c>
      <c r="AY147" s="22" t="s">
        <v>146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81</v>
      </c>
      <c r="BK147" s="230">
        <f>ROUND(I147*H147,2)</f>
        <v>0</v>
      </c>
      <c r="BL147" s="22" t="s">
        <v>225</v>
      </c>
      <c r="BM147" s="22" t="s">
        <v>375</v>
      </c>
    </row>
    <row r="148" s="10" customFormat="1" ht="29.88" customHeight="1">
      <c r="B148" s="203"/>
      <c r="C148" s="204"/>
      <c r="D148" s="205" t="s">
        <v>72</v>
      </c>
      <c r="E148" s="217" t="s">
        <v>376</v>
      </c>
      <c r="F148" s="217" t="s">
        <v>377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SUM(P149:P154)</f>
        <v>0</v>
      </c>
      <c r="Q148" s="211"/>
      <c r="R148" s="212">
        <f>SUM(R149:R154)</f>
        <v>0.28820000000000001</v>
      </c>
      <c r="S148" s="211"/>
      <c r="T148" s="213">
        <f>SUM(T149:T154)</f>
        <v>0.23383500000000002</v>
      </c>
      <c r="AR148" s="214" t="s">
        <v>83</v>
      </c>
      <c r="AT148" s="215" t="s">
        <v>72</v>
      </c>
      <c r="AU148" s="215" t="s">
        <v>81</v>
      </c>
      <c r="AY148" s="214" t="s">
        <v>146</v>
      </c>
      <c r="BK148" s="216">
        <f>SUM(BK149:BK154)</f>
        <v>0</v>
      </c>
    </row>
    <row r="149" s="1" customFormat="1" ht="25.5" customHeight="1">
      <c r="B149" s="44"/>
      <c r="C149" s="219" t="s">
        <v>286</v>
      </c>
      <c r="D149" s="219" t="s">
        <v>148</v>
      </c>
      <c r="E149" s="220" t="s">
        <v>378</v>
      </c>
      <c r="F149" s="221" t="s">
        <v>379</v>
      </c>
      <c r="G149" s="222" t="s">
        <v>380</v>
      </c>
      <c r="H149" s="223">
        <v>11.9</v>
      </c>
      <c r="I149" s="224"/>
      <c r="J149" s="225">
        <f>ROUND(I149*H149,2)</f>
        <v>0</v>
      </c>
      <c r="K149" s="221" t="s">
        <v>23</v>
      </c>
      <c r="L149" s="70"/>
      <c r="M149" s="226" t="s">
        <v>23</v>
      </c>
      <c r="N149" s="227" t="s">
        <v>44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225</v>
      </c>
      <c r="AT149" s="22" t="s">
        <v>148</v>
      </c>
      <c r="AU149" s="22" t="s">
        <v>83</v>
      </c>
      <c r="AY149" s="22" t="s">
        <v>146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81</v>
      </c>
      <c r="BK149" s="230">
        <f>ROUND(I149*H149,2)</f>
        <v>0</v>
      </c>
      <c r="BL149" s="22" t="s">
        <v>225</v>
      </c>
      <c r="BM149" s="22" t="s">
        <v>381</v>
      </c>
    </row>
    <row r="150" s="1" customFormat="1" ht="16.5" customHeight="1">
      <c r="B150" s="44"/>
      <c r="C150" s="243" t="s">
        <v>291</v>
      </c>
      <c r="D150" s="243" t="s">
        <v>194</v>
      </c>
      <c r="E150" s="244" t="s">
        <v>382</v>
      </c>
      <c r="F150" s="245" t="s">
        <v>383</v>
      </c>
      <c r="G150" s="246" t="s">
        <v>163</v>
      </c>
      <c r="H150" s="247">
        <v>0.52400000000000002</v>
      </c>
      <c r="I150" s="248"/>
      <c r="J150" s="249">
        <f>ROUND(I150*H150,2)</f>
        <v>0</v>
      </c>
      <c r="K150" s="245" t="s">
        <v>23</v>
      </c>
      <c r="L150" s="250"/>
      <c r="M150" s="251" t="s">
        <v>23</v>
      </c>
      <c r="N150" s="252" t="s">
        <v>44</v>
      </c>
      <c r="O150" s="45"/>
      <c r="P150" s="228">
        <f>O150*H150</f>
        <v>0</v>
      </c>
      <c r="Q150" s="228">
        <v>0.55000000000000004</v>
      </c>
      <c r="R150" s="228">
        <f>Q150*H150</f>
        <v>0.28820000000000001</v>
      </c>
      <c r="S150" s="228">
        <v>0</v>
      </c>
      <c r="T150" s="229">
        <f>S150*H150</f>
        <v>0</v>
      </c>
      <c r="AR150" s="22" t="s">
        <v>314</v>
      </c>
      <c r="AT150" s="22" t="s">
        <v>194</v>
      </c>
      <c r="AU150" s="22" t="s">
        <v>83</v>
      </c>
      <c r="AY150" s="22" t="s">
        <v>146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81</v>
      </c>
      <c r="BK150" s="230">
        <f>ROUND(I150*H150,2)</f>
        <v>0</v>
      </c>
      <c r="BL150" s="22" t="s">
        <v>225</v>
      </c>
      <c r="BM150" s="22" t="s">
        <v>384</v>
      </c>
    </row>
    <row r="151" s="11" customFormat="1">
      <c r="B151" s="231"/>
      <c r="C151" s="232"/>
      <c r="D151" s="233" t="s">
        <v>158</v>
      </c>
      <c r="E151" s="234" t="s">
        <v>23</v>
      </c>
      <c r="F151" s="235" t="s">
        <v>385</v>
      </c>
      <c r="G151" s="232"/>
      <c r="H151" s="236">
        <v>0.52400000000000002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158</v>
      </c>
      <c r="AU151" s="242" t="s">
        <v>83</v>
      </c>
      <c r="AV151" s="11" t="s">
        <v>83</v>
      </c>
      <c r="AW151" s="11" t="s">
        <v>36</v>
      </c>
      <c r="AX151" s="11" t="s">
        <v>81</v>
      </c>
      <c r="AY151" s="242" t="s">
        <v>146</v>
      </c>
    </row>
    <row r="152" s="1" customFormat="1" ht="16.5" customHeight="1">
      <c r="B152" s="44"/>
      <c r="C152" s="219" t="s">
        <v>298</v>
      </c>
      <c r="D152" s="219" t="s">
        <v>148</v>
      </c>
      <c r="E152" s="220" t="s">
        <v>386</v>
      </c>
      <c r="F152" s="221" t="s">
        <v>387</v>
      </c>
      <c r="G152" s="222" t="s">
        <v>380</v>
      </c>
      <c r="H152" s="223">
        <v>11.9</v>
      </c>
      <c r="I152" s="224"/>
      <c r="J152" s="225">
        <f>ROUND(I152*H152,2)</f>
        <v>0</v>
      </c>
      <c r="K152" s="221" t="s">
        <v>23</v>
      </c>
      <c r="L152" s="70"/>
      <c r="M152" s="226" t="s">
        <v>23</v>
      </c>
      <c r="N152" s="227" t="s">
        <v>44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0.019650000000000001</v>
      </c>
      <c r="T152" s="229">
        <f>S152*H152</f>
        <v>0.23383500000000002</v>
      </c>
      <c r="AR152" s="22" t="s">
        <v>225</v>
      </c>
      <c r="AT152" s="22" t="s">
        <v>148</v>
      </c>
      <c r="AU152" s="22" t="s">
        <v>83</v>
      </c>
      <c r="AY152" s="22" t="s">
        <v>146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81</v>
      </c>
      <c r="BK152" s="230">
        <f>ROUND(I152*H152,2)</f>
        <v>0</v>
      </c>
      <c r="BL152" s="22" t="s">
        <v>225</v>
      </c>
      <c r="BM152" s="22" t="s">
        <v>388</v>
      </c>
    </row>
    <row r="153" s="11" customFormat="1">
      <c r="B153" s="231"/>
      <c r="C153" s="232"/>
      <c r="D153" s="233" t="s">
        <v>158</v>
      </c>
      <c r="E153" s="234" t="s">
        <v>23</v>
      </c>
      <c r="F153" s="235" t="s">
        <v>389</v>
      </c>
      <c r="G153" s="232"/>
      <c r="H153" s="236">
        <v>11.9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158</v>
      </c>
      <c r="AU153" s="242" t="s">
        <v>83</v>
      </c>
      <c r="AV153" s="11" t="s">
        <v>83</v>
      </c>
      <c r="AW153" s="11" t="s">
        <v>36</v>
      </c>
      <c r="AX153" s="11" t="s">
        <v>81</v>
      </c>
      <c r="AY153" s="242" t="s">
        <v>146</v>
      </c>
    </row>
    <row r="154" s="1" customFormat="1" ht="38.25" customHeight="1">
      <c r="B154" s="44"/>
      <c r="C154" s="219" t="s">
        <v>307</v>
      </c>
      <c r="D154" s="219" t="s">
        <v>148</v>
      </c>
      <c r="E154" s="220" t="s">
        <v>390</v>
      </c>
      <c r="F154" s="221" t="s">
        <v>391</v>
      </c>
      <c r="G154" s="222" t="s">
        <v>181</v>
      </c>
      <c r="H154" s="223">
        <v>0.28799999999999998</v>
      </c>
      <c r="I154" s="224"/>
      <c r="J154" s="225">
        <f>ROUND(I154*H154,2)</f>
        <v>0</v>
      </c>
      <c r="K154" s="221" t="s">
        <v>152</v>
      </c>
      <c r="L154" s="70"/>
      <c r="M154" s="226" t="s">
        <v>23</v>
      </c>
      <c r="N154" s="227" t="s">
        <v>44</v>
      </c>
      <c r="O154" s="4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22" t="s">
        <v>225</v>
      </c>
      <c r="AT154" s="22" t="s">
        <v>148</v>
      </c>
      <c r="AU154" s="22" t="s">
        <v>83</v>
      </c>
      <c r="AY154" s="22" t="s">
        <v>146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81</v>
      </c>
      <c r="BK154" s="230">
        <f>ROUND(I154*H154,2)</f>
        <v>0</v>
      </c>
      <c r="BL154" s="22" t="s">
        <v>225</v>
      </c>
      <c r="BM154" s="22" t="s">
        <v>392</v>
      </c>
    </row>
    <row r="155" s="10" customFormat="1" ht="29.88" customHeight="1">
      <c r="B155" s="203"/>
      <c r="C155" s="204"/>
      <c r="D155" s="205" t="s">
        <v>72</v>
      </c>
      <c r="E155" s="217" t="s">
        <v>284</v>
      </c>
      <c r="F155" s="217" t="s">
        <v>285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SUM(P156:P157)</f>
        <v>0</v>
      </c>
      <c r="Q155" s="211"/>
      <c r="R155" s="212">
        <f>SUM(R156:R157)</f>
        <v>0</v>
      </c>
      <c r="S155" s="211"/>
      <c r="T155" s="213">
        <f>SUM(T156:T157)</f>
        <v>0.14999999999999999</v>
      </c>
      <c r="AR155" s="214" t="s">
        <v>83</v>
      </c>
      <c r="AT155" s="215" t="s">
        <v>72</v>
      </c>
      <c r="AU155" s="215" t="s">
        <v>81</v>
      </c>
      <c r="AY155" s="214" t="s">
        <v>146</v>
      </c>
      <c r="BK155" s="216">
        <f>SUM(BK156:BK157)</f>
        <v>0</v>
      </c>
    </row>
    <row r="156" s="1" customFormat="1" ht="25.5" customHeight="1">
      <c r="B156" s="44"/>
      <c r="C156" s="219" t="s">
        <v>314</v>
      </c>
      <c r="D156" s="219" t="s">
        <v>148</v>
      </c>
      <c r="E156" s="220" t="s">
        <v>292</v>
      </c>
      <c r="F156" s="221" t="s">
        <v>293</v>
      </c>
      <c r="G156" s="222" t="s">
        <v>197</v>
      </c>
      <c r="H156" s="223">
        <v>150</v>
      </c>
      <c r="I156" s="224"/>
      <c r="J156" s="225">
        <f>ROUND(I156*H156,2)</f>
        <v>0</v>
      </c>
      <c r="K156" s="221" t="s">
        <v>152</v>
      </c>
      <c r="L156" s="70"/>
      <c r="M156" s="226" t="s">
        <v>23</v>
      </c>
      <c r="N156" s="227" t="s">
        <v>44</v>
      </c>
      <c r="O156" s="45"/>
      <c r="P156" s="228">
        <f>O156*H156</f>
        <v>0</v>
      </c>
      <c r="Q156" s="228">
        <v>0</v>
      </c>
      <c r="R156" s="228">
        <f>Q156*H156</f>
        <v>0</v>
      </c>
      <c r="S156" s="228">
        <v>0.001</v>
      </c>
      <c r="T156" s="229">
        <f>S156*H156</f>
        <v>0.14999999999999999</v>
      </c>
      <c r="AR156" s="22" t="s">
        <v>225</v>
      </c>
      <c r="AT156" s="22" t="s">
        <v>148</v>
      </c>
      <c r="AU156" s="22" t="s">
        <v>83</v>
      </c>
      <c r="AY156" s="22" t="s">
        <v>146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81</v>
      </c>
      <c r="BK156" s="230">
        <f>ROUND(I156*H156,2)</f>
        <v>0</v>
      </c>
      <c r="BL156" s="22" t="s">
        <v>225</v>
      </c>
      <c r="BM156" s="22" t="s">
        <v>393</v>
      </c>
    </row>
    <row r="157" s="11" customFormat="1">
      <c r="B157" s="231"/>
      <c r="C157" s="232"/>
      <c r="D157" s="233" t="s">
        <v>158</v>
      </c>
      <c r="E157" s="234" t="s">
        <v>23</v>
      </c>
      <c r="F157" s="235" t="s">
        <v>394</v>
      </c>
      <c r="G157" s="232"/>
      <c r="H157" s="236">
        <v>150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158</v>
      </c>
      <c r="AU157" s="242" t="s">
        <v>83</v>
      </c>
      <c r="AV157" s="11" t="s">
        <v>83</v>
      </c>
      <c r="AW157" s="11" t="s">
        <v>36</v>
      </c>
      <c r="AX157" s="11" t="s">
        <v>81</v>
      </c>
      <c r="AY157" s="242" t="s">
        <v>146</v>
      </c>
    </row>
    <row r="158" s="10" customFormat="1" ht="29.88" customHeight="1">
      <c r="B158" s="203"/>
      <c r="C158" s="204"/>
      <c r="D158" s="205" t="s">
        <v>72</v>
      </c>
      <c r="E158" s="217" t="s">
        <v>395</v>
      </c>
      <c r="F158" s="217" t="s">
        <v>396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SUM(P159:P163)</f>
        <v>0</v>
      </c>
      <c r="Q158" s="211"/>
      <c r="R158" s="212">
        <f>SUM(R159:R163)</f>
        <v>0.0048955500000000002</v>
      </c>
      <c r="S158" s="211"/>
      <c r="T158" s="213">
        <f>SUM(T159:T163)</f>
        <v>0</v>
      </c>
      <c r="AR158" s="214" t="s">
        <v>83</v>
      </c>
      <c r="AT158" s="215" t="s">
        <v>72</v>
      </c>
      <c r="AU158" s="215" t="s">
        <v>81</v>
      </c>
      <c r="AY158" s="214" t="s">
        <v>146</v>
      </c>
      <c r="BK158" s="216">
        <f>SUM(BK159:BK163)</f>
        <v>0</v>
      </c>
    </row>
    <row r="159" s="1" customFormat="1" ht="25.5" customHeight="1">
      <c r="B159" s="44"/>
      <c r="C159" s="219" t="s">
        <v>397</v>
      </c>
      <c r="D159" s="219" t="s">
        <v>148</v>
      </c>
      <c r="E159" s="220" t="s">
        <v>398</v>
      </c>
      <c r="F159" s="221" t="s">
        <v>399</v>
      </c>
      <c r="G159" s="222" t="s">
        <v>151</v>
      </c>
      <c r="H159" s="223">
        <v>8.9009999999999998</v>
      </c>
      <c r="I159" s="224"/>
      <c r="J159" s="225">
        <f>ROUND(I159*H159,2)</f>
        <v>0</v>
      </c>
      <c r="K159" s="221" t="s">
        <v>152</v>
      </c>
      <c r="L159" s="70"/>
      <c r="M159" s="226" t="s">
        <v>23</v>
      </c>
      <c r="N159" s="227" t="s">
        <v>44</v>
      </c>
      <c r="O159" s="45"/>
      <c r="P159" s="228">
        <f>O159*H159</f>
        <v>0</v>
      </c>
      <c r="Q159" s="228">
        <v>2.0000000000000002E-05</v>
      </c>
      <c r="R159" s="228">
        <f>Q159*H159</f>
        <v>0.00017802000000000001</v>
      </c>
      <c r="S159" s="228">
        <v>0</v>
      </c>
      <c r="T159" s="229">
        <f>S159*H159</f>
        <v>0</v>
      </c>
      <c r="AR159" s="22" t="s">
        <v>225</v>
      </c>
      <c r="AT159" s="22" t="s">
        <v>148</v>
      </c>
      <c r="AU159" s="22" t="s">
        <v>83</v>
      </c>
      <c r="AY159" s="22" t="s">
        <v>146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81</v>
      </c>
      <c r="BK159" s="230">
        <f>ROUND(I159*H159,2)</f>
        <v>0</v>
      </c>
      <c r="BL159" s="22" t="s">
        <v>225</v>
      </c>
      <c r="BM159" s="22" t="s">
        <v>400</v>
      </c>
    </row>
    <row r="160" s="11" customFormat="1">
      <c r="B160" s="231"/>
      <c r="C160" s="232"/>
      <c r="D160" s="233" t="s">
        <v>158</v>
      </c>
      <c r="E160" s="234" t="s">
        <v>23</v>
      </c>
      <c r="F160" s="235" t="s">
        <v>401</v>
      </c>
      <c r="G160" s="232"/>
      <c r="H160" s="236">
        <v>8.9009999999999998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158</v>
      </c>
      <c r="AU160" s="242" t="s">
        <v>83</v>
      </c>
      <c r="AV160" s="11" t="s">
        <v>83</v>
      </c>
      <c r="AW160" s="11" t="s">
        <v>36</v>
      </c>
      <c r="AX160" s="11" t="s">
        <v>81</v>
      </c>
      <c r="AY160" s="242" t="s">
        <v>146</v>
      </c>
    </row>
    <row r="161" s="1" customFormat="1" ht="25.5" customHeight="1">
      <c r="B161" s="44"/>
      <c r="C161" s="219" t="s">
        <v>402</v>
      </c>
      <c r="D161" s="219" t="s">
        <v>148</v>
      </c>
      <c r="E161" s="220" t="s">
        <v>403</v>
      </c>
      <c r="F161" s="221" t="s">
        <v>404</v>
      </c>
      <c r="G161" s="222" t="s">
        <v>151</v>
      </c>
      <c r="H161" s="223">
        <v>8.9009999999999998</v>
      </c>
      <c r="I161" s="224"/>
      <c r="J161" s="225">
        <f>ROUND(I161*H161,2)</f>
        <v>0</v>
      </c>
      <c r="K161" s="221" t="s">
        <v>152</v>
      </c>
      <c r="L161" s="70"/>
      <c r="M161" s="226" t="s">
        <v>23</v>
      </c>
      <c r="N161" s="227" t="s">
        <v>44</v>
      </c>
      <c r="O161" s="45"/>
      <c r="P161" s="228">
        <f>O161*H161</f>
        <v>0</v>
      </c>
      <c r="Q161" s="228">
        <v>2.0000000000000002E-05</v>
      </c>
      <c r="R161" s="228">
        <f>Q161*H161</f>
        <v>0.00017802000000000001</v>
      </c>
      <c r="S161" s="228">
        <v>0</v>
      </c>
      <c r="T161" s="229">
        <f>S161*H161</f>
        <v>0</v>
      </c>
      <c r="AR161" s="22" t="s">
        <v>225</v>
      </c>
      <c r="AT161" s="22" t="s">
        <v>148</v>
      </c>
      <c r="AU161" s="22" t="s">
        <v>83</v>
      </c>
      <c r="AY161" s="22" t="s">
        <v>146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81</v>
      </c>
      <c r="BK161" s="230">
        <f>ROUND(I161*H161,2)</f>
        <v>0</v>
      </c>
      <c r="BL161" s="22" t="s">
        <v>225</v>
      </c>
      <c r="BM161" s="22" t="s">
        <v>405</v>
      </c>
    </row>
    <row r="162" s="1" customFormat="1" ht="25.5" customHeight="1">
      <c r="B162" s="44"/>
      <c r="C162" s="219" t="s">
        <v>406</v>
      </c>
      <c r="D162" s="219" t="s">
        <v>148</v>
      </c>
      <c r="E162" s="220" t="s">
        <v>407</v>
      </c>
      <c r="F162" s="221" t="s">
        <v>408</v>
      </c>
      <c r="G162" s="222" t="s">
        <v>151</v>
      </c>
      <c r="H162" s="223">
        <v>26.702999999999999</v>
      </c>
      <c r="I162" s="224"/>
      <c r="J162" s="225">
        <f>ROUND(I162*H162,2)</f>
        <v>0</v>
      </c>
      <c r="K162" s="221" t="s">
        <v>23</v>
      </c>
      <c r="L162" s="70"/>
      <c r="M162" s="226" t="s">
        <v>23</v>
      </c>
      <c r="N162" s="227" t="s">
        <v>44</v>
      </c>
      <c r="O162" s="45"/>
      <c r="P162" s="228">
        <f>O162*H162</f>
        <v>0</v>
      </c>
      <c r="Q162" s="228">
        <v>0.00017000000000000001</v>
      </c>
      <c r="R162" s="228">
        <f>Q162*H162</f>
        <v>0.0045395100000000001</v>
      </c>
      <c r="S162" s="228">
        <v>0</v>
      </c>
      <c r="T162" s="229">
        <f>S162*H162</f>
        <v>0</v>
      </c>
      <c r="AR162" s="22" t="s">
        <v>225</v>
      </c>
      <c r="AT162" s="22" t="s">
        <v>148</v>
      </c>
      <c r="AU162" s="22" t="s">
        <v>83</v>
      </c>
      <c r="AY162" s="22" t="s">
        <v>146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81</v>
      </c>
      <c r="BK162" s="230">
        <f>ROUND(I162*H162,2)</f>
        <v>0</v>
      </c>
      <c r="BL162" s="22" t="s">
        <v>225</v>
      </c>
      <c r="BM162" s="22" t="s">
        <v>409</v>
      </c>
    </row>
    <row r="163" s="11" customFormat="1">
      <c r="B163" s="231"/>
      <c r="C163" s="232"/>
      <c r="D163" s="233" t="s">
        <v>158</v>
      </c>
      <c r="E163" s="234" t="s">
        <v>23</v>
      </c>
      <c r="F163" s="235" t="s">
        <v>410</v>
      </c>
      <c r="G163" s="232"/>
      <c r="H163" s="236">
        <v>26.702999999999999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158</v>
      </c>
      <c r="AU163" s="242" t="s">
        <v>83</v>
      </c>
      <c r="AV163" s="11" t="s">
        <v>83</v>
      </c>
      <c r="AW163" s="11" t="s">
        <v>36</v>
      </c>
      <c r="AX163" s="11" t="s">
        <v>81</v>
      </c>
      <c r="AY163" s="242" t="s">
        <v>146</v>
      </c>
    </row>
    <row r="164" s="10" customFormat="1" ht="37.44" customHeight="1">
      <c r="B164" s="203"/>
      <c r="C164" s="204"/>
      <c r="D164" s="205" t="s">
        <v>72</v>
      </c>
      <c r="E164" s="206" t="s">
        <v>296</v>
      </c>
      <c r="F164" s="206" t="s">
        <v>297</v>
      </c>
      <c r="G164" s="204"/>
      <c r="H164" s="204"/>
      <c r="I164" s="207"/>
      <c r="J164" s="208">
        <f>BK164</f>
        <v>0</v>
      </c>
      <c r="K164" s="204"/>
      <c r="L164" s="209"/>
      <c r="M164" s="210"/>
      <c r="N164" s="211"/>
      <c r="O164" s="211"/>
      <c r="P164" s="212">
        <f>P165+P167+P169</f>
        <v>0</v>
      </c>
      <c r="Q164" s="211"/>
      <c r="R164" s="212">
        <f>R165+R167+R169</f>
        <v>0</v>
      </c>
      <c r="S164" s="211"/>
      <c r="T164" s="213">
        <f>T165+T167+T169</f>
        <v>0</v>
      </c>
      <c r="AR164" s="214" t="s">
        <v>169</v>
      </c>
      <c r="AT164" s="215" t="s">
        <v>72</v>
      </c>
      <c r="AU164" s="215" t="s">
        <v>73</v>
      </c>
      <c r="AY164" s="214" t="s">
        <v>146</v>
      </c>
      <c r="BK164" s="216">
        <f>BK165+BK167+BK169</f>
        <v>0</v>
      </c>
    </row>
    <row r="165" s="10" customFormat="1" ht="19.92" customHeight="1">
      <c r="B165" s="203"/>
      <c r="C165" s="204"/>
      <c r="D165" s="205" t="s">
        <v>72</v>
      </c>
      <c r="E165" s="217" t="s">
        <v>73</v>
      </c>
      <c r="F165" s="217" t="s">
        <v>297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P166</f>
        <v>0</v>
      </c>
      <c r="Q165" s="211"/>
      <c r="R165" s="212">
        <f>R166</f>
        <v>0</v>
      </c>
      <c r="S165" s="211"/>
      <c r="T165" s="213">
        <f>T166</f>
        <v>0</v>
      </c>
      <c r="AR165" s="214" t="s">
        <v>169</v>
      </c>
      <c r="AT165" s="215" t="s">
        <v>72</v>
      </c>
      <c r="AU165" s="215" t="s">
        <v>81</v>
      </c>
      <c r="AY165" s="214" t="s">
        <v>146</v>
      </c>
      <c r="BK165" s="216">
        <f>BK166</f>
        <v>0</v>
      </c>
    </row>
    <row r="166" s="1" customFormat="1" ht="25.5" customHeight="1">
      <c r="B166" s="44"/>
      <c r="C166" s="219" t="s">
        <v>411</v>
      </c>
      <c r="D166" s="219" t="s">
        <v>148</v>
      </c>
      <c r="E166" s="220" t="s">
        <v>299</v>
      </c>
      <c r="F166" s="221" t="s">
        <v>300</v>
      </c>
      <c r="G166" s="222" t="s">
        <v>301</v>
      </c>
      <c r="H166" s="223">
        <v>1</v>
      </c>
      <c r="I166" s="224"/>
      <c r="J166" s="225">
        <f>ROUND(I166*H166,2)</f>
        <v>0</v>
      </c>
      <c r="K166" s="221" t="s">
        <v>302</v>
      </c>
      <c r="L166" s="70"/>
      <c r="M166" s="226" t="s">
        <v>23</v>
      </c>
      <c r="N166" s="227" t="s">
        <v>44</v>
      </c>
      <c r="O166" s="45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AR166" s="22" t="s">
        <v>303</v>
      </c>
      <c r="AT166" s="22" t="s">
        <v>148</v>
      </c>
      <c r="AU166" s="22" t="s">
        <v>83</v>
      </c>
      <c r="AY166" s="22" t="s">
        <v>146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2" t="s">
        <v>81</v>
      </c>
      <c r="BK166" s="230">
        <f>ROUND(I166*H166,2)</f>
        <v>0</v>
      </c>
      <c r="BL166" s="22" t="s">
        <v>303</v>
      </c>
      <c r="BM166" s="22" t="s">
        <v>412</v>
      </c>
    </row>
    <row r="167" s="10" customFormat="1" ht="29.88" customHeight="1">
      <c r="B167" s="203"/>
      <c r="C167" s="204"/>
      <c r="D167" s="205" t="s">
        <v>72</v>
      </c>
      <c r="E167" s="217" t="s">
        <v>305</v>
      </c>
      <c r="F167" s="217" t="s">
        <v>306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P168</f>
        <v>0</v>
      </c>
      <c r="Q167" s="211"/>
      <c r="R167" s="212">
        <f>R168</f>
        <v>0</v>
      </c>
      <c r="S167" s="211"/>
      <c r="T167" s="213">
        <f>T168</f>
        <v>0</v>
      </c>
      <c r="AR167" s="214" t="s">
        <v>169</v>
      </c>
      <c r="AT167" s="215" t="s">
        <v>72</v>
      </c>
      <c r="AU167" s="215" t="s">
        <v>81</v>
      </c>
      <c r="AY167" s="214" t="s">
        <v>146</v>
      </c>
      <c r="BK167" s="216">
        <f>BK168</f>
        <v>0</v>
      </c>
    </row>
    <row r="168" s="1" customFormat="1" ht="25.5" customHeight="1">
      <c r="B168" s="44"/>
      <c r="C168" s="219" t="s">
        <v>413</v>
      </c>
      <c r="D168" s="219" t="s">
        <v>148</v>
      </c>
      <c r="E168" s="220" t="s">
        <v>308</v>
      </c>
      <c r="F168" s="221" t="s">
        <v>309</v>
      </c>
      <c r="G168" s="222" t="s">
        <v>301</v>
      </c>
      <c r="H168" s="223">
        <v>1</v>
      </c>
      <c r="I168" s="224"/>
      <c r="J168" s="225">
        <f>ROUND(I168*H168,2)</f>
        <v>0</v>
      </c>
      <c r="K168" s="221" t="s">
        <v>310</v>
      </c>
      <c r="L168" s="70"/>
      <c r="M168" s="226" t="s">
        <v>23</v>
      </c>
      <c r="N168" s="227" t="s">
        <v>44</v>
      </c>
      <c r="O168" s="45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AR168" s="22" t="s">
        <v>303</v>
      </c>
      <c r="AT168" s="22" t="s">
        <v>148</v>
      </c>
      <c r="AU168" s="22" t="s">
        <v>83</v>
      </c>
      <c r="AY168" s="22" t="s">
        <v>146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2" t="s">
        <v>81</v>
      </c>
      <c r="BK168" s="230">
        <f>ROUND(I168*H168,2)</f>
        <v>0</v>
      </c>
      <c r="BL168" s="22" t="s">
        <v>303</v>
      </c>
      <c r="BM168" s="22" t="s">
        <v>414</v>
      </c>
    </row>
    <row r="169" s="10" customFormat="1" ht="29.88" customHeight="1">
      <c r="B169" s="203"/>
      <c r="C169" s="204"/>
      <c r="D169" s="205" t="s">
        <v>72</v>
      </c>
      <c r="E169" s="217" t="s">
        <v>312</v>
      </c>
      <c r="F169" s="217" t="s">
        <v>313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P170</f>
        <v>0</v>
      </c>
      <c r="Q169" s="211"/>
      <c r="R169" s="212">
        <f>R170</f>
        <v>0</v>
      </c>
      <c r="S169" s="211"/>
      <c r="T169" s="213">
        <f>T170</f>
        <v>0</v>
      </c>
      <c r="AR169" s="214" t="s">
        <v>169</v>
      </c>
      <c r="AT169" s="215" t="s">
        <v>72</v>
      </c>
      <c r="AU169" s="215" t="s">
        <v>81</v>
      </c>
      <c r="AY169" s="214" t="s">
        <v>146</v>
      </c>
      <c r="BK169" s="216">
        <f>BK170</f>
        <v>0</v>
      </c>
    </row>
    <row r="170" s="1" customFormat="1" ht="25.5" customHeight="1">
      <c r="B170" s="44"/>
      <c r="C170" s="219" t="s">
        <v>415</v>
      </c>
      <c r="D170" s="219" t="s">
        <v>148</v>
      </c>
      <c r="E170" s="220" t="s">
        <v>315</v>
      </c>
      <c r="F170" s="221" t="s">
        <v>316</v>
      </c>
      <c r="G170" s="222" t="s">
        <v>301</v>
      </c>
      <c r="H170" s="223">
        <v>1</v>
      </c>
      <c r="I170" s="224"/>
      <c r="J170" s="225">
        <f>ROUND(I170*H170,2)</f>
        <v>0</v>
      </c>
      <c r="K170" s="221" t="s">
        <v>310</v>
      </c>
      <c r="L170" s="70"/>
      <c r="M170" s="226" t="s">
        <v>23</v>
      </c>
      <c r="N170" s="264" t="s">
        <v>44</v>
      </c>
      <c r="O170" s="265"/>
      <c r="P170" s="266">
        <f>O170*H170</f>
        <v>0</v>
      </c>
      <c r="Q170" s="266">
        <v>0</v>
      </c>
      <c r="R170" s="266">
        <f>Q170*H170</f>
        <v>0</v>
      </c>
      <c r="S170" s="266">
        <v>0</v>
      </c>
      <c r="T170" s="267">
        <f>S170*H170</f>
        <v>0</v>
      </c>
      <c r="AR170" s="22" t="s">
        <v>303</v>
      </c>
      <c r="AT170" s="22" t="s">
        <v>148</v>
      </c>
      <c r="AU170" s="22" t="s">
        <v>83</v>
      </c>
      <c r="AY170" s="22" t="s">
        <v>146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81</v>
      </c>
      <c r="BK170" s="230">
        <f>ROUND(I170*H170,2)</f>
        <v>0</v>
      </c>
      <c r="BL170" s="22" t="s">
        <v>303</v>
      </c>
      <c r="BM170" s="22" t="s">
        <v>416</v>
      </c>
    </row>
    <row r="171" s="1" customFormat="1" ht="6.96" customHeight="1">
      <c r="B171" s="65"/>
      <c r="C171" s="66"/>
      <c r="D171" s="66"/>
      <c r="E171" s="66"/>
      <c r="F171" s="66"/>
      <c r="G171" s="66"/>
      <c r="H171" s="66"/>
      <c r="I171" s="164"/>
      <c r="J171" s="66"/>
      <c r="K171" s="66"/>
      <c r="L171" s="70"/>
    </row>
  </sheetData>
  <sheetProtection sheet="1" autoFilter="0" formatColumns="0" formatRows="0" objects="1" scenarios="1" spinCount="100000" saltValue="Ybn2FP5x26l7efmiMz0NU98/v4OMyJTqhn8mSh4B9ugiiZp4NspUHRWtffm+ZxGd62OJDvJlh2E0C/erMuAd0w==" hashValue="2UQC1GKf4R4bWCQyOlZO1H/ESfKuccsJDzBWAex8vlJ0eCT2apv/wmNRb9Txvztfj2M5BCTGec6VURzVKpH48A==" algorithmName="SHA-512" password="CC35"/>
  <autoFilter ref="C91:K170"/>
  <mergeCells count="10">
    <mergeCell ref="E7:H7"/>
    <mergeCell ref="E9:H9"/>
    <mergeCell ref="E24:H24"/>
    <mergeCell ref="E45:H45"/>
    <mergeCell ref="E47:H47"/>
    <mergeCell ref="J51:J52"/>
    <mergeCell ref="E82:H82"/>
    <mergeCell ref="E84:H84"/>
    <mergeCell ref="G1:H1"/>
    <mergeCell ref="L2:V2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89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83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Dětské prvky, Třinec - obnova, 2.etapa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417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30. 4. 2018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23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29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31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ROUND(SUM(BE89:BE179), 2)</f>
        <v>0</v>
      </c>
      <c r="G30" s="45"/>
      <c r="H30" s="45"/>
      <c r="I30" s="156">
        <v>0.20999999999999999</v>
      </c>
      <c r="J30" s="155">
        <f>ROUND(ROUND((SUM(BE89:BE179)),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ROUND(SUM(BF89:BF179), 2)</f>
        <v>0</v>
      </c>
      <c r="G31" s="45"/>
      <c r="H31" s="45"/>
      <c r="I31" s="156">
        <v>0.14999999999999999</v>
      </c>
      <c r="J31" s="155">
        <f>ROUND(ROUND((SUM(BF89:BF179)),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ROUND(SUM(BG89:BG179),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ROUND(SUM(BH89:BH179),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ROUND(SUM(BI89:BI179),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Dětské prvky, Třinec - obnova, 2.etapa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03 - Lokalita č. 3 - U BD č.p. 649 na ul. Koperníkova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30. 4. 2018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Třinec, Jablunkovská 160, 739 61 Třinec</v>
      </c>
      <c r="G51" s="45"/>
      <c r="H51" s="45"/>
      <c r="I51" s="144" t="s">
        <v>34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114</v>
      </c>
      <c r="D54" s="157"/>
      <c r="E54" s="157"/>
      <c r="F54" s="157"/>
      <c r="G54" s="157"/>
      <c r="H54" s="157"/>
      <c r="I54" s="171"/>
      <c r="J54" s="172" t="s">
        <v>115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116</v>
      </c>
      <c r="D56" s="45"/>
      <c r="E56" s="45"/>
      <c r="F56" s="45"/>
      <c r="G56" s="45"/>
      <c r="H56" s="45"/>
      <c r="I56" s="142"/>
      <c r="J56" s="153">
        <f>J89</f>
        <v>0</v>
      </c>
      <c r="K56" s="49"/>
      <c r="AU56" s="22" t="s">
        <v>117</v>
      </c>
    </row>
    <row r="57" s="7" customFormat="1" ht="24.96" customHeight="1">
      <c r="B57" s="175"/>
      <c r="C57" s="176"/>
      <c r="D57" s="177" t="s">
        <v>118</v>
      </c>
      <c r="E57" s="178"/>
      <c r="F57" s="178"/>
      <c r="G57" s="178"/>
      <c r="H57" s="178"/>
      <c r="I57" s="179"/>
      <c r="J57" s="180">
        <f>J90</f>
        <v>0</v>
      </c>
      <c r="K57" s="181"/>
    </row>
    <row r="58" s="8" customFormat="1" ht="19.92" customHeight="1">
      <c r="B58" s="182"/>
      <c r="C58" s="183"/>
      <c r="D58" s="184" t="s">
        <v>119</v>
      </c>
      <c r="E58" s="185"/>
      <c r="F58" s="185"/>
      <c r="G58" s="185"/>
      <c r="H58" s="185"/>
      <c r="I58" s="186"/>
      <c r="J58" s="187">
        <f>J91</f>
        <v>0</v>
      </c>
      <c r="K58" s="188"/>
    </row>
    <row r="59" s="8" customFormat="1" ht="19.92" customHeight="1">
      <c r="B59" s="182"/>
      <c r="C59" s="183"/>
      <c r="D59" s="184" t="s">
        <v>120</v>
      </c>
      <c r="E59" s="185"/>
      <c r="F59" s="185"/>
      <c r="G59" s="185"/>
      <c r="H59" s="185"/>
      <c r="I59" s="186"/>
      <c r="J59" s="187">
        <f>J119</f>
        <v>0</v>
      </c>
      <c r="K59" s="188"/>
    </row>
    <row r="60" s="8" customFormat="1" ht="19.92" customHeight="1">
      <c r="B60" s="182"/>
      <c r="C60" s="183"/>
      <c r="D60" s="184" t="s">
        <v>121</v>
      </c>
      <c r="E60" s="185"/>
      <c r="F60" s="185"/>
      <c r="G60" s="185"/>
      <c r="H60" s="185"/>
      <c r="I60" s="186"/>
      <c r="J60" s="187">
        <f>J131</f>
        <v>0</v>
      </c>
      <c r="K60" s="188"/>
    </row>
    <row r="61" s="8" customFormat="1" ht="19.92" customHeight="1">
      <c r="B61" s="182"/>
      <c r="C61" s="183"/>
      <c r="D61" s="184" t="s">
        <v>122</v>
      </c>
      <c r="E61" s="185"/>
      <c r="F61" s="185"/>
      <c r="G61" s="185"/>
      <c r="H61" s="185"/>
      <c r="I61" s="186"/>
      <c r="J61" s="187">
        <f>J152</f>
        <v>0</v>
      </c>
      <c r="K61" s="188"/>
    </row>
    <row r="62" s="8" customFormat="1" ht="19.92" customHeight="1">
      <c r="B62" s="182"/>
      <c r="C62" s="183"/>
      <c r="D62" s="184" t="s">
        <v>123</v>
      </c>
      <c r="E62" s="185"/>
      <c r="F62" s="185"/>
      <c r="G62" s="185"/>
      <c r="H62" s="185"/>
      <c r="I62" s="186"/>
      <c r="J62" s="187">
        <f>J160</f>
        <v>0</v>
      </c>
      <c r="K62" s="188"/>
    </row>
    <row r="63" s="7" customFormat="1" ht="24.96" customHeight="1">
      <c r="B63" s="175"/>
      <c r="C63" s="176"/>
      <c r="D63" s="177" t="s">
        <v>124</v>
      </c>
      <c r="E63" s="178"/>
      <c r="F63" s="178"/>
      <c r="G63" s="178"/>
      <c r="H63" s="178"/>
      <c r="I63" s="179"/>
      <c r="J63" s="180">
        <f>J162</f>
        <v>0</v>
      </c>
      <c r="K63" s="181"/>
    </row>
    <row r="64" s="8" customFormat="1" ht="19.92" customHeight="1">
      <c r="B64" s="182"/>
      <c r="C64" s="183"/>
      <c r="D64" s="184" t="s">
        <v>321</v>
      </c>
      <c r="E64" s="185"/>
      <c r="F64" s="185"/>
      <c r="G64" s="185"/>
      <c r="H64" s="185"/>
      <c r="I64" s="186"/>
      <c r="J64" s="187">
        <f>J163</f>
        <v>0</v>
      </c>
      <c r="K64" s="188"/>
    </row>
    <row r="65" s="8" customFormat="1" ht="19.92" customHeight="1">
      <c r="B65" s="182"/>
      <c r="C65" s="183"/>
      <c r="D65" s="184" t="s">
        <v>125</v>
      </c>
      <c r="E65" s="185"/>
      <c r="F65" s="185"/>
      <c r="G65" s="185"/>
      <c r="H65" s="185"/>
      <c r="I65" s="186"/>
      <c r="J65" s="187">
        <f>J166</f>
        <v>0</v>
      </c>
      <c r="K65" s="188"/>
    </row>
    <row r="66" s="7" customFormat="1" ht="24.96" customHeight="1">
      <c r="B66" s="175"/>
      <c r="C66" s="176"/>
      <c r="D66" s="177" t="s">
        <v>126</v>
      </c>
      <c r="E66" s="178"/>
      <c r="F66" s="178"/>
      <c r="G66" s="178"/>
      <c r="H66" s="178"/>
      <c r="I66" s="179"/>
      <c r="J66" s="180">
        <f>J173</f>
        <v>0</v>
      </c>
      <c r="K66" s="181"/>
    </row>
    <row r="67" s="8" customFormat="1" ht="19.92" customHeight="1">
      <c r="B67" s="182"/>
      <c r="C67" s="183"/>
      <c r="D67" s="184" t="s">
        <v>127</v>
      </c>
      <c r="E67" s="185"/>
      <c r="F67" s="185"/>
      <c r="G67" s="185"/>
      <c r="H67" s="185"/>
      <c r="I67" s="186"/>
      <c r="J67" s="187">
        <f>J174</f>
        <v>0</v>
      </c>
      <c r="K67" s="188"/>
    </row>
    <row r="68" s="8" customFormat="1" ht="19.92" customHeight="1">
      <c r="B68" s="182"/>
      <c r="C68" s="183"/>
      <c r="D68" s="184" t="s">
        <v>128</v>
      </c>
      <c r="E68" s="185"/>
      <c r="F68" s="185"/>
      <c r="G68" s="185"/>
      <c r="H68" s="185"/>
      <c r="I68" s="186"/>
      <c r="J68" s="187">
        <f>J176</f>
        <v>0</v>
      </c>
      <c r="K68" s="188"/>
    </row>
    <row r="69" s="8" customFormat="1" ht="19.92" customHeight="1">
      <c r="B69" s="182"/>
      <c r="C69" s="183"/>
      <c r="D69" s="184" t="s">
        <v>129</v>
      </c>
      <c r="E69" s="185"/>
      <c r="F69" s="185"/>
      <c r="G69" s="185"/>
      <c r="H69" s="185"/>
      <c r="I69" s="186"/>
      <c r="J69" s="187">
        <f>J178</f>
        <v>0</v>
      </c>
      <c r="K69" s="188"/>
    </row>
    <row r="70" s="1" customFormat="1" ht="21.84" customHeight="1">
      <c r="B70" s="44"/>
      <c r="C70" s="45"/>
      <c r="D70" s="45"/>
      <c r="E70" s="45"/>
      <c r="F70" s="45"/>
      <c r="G70" s="45"/>
      <c r="H70" s="45"/>
      <c r="I70" s="142"/>
      <c r="J70" s="45"/>
      <c r="K70" s="49"/>
    </row>
    <row r="71" s="1" customFormat="1" ht="6.96" customHeight="1">
      <c r="B71" s="65"/>
      <c r="C71" s="66"/>
      <c r="D71" s="66"/>
      <c r="E71" s="66"/>
      <c r="F71" s="66"/>
      <c r="G71" s="66"/>
      <c r="H71" s="66"/>
      <c r="I71" s="164"/>
      <c r="J71" s="66"/>
      <c r="K71" s="67"/>
    </row>
    <row r="75" s="1" customFormat="1" ht="6.96" customHeight="1">
      <c r="B75" s="68"/>
      <c r="C75" s="69"/>
      <c r="D75" s="69"/>
      <c r="E75" s="69"/>
      <c r="F75" s="69"/>
      <c r="G75" s="69"/>
      <c r="H75" s="69"/>
      <c r="I75" s="167"/>
      <c r="J75" s="69"/>
      <c r="K75" s="69"/>
      <c r="L75" s="70"/>
    </row>
    <row r="76" s="1" customFormat="1" ht="36.96" customHeight="1">
      <c r="B76" s="44"/>
      <c r="C76" s="71" t="s">
        <v>130</v>
      </c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4.4" customHeight="1">
      <c r="B78" s="44"/>
      <c r="C78" s="74" t="s">
        <v>18</v>
      </c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 ht="16.5" customHeight="1">
      <c r="B79" s="44"/>
      <c r="C79" s="72"/>
      <c r="D79" s="72"/>
      <c r="E79" s="190" t="str">
        <f>E7</f>
        <v>Dětské prvky, Třinec - obnova, 2.etapa</v>
      </c>
      <c r="F79" s="74"/>
      <c r="G79" s="74"/>
      <c r="H79" s="74"/>
      <c r="I79" s="189"/>
      <c r="J79" s="72"/>
      <c r="K79" s="72"/>
      <c r="L79" s="70"/>
    </row>
    <row r="80" s="1" customFormat="1" ht="14.4" customHeight="1">
      <c r="B80" s="44"/>
      <c r="C80" s="74" t="s">
        <v>111</v>
      </c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 ht="17.25" customHeight="1">
      <c r="B81" s="44"/>
      <c r="C81" s="72"/>
      <c r="D81" s="72"/>
      <c r="E81" s="80" t="str">
        <f>E9</f>
        <v>03 - Lokalita č. 3 - U BD č.p. 649 na ul. Koperníkova</v>
      </c>
      <c r="F81" s="72"/>
      <c r="G81" s="72"/>
      <c r="H81" s="72"/>
      <c r="I81" s="189"/>
      <c r="J81" s="72"/>
      <c r="K81" s="72"/>
      <c r="L81" s="70"/>
    </row>
    <row r="82" s="1" customFormat="1" ht="6.96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1" customFormat="1" ht="18" customHeight="1">
      <c r="B83" s="44"/>
      <c r="C83" s="74" t="s">
        <v>24</v>
      </c>
      <c r="D83" s="72"/>
      <c r="E83" s="72"/>
      <c r="F83" s="191" t="str">
        <f>F12</f>
        <v>Obec Třinec</v>
      </c>
      <c r="G83" s="72"/>
      <c r="H83" s="72"/>
      <c r="I83" s="192" t="s">
        <v>26</v>
      </c>
      <c r="J83" s="83" t="str">
        <f>IF(J12="","",J12)</f>
        <v>30. 4. 2018</v>
      </c>
      <c r="K83" s="72"/>
      <c r="L83" s="70"/>
    </row>
    <row r="84" s="1" customFormat="1" ht="6.96" customHeight="1">
      <c r="B84" s="44"/>
      <c r="C84" s="72"/>
      <c r="D84" s="72"/>
      <c r="E84" s="72"/>
      <c r="F84" s="72"/>
      <c r="G84" s="72"/>
      <c r="H84" s="72"/>
      <c r="I84" s="189"/>
      <c r="J84" s="72"/>
      <c r="K84" s="72"/>
      <c r="L84" s="70"/>
    </row>
    <row r="85" s="1" customFormat="1">
      <c r="B85" s="44"/>
      <c r="C85" s="74" t="s">
        <v>28</v>
      </c>
      <c r="D85" s="72"/>
      <c r="E85" s="72"/>
      <c r="F85" s="191" t="str">
        <f>E15</f>
        <v>Město Třinec, Jablunkovská 160, 739 61 Třinec</v>
      </c>
      <c r="G85" s="72"/>
      <c r="H85" s="72"/>
      <c r="I85" s="192" t="s">
        <v>34</v>
      </c>
      <c r="J85" s="191" t="str">
        <f>E21</f>
        <v xml:space="preserve"> </v>
      </c>
      <c r="K85" s="72"/>
      <c r="L85" s="70"/>
    </row>
    <row r="86" s="1" customFormat="1" ht="14.4" customHeight="1">
      <c r="B86" s="44"/>
      <c r="C86" s="74" t="s">
        <v>32</v>
      </c>
      <c r="D86" s="72"/>
      <c r="E86" s="72"/>
      <c r="F86" s="191" t="str">
        <f>IF(E18="","",E18)</f>
        <v/>
      </c>
      <c r="G86" s="72"/>
      <c r="H86" s="72"/>
      <c r="I86" s="189"/>
      <c r="J86" s="72"/>
      <c r="K86" s="72"/>
      <c r="L86" s="70"/>
    </row>
    <row r="87" s="1" customFormat="1" ht="10.32" customHeight="1">
      <c r="B87" s="44"/>
      <c r="C87" s="72"/>
      <c r="D87" s="72"/>
      <c r="E87" s="72"/>
      <c r="F87" s="72"/>
      <c r="G87" s="72"/>
      <c r="H87" s="72"/>
      <c r="I87" s="189"/>
      <c r="J87" s="72"/>
      <c r="K87" s="72"/>
      <c r="L87" s="70"/>
    </row>
    <row r="88" s="9" customFormat="1" ht="29.28" customHeight="1">
      <c r="B88" s="193"/>
      <c r="C88" s="194" t="s">
        <v>131</v>
      </c>
      <c r="D88" s="195" t="s">
        <v>58</v>
      </c>
      <c r="E88" s="195" t="s">
        <v>54</v>
      </c>
      <c r="F88" s="195" t="s">
        <v>132</v>
      </c>
      <c r="G88" s="195" t="s">
        <v>133</v>
      </c>
      <c r="H88" s="195" t="s">
        <v>134</v>
      </c>
      <c r="I88" s="196" t="s">
        <v>135</v>
      </c>
      <c r="J88" s="195" t="s">
        <v>115</v>
      </c>
      <c r="K88" s="197" t="s">
        <v>136</v>
      </c>
      <c r="L88" s="198"/>
      <c r="M88" s="100" t="s">
        <v>137</v>
      </c>
      <c r="N88" s="101" t="s">
        <v>43</v>
      </c>
      <c r="O88" s="101" t="s">
        <v>138</v>
      </c>
      <c r="P88" s="101" t="s">
        <v>139</v>
      </c>
      <c r="Q88" s="101" t="s">
        <v>140</v>
      </c>
      <c r="R88" s="101" t="s">
        <v>141</v>
      </c>
      <c r="S88" s="101" t="s">
        <v>142</v>
      </c>
      <c r="T88" s="102" t="s">
        <v>143</v>
      </c>
    </row>
    <row r="89" s="1" customFormat="1" ht="29.28" customHeight="1">
      <c r="B89" s="44"/>
      <c r="C89" s="106" t="s">
        <v>116</v>
      </c>
      <c r="D89" s="72"/>
      <c r="E89" s="72"/>
      <c r="F89" s="72"/>
      <c r="G89" s="72"/>
      <c r="H89" s="72"/>
      <c r="I89" s="189"/>
      <c r="J89" s="199">
        <f>BK89</f>
        <v>0</v>
      </c>
      <c r="K89" s="72"/>
      <c r="L89" s="70"/>
      <c r="M89" s="103"/>
      <c r="N89" s="104"/>
      <c r="O89" s="104"/>
      <c r="P89" s="200">
        <f>P90+P162+P173</f>
        <v>0</v>
      </c>
      <c r="Q89" s="104"/>
      <c r="R89" s="200">
        <f>R90+R162+R173</f>
        <v>31.429093550000005</v>
      </c>
      <c r="S89" s="104"/>
      <c r="T89" s="201">
        <f>T90+T162+T173</f>
        <v>38.099400000000003</v>
      </c>
      <c r="AT89" s="22" t="s">
        <v>72</v>
      </c>
      <c r="AU89" s="22" t="s">
        <v>117</v>
      </c>
      <c r="BK89" s="202">
        <f>BK90+BK162+BK173</f>
        <v>0</v>
      </c>
    </row>
    <row r="90" s="10" customFormat="1" ht="37.44" customHeight="1">
      <c r="B90" s="203"/>
      <c r="C90" s="204"/>
      <c r="D90" s="205" t="s">
        <v>72</v>
      </c>
      <c r="E90" s="206" t="s">
        <v>144</v>
      </c>
      <c r="F90" s="206" t="s">
        <v>145</v>
      </c>
      <c r="G90" s="204"/>
      <c r="H90" s="204"/>
      <c r="I90" s="207"/>
      <c r="J90" s="208">
        <f>BK90</f>
        <v>0</v>
      </c>
      <c r="K90" s="204"/>
      <c r="L90" s="209"/>
      <c r="M90" s="210"/>
      <c r="N90" s="211"/>
      <c r="O90" s="211"/>
      <c r="P90" s="212">
        <f>P91+P119+P131+P152+P160</f>
        <v>0</v>
      </c>
      <c r="Q90" s="211"/>
      <c r="R90" s="212">
        <f>R91+R119+R131+R152+R160</f>
        <v>31.429093550000005</v>
      </c>
      <c r="S90" s="211"/>
      <c r="T90" s="213">
        <f>T91+T119+T131+T152+T160</f>
        <v>37.115000000000002</v>
      </c>
      <c r="AR90" s="214" t="s">
        <v>81</v>
      </c>
      <c r="AT90" s="215" t="s">
        <v>72</v>
      </c>
      <c r="AU90" s="215" t="s">
        <v>73</v>
      </c>
      <c r="AY90" s="214" t="s">
        <v>146</v>
      </c>
      <c r="BK90" s="216">
        <f>BK91+BK119+BK131+BK152+BK160</f>
        <v>0</v>
      </c>
    </row>
    <row r="91" s="10" customFormat="1" ht="19.92" customHeight="1">
      <c r="B91" s="203"/>
      <c r="C91" s="204"/>
      <c r="D91" s="205" t="s">
        <v>72</v>
      </c>
      <c r="E91" s="217" t="s">
        <v>81</v>
      </c>
      <c r="F91" s="217" t="s">
        <v>147</v>
      </c>
      <c r="G91" s="204"/>
      <c r="H91" s="204"/>
      <c r="I91" s="207"/>
      <c r="J91" s="218">
        <f>BK91</f>
        <v>0</v>
      </c>
      <c r="K91" s="204"/>
      <c r="L91" s="209"/>
      <c r="M91" s="210"/>
      <c r="N91" s="211"/>
      <c r="O91" s="211"/>
      <c r="P91" s="212">
        <f>SUM(P92:P118)</f>
        <v>0</v>
      </c>
      <c r="Q91" s="211"/>
      <c r="R91" s="212">
        <f>SUM(R92:R118)</f>
        <v>8.4060000000000006</v>
      </c>
      <c r="S91" s="211"/>
      <c r="T91" s="213">
        <f>SUM(T92:T118)</f>
        <v>1.0249999999999999</v>
      </c>
      <c r="AR91" s="214" t="s">
        <v>81</v>
      </c>
      <c r="AT91" s="215" t="s">
        <v>72</v>
      </c>
      <c r="AU91" s="215" t="s">
        <v>81</v>
      </c>
      <c r="AY91" s="214" t="s">
        <v>146</v>
      </c>
      <c r="BK91" s="216">
        <f>SUM(BK92:BK118)</f>
        <v>0</v>
      </c>
    </row>
    <row r="92" s="1" customFormat="1" ht="38.25" customHeight="1">
      <c r="B92" s="44"/>
      <c r="C92" s="219" t="s">
        <v>81</v>
      </c>
      <c r="D92" s="219" t="s">
        <v>148</v>
      </c>
      <c r="E92" s="220" t="s">
        <v>418</v>
      </c>
      <c r="F92" s="221" t="s">
        <v>419</v>
      </c>
      <c r="G92" s="222" t="s">
        <v>380</v>
      </c>
      <c r="H92" s="223">
        <v>5</v>
      </c>
      <c r="I92" s="224"/>
      <c r="J92" s="225">
        <f>ROUND(I92*H92,2)</f>
        <v>0</v>
      </c>
      <c r="K92" s="221" t="s">
        <v>152</v>
      </c>
      <c r="L92" s="70"/>
      <c r="M92" s="226" t="s">
        <v>23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0.20499999999999999</v>
      </c>
      <c r="T92" s="229">
        <f>S92*H92</f>
        <v>1.0249999999999999</v>
      </c>
      <c r="AR92" s="22" t="s">
        <v>153</v>
      </c>
      <c r="AT92" s="22" t="s">
        <v>148</v>
      </c>
      <c r="AU92" s="22" t="s">
        <v>83</v>
      </c>
      <c r="AY92" s="22" t="s">
        <v>146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81</v>
      </c>
      <c r="BK92" s="230">
        <f>ROUND(I92*H92,2)</f>
        <v>0</v>
      </c>
      <c r="BL92" s="22" t="s">
        <v>153</v>
      </c>
      <c r="BM92" s="22" t="s">
        <v>420</v>
      </c>
    </row>
    <row r="93" s="1" customFormat="1" ht="38.25" customHeight="1">
      <c r="B93" s="44"/>
      <c r="C93" s="219" t="s">
        <v>83</v>
      </c>
      <c r="D93" s="219" t="s">
        <v>148</v>
      </c>
      <c r="E93" s="220" t="s">
        <v>421</v>
      </c>
      <c r="F93" s="221" t="s">
        <v>422</v>
      </c>
      <c r="G93" s="222" t="s">
        <v>163</v>
      </c>
      <c r="H93" s="223">
        <v>9.2479999999999993</v>
      </c>
      <c r="I93" s="224"/>
      <c r="J93" s="225">
        <f>ROUND(I93*H93,2)</f>
        <v>0</v>
      </c>
      <c r="K93" s="221" t="s">
        <v>152</v>
      </c>
      <c r="L93" s="70"/>
      <c r="M93" s="226" t="s">
        <v>23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153</v>
      </c>
      <c r="AT93" s="22" t="s">
        <v>148</v>
      </c>
      <c r="AU93" s="22" t="s">
        <v>83</v>
      </c>
      <c r="AY93" s="22" t="s">
        <v>146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81</v>
      </c>
      <c r="BK93" s="230">
        <f>ROUND(I93*H93,2)</f>
        <v>0</v>
      </c>
      <c r="BL93" s="22" t="s">
        <v>153</v>
      </c>
      <c r="BM93" s="22" t="s">
        <v>423</v>
      </c>
    </row>
    <row r="94" s="11" customFormat="1">
      <c r="B94" s="231"/>
      <c r="C94" s="232"/>
      <c r="D94" s="233" t="s">
        <v>158</v>
      </c>
      <c r="E94" s="234" t="s">
        <v>23</v>
      </c>
      <c r="F94" s="235" t="s">
        <v>424</v>
      </c>
      <c r="G94" s="232"/>
      <c r="H94" s="236">
        <v>9.2479999999999993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158</v>
      </c>
      <c r="AU94" s="242" t="s">
        <v>83</v>
      </c>
      <c r="AV94" s="11" t="s">
        <v>83</v>
      </c>
      <c r="AW94" s="11" t="s">
        <v>36</v>
      </c>
      <c r="AX94" s="11" t="s">
        <v>81</v>
      </c>
      <c r="AY94" s="242" t="s">
        <v>146</v>
      </c>
    </row>
    <row r="95" s="1" customFormat="1" ht="38.25" customHeight="1">
      <c r="B95" s="44"/>
      <c r="C95" s="219" t="s">
        <v>160</v>
      </c>
      <c r="D95" s="219" t="s">
        <v>148</v>
      </c>
      <c r="E95" s="220" t="s">
        <v>161</v>
      </c>
      <c r="F95" s="221" t="s">
        <v>162</v>
      </c>
      <c r="G95" s="222" t="s">
        <v>163</v>
      </c>
      <c r="H95" s="223">
        <v>8.5640000000000001</v>
      </c>
      <c r="I95" s="224"/>
      <c r="J95" s="225">
        <f>ROUND(I95*H95,2)</f>
        <v>0</v>
      </c>
      <c r="K95" s="221" t="s">
        <v>152</v>
      </c>
      <c r="L95" s="70"/>
      <c r="M95" s="226" t="s">
        <v>23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153</v>
      </c>
      <c r="AT95" s="22" t="s">
        <v>148</v>
      </c>
      <c r="AU95" s="22" t="s">
        <v>83</v>
      </c>
      <c r="AY95" s="22" t="s">
        <v>146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81</v>
      </c>
      <c r="BK95" s="230">
        <f>ROUND(I95*H95,2)</f>
        <v>0</v>
      </c>
      <c r="BL95" s="22" t="s">
        <v>153</v>
      </c>
      <c r="BM95" s="22" t="s">
        <v>425</v>
      </c>
    </row>
    <row r="96" s="11" customFormat="1">
      <c r="B96" s="231"/>
      <c r="C96" s="232"/>
      <c r="D96" s="233" t="s">
        <v>158</v>
      </c>
      <c r="E96" s="234" t="s">
        <v>23</v>
      </c>
      <c r="F96" s="235" t="s">
        <v>426</v>
      </c>
      <c r="G96" s="232"/>
      <c r="H96" s="236">
        <v>8.5640000000000001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158</v>
      </c>
      <c r="AU96" s="242" t="s">
        <v>83</v>
      </c>
      <c r="AV96" s="11" t="s">
        <v>83</v>
      </c>
      <c r="AW96" s="11" t="s">
        <v>36</v>
      </c>
      <c r="AX96" s="11" t="s">
        <v>81</v>
      </c>
      <c r="AY96" s="242" t="s">
        <v>146</v>
      </c>
    </row>
    <row r="97" s="1" customFormat="1" ht="38.25" customHeight="1">
      <c r="B97" s="44"/>
      <c r="C97" s="219" t="s">
        <v>153</v>
      </c>
      <c r="D97" s="219" t="s">
        <v>148</v>
      </c>
      <c r="E97" s="220" t="s">
        <v>166</v>
      </c>
      <c r="F97" s="221" t="s">
        <v>167</v>
      </c>
      <c r="G97" s="222" t="s">
        <v>163</v>
      </c>
      <c r="H97" s="223">
        <v>8.5640000000000001</v>
      </c>
      <c r="I97" s="224"/>
      <c r="J97" s="225">
        <f>ROUND(I97*H97,2)</f>
        <v>0</v>
      </c>
      <c r="K97" s="221" t="s">
        <v>152</v>
      </c>
      <c r="L97" s="70"/>
      <c r="M97" s="226" t="s">
        <v>23</v>
      </c>
      <c r="N97" s="227" t="s">
        <v>44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153</v>
      </c>
      <c r="AT97" s="22" t="s">
        <v>148</v>
      </c>
      <c r="AU97" s="22" t="s">
        <v>83</v>
      </c>
      <c r="AY97" s="22" t="s">
        <v>146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81</v>
      </c>
      <c r="BK97" s="230">
        <f>ROUND(I97*H97,2)</f>
        <v>0</v>
      </c>
      <c r="BL97" s="22" t="s">
        <v>153</v>
      </c>
      <c r="BM97" s="22" t="s">
        <v>427</v>
      </c>
    </row>
    <row r="98" s="1" customFormat="1" ht="38.25" customHeight="1">
      <c r="B98" s="44"/>
      <c r="C98" s="219" t="s">
        <v>169</v>
      </c>
      <c r="D98" s="219" t="s">
        <v>148</v>
      </c>
      <c r="E98" s="220" t="s">
        <v>170</v>
      </c>
      <c r="F98" s="221" t="s">
        <v>171</v>
      </c>
      <c r="G98" s="222" t="s">
        <v>163</v>
      </c>
      <c r="H98" s="223">
        <v>32.084000000000003</v>
      </c>
      <c r="I98" s="224"/>
      <c r="J98" s="225">
        <f>ROUND(I98*H98,2)</f>
        <v>0</v>
      </c>
      <c r="K98" s="221" t="s">
        <v>152</v>
      </c>
      <c r="L98" s="70"/>
      <c r="M98" s="226" t="s">
        <v>23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153</v>
      </c>
      <c r="AT98" s="22" t="s">
        <v>148</v>
      </c>
      <c r="AU98" s="22" t="s">
        <v>83</v>
      </c>
      <c r="AY98" s="22" t="s">
        <v>146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81</v>
      </c>
      <c r="BK98" s="230">
        <f>ROUND(I98*H98,2)</f>
        <v>0</v>
      </c>
      <c r="BL98" s="22" t="s">
        <v>153</v>
      </c>
      <c r="BM98" s="22" t="s">
        <v>428</v>
      </c>
    </row>
    <row r="99" s="11" customFormat="1">
      <c r="B99" s="231"/>
      <c r="C99" s="232"/>
      <c r="D99" s="233" t="s">
        <v>158</v>
      </c>
      <c r="E99" s="234" t="s">
        <v>23</v>
      </c>
      <c r="F99" s="235" t="s">
        <v>429</v>
      </c>
      <c r="G99" s="232"/>
      <c r="H99" s="236">
        <v>-8.5640000000000001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158</v>
      </c>
      <c r="AU99" s="242" t="s">
        <v>83</v>
      </c>
      <c r="AV99" s="11" t="s">
        <v>83</v>
      </c>
      <c r="AW99" s="11" t="s">
        <v>36</v>
      </c>
      <c r="AX99" s="11" t="s">
        <v>73</v>
      </c>
      <c r="AY99" s="242" t="s">
        <v>146</v>
      </c>
    </row>
    <row r="100" s="11" customFormat="1">
      <c r="B100" s="231"/>
      <c r="C100" s="232"/>
      <c r="D100" s="233" t="s">
        <v>158</v>
      </c>
      <c r="E100" s="234" t="s">
        <v>23</v>
      </c>
      <c r="F100" s="235" t="s">
        <v>430</v>
      </c>
      <c r="G100" s="232"/>
      <c r="H100" s="236">
        <v>29.600000000000001</v>
      </c>
      <c r="I100" s="237"/>
      <c r="J100" s="232"/>
      <c r="K100" s="232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158</v>
      </c>
      <c r="AU100" s="242" t="s">
        <v>83</v>
      </c>
      <c r="AV100" s="11" t="s">
        <v>83</v>
      </c>
      <c r="AW100" s="11" t="s">
        <v>36</v>
      </c>
      <c r="AX100" s="11" t="s">
        <v>73</v>
      </c>
      <c r="AY100" s="242" t="s">
        <v>146</v>
      </c>
    </row>
    <row r="101" s="11" customFormat="1">
      <c r="B101" s="231"/>
      <c r="C101" s="232"/>
      <c r="D101" s="233" t="s">
        <v>158</v>
      </c>
      <c r="E101" s="234" t="s">
        <v>23</v>
      </c>
      <c r="F101" s="235" t="s">
        <v>431</v>
      </c>
      <c r="G101" s="232"/>
      <c r="H101" s="236">
        <v>1.8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158</v>
      </c>
      <c r="AU101" s="242" t="s">
        <v>83</v>
      </c>
      <c r="AV101" s="11" t="s">
        <v>83</v>
      </c>
      <c r="AW101" s="11" t="s">
        <v>36</v>
      </c>
      <c r="AX101" s="11" t="s">
        <v>73</v>
      </c>
      <c r="AY101" s="242" t="s">
        <v>146</v>
      </c>
    </row>
    <row r="102" s="11" customFormat="1">
      <c r="B102" s="231"/>
      <c r="C102" s="232"/>
      <c r="D102" s="233" t="s">
        <v>158</v>
      </c>
      <c r="E102" s="234" t="s">
        <v>23</v>
      </c>
      <c r="F102" s="235" t="s">
        <v>432</v>
      </c>
      <c r="G102" s="232"/>
      <c r="H102" s="236">
        <v>9.2479999999999993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158</v>
      </c>
      <c r="AU102" s="242" t="s">
        <v>83</v>
      </c>
      <c r="AV102" s="11" t="s">
        <v>83</v>
      </c>
      <c r="AW102" s="11" t="s">
        <v>36</v>
      </c>
      <c r="AX102" s="11" t="s">
        <v>73</v>
      </c>
      <c r="AY102" s="242" t="s">
        <v>146</v>
      </c>
    </row>
    <row r="103" s="12" customFormat="1">
      <c r="B103" s="253"/>
      <c r="C103" s="254"/>
      <c r="D103" s="233" t="s">
        <v>158</v>
      </c>
      <c r="E103" s="255" t="s">
        <v>23</v>
      </c>
      <c r="F103" s="256" t="s">
        <v>223</v>
      </c>
      <c r="G103" s="254"/>
      <c r="H103" s="257">
        <v>32.084000000000003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AT103" s="263" t="s">
        <v>158</v>
      </c>
      <c r="AU103" s="263" t="s">
        <v>83</v>
      </c>
      <c r="AV103" s="12" t="s">
        <v>153</v>
      </c>
      <c r="AW103" s="12" t="s">
        <v>36</v>
      </c>
      <c r="AX103" s="12" t="s">
        <v>81</v>
      </c>
      <c r="AY103" s="263" t="s">
        <v>146</v>
      </c>
    </row>
    <row r="104" s="1" customFormat="1" ht="25.5" customHeight="1">
      <c r="B104" s="44"/>
      <c r="C104" s="219" t="s">
        <v>174</v>
      </c>
      <c r="D104" s="219" t="s">
        <v>148</v>
      </c>
      <c r="E104" s="220" t="s">
        <v>175</v>
      </c>
      <c r="F104" s="221" t="s">
        <v>176</v>
      </c>
      <c r="G104" s="222" t="s">
        <v>163</v>
      </c>
      <c r="H104" s="223">
        <v>32.084000000000003</v>
      </c>
      <c r="I104" s="224"/>
      <c r="J104" s="225">
        <f>ROUND(I104*H104,2)</f>
        <v>0</v>
      </c>
      <c r="K104" s="221" t="s">
        <v>152</v>
      </c>
      <c r="L104" s="70"/>
      <c r="M104" s="226" t="s">
        <v>23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153</v>
      </c>
      <c r="AT104" s="22" t="s">
        <v>148</v>
      </c>
      <c r="AU104" s="22" t="s">
        <v>83</v>
      </c>
      <c r="AY104" s="22" t="s">
        <v>146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81</v>
      </c>
      <c r="BK104" s="230">
        <f>ROUND(I104*H104,2)</f>
        <v>0</v>
      </c>
      <c r="BL104" s="22" t="s">
        <v>153</v>
      </c>
      <c r="BM104" s="22" t="s">
        <v>433</v>
      </c>
    </row>
    <row r="105" s="1" customFormat="1" ht="16.5" customHeight="1">
      <c r="B105" s="44"/>
      <c r="C105" s="219" t="s">
        <v>178</v>
      </c>
      <c r="D105" s="219" t="s">
        <v>148</v>
      </c>
      <c r="E105" s="220" t="s">
        <v>434</v>
      </c>
      <c r="F105" s="221" t="s">
        <v>435</v>
      </c>
      <c r="G105" s="222" t="s">
        <v>163</v>
      </c>
      <c r="H105" s="223">
        <v>9.2479999999999993</v>
      </c>
      <c r="I105" s="224"/>
      <c r="J105" s="225">
        <f>ROUND(I105*H105,2)</f>
        <v>0</v>
      </c>
      <c r="K105" s="221" t="s">
        <v>152</v>
      </c>
      <c r="L105" s="70"/>
      <c r="M105" s="226" t="s">
        <v>23</v>
      </c>
      <c r="N105" s="227" t="s">
        <v>44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153</v>
      </c>
      <c r="AT105" s="22" t="s">
        <v>148</v>
      </c>
      <c r="AU105" s="22" t="s">
        <v>83</v>
      </c>
      <c r="AY105" s="22" t="s">
        <v>146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81</v>
      </c>
      <c r="BK105" s="230">
        <f>ROUND(I105*H105,2)</f>
        <v>0</v>
      </c>
      <c r="BL105" s="22" t="s">
        <v>153</v>
      </c>
      <c r="BM105" s="22" t="s">
        <v>436</v>
      </c>
    </row>
    <row r="106" s="1" customFormat="1" ht="25.5" customHeight="1">
      <c r="B106" s="44"/>
      <c r="C106" s="219" t="s">
        <v>184</v>
      </c>
      <c r="D106" s="219" t="s">
        <v>148</v>
      </c>
      <c r="E106" s="220" t="s">
        <v>437</v>
      </c>
      <c r="F106" s="221" t="s">
        <v>438</v>
      </c>
      <c r="G106" s="222" t="s">
        <v>181</v>
      </c>
      <c r="H106" s="223">
        <v>19.420999999999999</v>
      </c>
      <c r="I106" s="224"/>
      <c r="J106" s="225">
        <f>ROUND(I106*H106,2)</f>
        <v>0</v>
      </c>
      <c r="K106" s="221" t="s">
        <v>152</v>
      </c>
      <c r="L106" s="70"/>
      <c r="M106" s="226" t="s">
        <v>23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153</v>
      </c>
      <c r="AT106" s="22" t="s">
        <v>148</v>
      </c>
      <c r="AU106" s="22" t="s">
        <v>83</v>
      </c>
      <c r="AY106" s="22" t="s">
        <v>146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81</v>
      </c>
      <c r="BK106" s="230">
        <f>ROUND(I106*H106,2)</f>
        <v>0</v>
      </c>
      <c r="BL106" s="22" t="s">
        <v>153</v>
      </c>
      <c r="BM106" s="22" t="s">
        <v>439</v>
      </c>
    </row>
    <row r="107" s="11" customFormat="1">
      <c r="B107" s="231"/>
      <c r="C107" s="232"/>
      <c r="D107" s="233" t="s">
        <v>158</v>
      </c>
      <c r="E107" s="234" t="s">
        <v>23</v>
      </c>
      <c r="F107" s="235" t="s">
        <v>440</v>
      </c>
      <c r="G107" s="232"/>
      <c r="H107" s="236">
        <v>19.420999999999999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158</v>
      </c>
      <c r="AU107" s="242" t="s">
        <v>83</v>
      </c>
      <c r="AV107" s="11" t="s">
        <v>83</v>
      </c>
      <c r="AW107" s="11" t="s">
        <v>36</v>
      </c>
      <c r="AX107" s="11" t="s">
        <v>81</v>
      </c>
      <c r="AY107" s="242" t="s">
        <v>146</v>
      </c>
    </row>
    <row r="108" s="1" customFormat="1" ht="16.5" customHeight="1">
      <c r="B108" s="44"/>
      <c r="C108" s="219" t="s">
        <v>189</v>
      </c>
      <c r="D108" s="219" t="s">
        <v>148</v>
      </c>
      <c r="E108" s="220" t="s">
        <v>179</v>
      </c>
      <c r="F108" s="221" t="s">
        <v>180</v>
      </c>
      <c r="G108" s="222" t="s">
        <v>181</v>
      </c>
      <c r="H108" s="223">
        <v>51.011000000000003</v>
      </c>
      <c r="I108" s="224"/>
      <c r="J108" s="225">
        <f>ROUND(I108*H108,2)</f>
        <v>0</v>
      </c>
      <c r="K108" s="221" t="s">
        <v>23</v>
      </c>
      <c r="L108" s="70"/>
      <c r="M108" s="226" t="s">
        <v>23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153</v>
      </c>
      <c r="AT108" s="22" t="s">
        <v>148</v>
      </c>
      <c r="AU108" s="22" t="s">
        <v>83</v>
      </c>
      <c r="AY108" s="22" t="s">
        <v>146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81</v>
      </c>
      <c r="BK108" s="230">
        <f>ROUND(I108*H108,2)</f>
        <v>0</v>
      </c>
      <c r="BL108" s="22" t="s">
        <v>153</v>
      </c>
      <c r="BM108" s="22" t="s">
        <v>441</v>
      </c>
    </row>
    <row r="109" s="11" customFormat="1">
      <c r="B109" s="231"/>
      <c r="C109" s="232"/>
      <c r="D109" s="233" t="s">
        <v>158</v>
      </c>
      <c r="E109" s="234" t="s">
        <v>23</v>
      </c>
      <c r="F109" s="235" t="s">
        <v>442</v>
      </c>
      <c r="G109" s="232"/>
      <c r="H109" s="236">
        <v>51.011000000000003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158</v>
      </c>
      <c r="AU109" s="242" t="s">
        <v>83</v>
      </c>
      <c r="AV109" s="11" t="s">
        <v>83</v>
      </c>
      <c r="AW109" s="11" t="s">
        <v>36</v>
      </c>
      <c r="AX109" s="11" t="s">
        <v>81</v>
      </c>
      <c r="AY109" s="242" t="s">
        <v>146</v>
      </c>
    </row>
    <row r="110" s="1" customFormat="1" ht="25.5" customHeight="1">
      <c r="B110" s="44"/>
      <c r="C110" s="219" t="s">
        <v>193</v>
      </c>
      <c r="D110" s="219" t="s">
        <v>148</v>
      </c>
      <c r="E110" s="220" t="s">
        <v>185</v>
      </c>
      <c r="F110" s="221" t="s">
        <v>186</v>
      </c>
      <c r="G110" s="222" t="s">
        <v>163</v>
      </c>
      <c r="H110" s="223">
        <v>24.291</v>
      </c>
      <c r="I110" s="224"/>
      <c r="J110" s="225">
        <f>ROUND(I110*H110,2)</f>
        <v>0</v>
      </c>
      <c r="K110" s="221" t="s">
        <v>152</v>
      </c>
      <c r="L110" s="70"/>
      <c r="M110" s="226" t="s">
        <v>23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153</v>
      </c>
      <c r="AT110" s="22" t="s">
        <v>148</v>
      </c>
      <c r="AU110" s="22" t="s">
        <v>83</v>
      </c>
      <c r="AY110" s="22" t="s">
        <v>146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81</v>
      </c>
      <c r="BK110" s="230">
        <f>ROUND(I110*H110,2)</f>
        <v>0</v>
      </c>
      <c r="BL110" s="22" t="s">
        <v>153</v>
      </c>
      <c r="BM110" s="22" t="s">
        <v>443</v>
      </c>
    </row>
    <row r="111" s="1" customFormat="1" ht="25.5" customHeight="1">
      <c r="B111" s="44"/>
      <c r="C111" s="219" t="s">
        <v>99</v>
      </c>
      <c r="D111" s="219" t="s">
        <v>148</v>
      </c>
      <c r="E111" s="220" t="s">
        <v>190</v>
      </c>
      <c r="F111" s="221" t="s">
        <v>191</v>
      </c>
      <c r="G111" s="222" t="s">
        <v>151</v>
      </c>
      <c r="H111" s="223">
        <v>400</v>
      </c>
      <c r="I111" s="224"/>
      <c r="J111" s="225">
        <f>ROUND(I111*H111,2)</f>
        <v>0</v>
      </c>
      <c r="K111" s="221" t="s">
        <v>152</v>
      </c>
      <c r="L111" s="70"/>
      <c r="M111" s="226" t="s">
        <v>23</v>
      </c>
      <c r="N111" s="227" t="s">
        <v>44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153</v>
      </c>
      <c r="AT111" s="22" t="s">
        <v>148</v>
      </c>
      <c r="AU111" s="22" t="s">
        <v>83</v>
      </c>
      <c r="AY111" s="22" t="s">
        <v>146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81</v>
      </c>
      <c r="BK111" s="230">
        <f>ROUND(I111*H111,2)</f>
        <v>0</v>
      </c>
      <c r="BL111" s="22" t="s">
        <v>153</v>
      </c>
      <c r="BM111" s="22" t="s">
        <v>444</v>
      </c>
    </row>
    <row r="112" s="11" customFormat="1">
      <c r="B112" s="231"/>
      <c r="C112" s="232"/>
      <c r="D112" s="233" t="s">
        <v>158</v>
      </c>
      <c r="E112" s="234" t="s">
        <v>23</v>
      </c>
      <c r="F112" s="235" t="s">
        <v>445</v>
      </c>
      <c r="G112" s="232"/>
      <c r="H112" s="236">
        <v>400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158</v>
      </c>
      <c r="AU112" s="242" t="s">
        <v>83</v>
      </c>
      <c r="AV112" s="11" t="s">
        <v>83</v>
      </c>
      <c r="AW112" s="11" t="s">
        <v>36</v>
      </c>
      <c r="AX112" s="11" t="s">
        <v>81</v>
      </c>
      <c r="AY112" s="242" t="s">
        <v>146</v>
      </c>
    </row>
    <row r="113" s="1" customFormat="1" ht="16.5" customHeight="1">
      <c r="B113" s="44"/>
      <c r="C113" s="243" t="s">
        <v>102</v>
      </c>
      <c r="D113" s="243" t="s">
        <v>194</v>
      </c>
      <c r="E113" s="244" t="s">
        <v>195</v>
      </c>
      <c r="F113" s="245" t="s">
        <v>196</v>
      </c>
      <c r="G113" s="246" t="s">
        <v>197</v>
      </c>
      <c r="H113" s="247">
        <v>6</v>
      </c>
      <c r="I113" s="248"/>
      <c r="J113" s="249">
        <f>ROUND(I113*H113,2)</f>
        <v>0</v>
      </c>
      <c r="K113" s="245" t="s">
        <v>152</v>
      </c>
      <c r="L113" s="250"/>
      <c r="M113" s="251" t="s">
        <v>23</v>
      </c>
      <c r="N113" s="252" t="s">
        <v>44</v>
      </c>
      <c r="O113" s="45"/>
      <c r="P113" s="228">
        <f>O113*H113</f>
        <v>0</v>
      </c>
      <c r="Q113" s="228">
        <v>0.001</v>
      </c>
      <c r="R113" s="228">
        <f>Q113*H113</f>
        <v>0.0060000000000000001</v>
      </c>
      <c r="S113" s="228">
        <v>0</v>
      </c>
      <c r="T113" s="229">
        <f>S113*H113</f>
        <v>0</v>
      </c>
      <c r="AR113" s="22" t="s">
        <v>184</v>
      </c>
      <c r="AT113" s="22" t="s">
        <v>194</v>
      </c>
      <c r="AU113" s="22" t="s">
        <v>83</v>
      </c>
      <c r="AY113" s="22" t="s">
        <v>146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81</v>
      </c>
      <c r="BK113" s="230">
        <f>ROUND(I113*H113,2)</f>
        <v>0</v>
      </c>
      <c r="BL113" s="22" t="s">
        <v>153</v>
      </c>
      <c r="BM113" s="22" t="s">
        <v>446</v>
      </c>
    </row>
    <row r="114" s="11" customFormat="1">
      <c r="B114" s="231"/>
      <c r="C114" s="232"/>
      <c r="D114" s="233" t="s">
        <v>158</v>
      </c>
      <c r="E114" s="232"/>
      <c r="F114" s="235" t="s">
        <v>447</v>
      </c>
      <c r="G114" s="232"/>
      <c r="H114" s="236">
        <v>6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158</v>
      </c>
      <c r="AU114" s="242" t="s">
        <v>83</v>
      </c>
      <c r="AV114" s="11" t="s">
        <v>83</v>
      </c>
      <c r="AW114" s="11" t="s">
        <v>6</v>
      </c>
      <c r="AX114" s="11" t="s">
        <v>81</v>
      </c>
      <c r="AY114" s="242" t="s">
        <v>146</v>
      </c>
    </row>
    <row r="115" s="1" customFormat="1" ht="25.5" customHeight="1">
      <c r="B115" s="44"/>
      <c r="C115" s="219" t="s">
        <v>207</v>
      </c>
      <c r="D115" s="219" t="s">
        <v>148</v>
      </c>
      <c r="E115" s="220" t="s">
        <v>200</v>
      </c>
      <c r="F115" s="221" t="s">
        <v>201</v>
      </c>
      <c r="G115" s="222" t="s">
        <v>151</v>
      </c>
      <c r="H115" s="223">
        <v>400</v>
      </c>
      <c r="I115" s="224"/>
      <c r="J115" s="225">
        <f>ROUND(I115*H115,2)</f>
        <v>0</v>
      </c>
      <c r="K115" s="221" t="s">
        <v>152</v>
      </c>
      <c r="L115" s="70"/>
      <c r="M115" s="226" t="s">
        <v>23</v>
      </c>
      <c r="N115" s="227" t="s">
        <v>44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153</v>
      </c>
      <c r="AT115" s="22" t="s">
        <v>148</v>
      </c>
      <c r="AU115" s="22" t="s">
        <v>83</v>
      </c>
      <c r="AY115" s="22" t="s">
        <v>146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81</v>
      </c>
      <c r="BK115" s="230">
        <f>ROUND(I115*H115,2)</f>
        <v>0</v>
      </c>
      <c r="BL115" s="22" t="s">
        <v>153</v>
      </c>
      <c r="BM115" s="22" t="s">
        <v>448</v>
      </c>
    </row>
    <row r="116" s="1" customFormat="1" ht="16.5" customHeight="1">
      <c r="B116" s="44"/>
      <c r="C116" s="243" t="s">
        <v>213</v>
      </c>
      <c r="D116" s="243" t="s">
        <v>194</v>
      </c>
      <c r="E116" s="244" t="s">
        <v>203</v>
      </c>
      <c r="F116" s="245" t="s">
        <v>204</v>
      </c>
      <c r="G116" s="246" t="s">
        <v>163</v>
      </c>
      <c r="H116" s="247">
        <v>40</v>
      </c>
      <c r="I116" s="248"/>
      <c r="J116" s="249">
        <f>ROUND(I116*H116,2)</f>
        <v>0</v>
      </c>
      <c r="K116" s="245" t="s">
        <v>152</v>
      </c>
      <c r="L116" s="250"/>
      <c r="M116" s="251" t="s">
        <v>23</v>
      </c>
      <c r="N116" s="252" t="s">
        <v>44</v>
      </c>
      <c r="O116" s="45"/>
      <c r="P116" s="228">
        <f>O116*H116</f>
        <v>0</v>
      </c>
      <c r="Q116" s="228">
        <v>0.20999999999999999</v>
      </c>
      <c r="R116" s="228">
        <f>Q116*H116</f>
        <v>8.4000000000000004</v>
      </c>
      <c r="S116" s="228">
        <v>0</v>
      </c>
      <c r="T116" s="229">
        <f>S116*H116</f>
        <v>0</v>
      </c>
      <c r="AR116" s="22" t="s">
        <v>184</v>
      </c>
      <c r="AT116" s="22" t="s">
        <v>194</v>
      </c>
      <c r="AU116" s="22" t="s">
        <v>83</v>
      </c>
      <c r="AY116" s="22" t="s">
        <v>146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81</v>
      </c>
      <c r="BK116" s="230">
        <f>ROUND(I116*H116,2)</f>
        <v>0</v>
      </c>
      <c r="BL116" s="22" t="s">
        <v>153</v>
      </c>
      <c r="BM116" s="22" t="s">
        <v>449</v>
      </c>
    </row>
    <row r="117" s="11" customFormat="1">
      <c r="B117" s="231"/>
      <c r="C117" s="232"/>
      <c r="D117" s="233" t="s">
        <v>158</v>
      </c>
      <c r="E117" s="234" t="s">
        <v>23</v>
      </c>
      <c r="F117" s="235" t="s">
        <v>450</v>
      </c>
      <c r="G117" s="232"/>
      <c r="H117" s="236">
        <v>40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158</v>
      </c>
      <c r="AU117" s="242" t="s">
        <v>83</v>
      </c>
      <c r="AV117" s="11" t="s">
        <v>83</v>
      </c>
      <c r="AW117" s="11" t="s">
        <v>36</v>
      </c>
      <c r="AX117" s="11" t="s">
        <v>81</v>
      </c>
      <c r="AY117" s="242" t="s">
        <v>146</v>
      </c>
    </row>
    <row r="118" s="1" customFormat="1" ht="25.5" customHeight="1">
      <c r="B118" s="44"/>
      <c r="C118" s="219" t="s">
        <v>10</v>
      </c>
      <c r="D118" s="219" t="s">
        <v>148</v>
      </c>
      <c r="E118" s="220" t="s">
        <v>208</v>
      </c>
      <c r="F118" s="221" t="s">
        <v>209</v>
      </c>
      <c r="G118" s="222" t="s">
        <v>151</v>
      </c>
      <c r="H118" s="223">
        <v>400</v>
      </c>
      <c r="I118" s="224"/>
      <c r="J118" s="225">
        <f>ROUND(I118*H118,2)</f>
        <v>0</v>
      </c>
      <c r="K118" s="221" t="s">
        <v>152</v>
      </c>
      <c r="L118" s="70"/>
      <c r="M118" s="226" t="s">
        <v>23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153</v>
      </c>
      <c r="AT118" s="22" t="s">
        <v>148</v>
      </c>
      <c r="AU118" s="22" t="s">
        <v>83</v>
      </c>
      <c r="AY118" s="22" t="s">
        <v>146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81</v>
      </c>
      <c r="BK118" s="230">
        <f>ROUND(I118*H118,2)</f>
        <v>0</v>
      </c>
      <c r="BL118" s="22" t="s">
        <v>153</v>
      </c>
      <c r="BM118" s="22" t="s">
        <v>451</v>
      </c>
    </row>
    <row r="119" s="10" customFormat="1" ht="29.88" customHeight="1">
      <c r="B119" s="203"/>
      <c r="C119" s="204"/>
      <c r="D119" s="205" t="s">
        <v>72</v>
      </c>
      <c r="E119" s="217" t="s">
        <v>83</v>
      </c>
      <c r="F119" s="217" t="s">
        <v>212</v>
      </c>
      <c r="G119" s="204"/>
      <c r="H119" s="204"/>
      <c r="I119" s="207"/>
      <c r="J119" s="218">
        <f>BK119</f>
        <v>0</v>
      </c>
      <c r="K119" s="204"/>
      <c r="L119" s="209"/>
      <c r="M119" s="210"/>
      <c r="N119" s="211"/>
      <c r="O119" s="211"/>
      <c r="P119" s="212">
        <f>SUM(P120:P130)</f>
        <v>0</v>
      </c>
      <c r="Q119" s="211"/>
      <c r="R119" s="212">
        <f>SUM(R120:R130)</f>
        <v>20.843093550000003</v>
      </c>
      <c r="S119" s="211"/>
      <c r="T119" s="213">
        <f>SUM(T120:T130)</f>
        <v>0</v>
      </c>
      <c r="AR119" s="214" t="s">
        <v>81</v>
      </c>
      <c r="AT119" s="215" t="s">
        <v>72</v>
      </c>
      <c r="AU119" s="215" t="s">
        <v>81</v>
      </c>
      <c r="AY119" s="214" t="s">
        <v>146</v>
      </c>
      <c r="BK119" s="216">
        <f>SUM(BK120:BK130)</f>
        <v>0</v>
      </c>
    </row>
    <row r="120" s="1" customFormat="1" ht="25.5" customHeight="1">
      <c r="B120" s="44"/>
      <c r="C120" s="219" t="s">
        <v>225</v>
      </c>
      <c r="D120" s="219" t="s">
        <v>148</v>
      </c>
      <c r="E120" s="220" t="s">
        <v>214</v>
      </c>
      <c r="F120" s="221" t="s">
        <v>215</v>
      </c>
      <c r="G120" s="222" t="s">
        <v>163</v>
      </c>
      <c r="H120" s="223">
        <v>0.56899999999999995</v>
      </c>
      <c r="I120" s="224"/>
      <c r="J120" s="225">
        <f>ROUND(I120*H120,2)</f>
        <v>0</v>
      </c>
      <c r="K120" s="221" t="s">
        <v>152</v>
      </c>
      <c r="L120" s="70"/>
      <c r="M120" s="226" t="s">
        <v>23</v>
      </c>
      <c r="N120" s="227" t="s">
        <v>44</v>
      </c>
      <c r="O120" s="45"/>
      <c r="P120" s="228">
        <f>O120*H120</f>
        <v>0</v>
      </c>
      <c r="Q120" s="228">
        <v>2.1600000000000001</v>
      </c>
      <c r="R120" s="228">
        <f>Q120*H120</f>
        <v>1.2290399999999999</v>
      </c>
      <c r="S120" s="228">
        <v>0</v>
      </c>
      <c r="T120" s="229">
        <f>S120*H120</f>
        <v>0</v>
      </c>
      <c r="AR120" s="22" t="s">
        <v>153</v>
      </c>
      <c r="AT120" s="22" t="s">
        <v>148</v>
      </c>
      <c r="AU120" s="22" t="s">
        <v>83</v>
      </c>
      <c r="AY120" s="22" t="s">
        <v>146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81</v>
      </c>
      <c r="BK120" s="230">
        <f>ROUND(I120*H120,2)</f>
        <v>0</v>
      </c>
      <c r="BL120" s="22" t="s">
        <v>153</v>
      </c>
      <c r="BM120" s="22" t="s">
        <v>452</v>
      </c>
    </row>
    <row r="121" s="11" customFormat="1">
      <c r="B121" s="231"/>
      <c r="C121" s="232"/>
      <c r="D121" s="233" t="s">
        <v>158</v>
      </c>
      <c r="E121" s="234" t="s">
        <v>23</v>
      </c>
      <c r="F121" s="235" t="s">
        <v>453</v>
      </c>
      <c r="G121" s="232"/>
      <c r="H121" s="236">
        <v>0.32500000000000001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158</v>
      </c>
      <c r="AU121" s="242" t="s">
        <v>83</v>
      </c>
      <c r="AV121" s="11" t="s">
        <v>83</v>
      </c>
      <c r="AW121" s="11" t="s">
        <v>36</v>
      </c>
      <c r="AX121" s="11" t="s">
        <v>73</v>
      </c>
      <c r="AY121" s="242" t="s">
        <v>146</v>
      </c>
    </row>
    <row r="122" s="11" customFormat="1">
      <c r="B122" s="231"/>
      <c r="C122" s="232"/>
      <c r="D122" s="233" t="s">
        <v>158</v>
      </c>
      <c r="E122" s="234" t="s">
        <v>23</v>
      </c>
      <c r="F122" s="235" t="s">
        <v>454</v>
      </c>
      <c r="G122" s="232"/>
      <c r="H122" s="236">
        <v>0.10000000000000001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158</v>
      </c>
      <c r="AU122" s="242" t="s">
        <v>83</v>
      </c>
      <c r="AV122" s="11" t="s">
        <v>83</v>
      </c>
      <c r="AW122" s="11" t="s">
        <v>36</v>
      </c>
      <c r="AX122" s="11" t="s">
        <v>73</v>
      </c>
      <c r="AY122" s="242" t="s">
        <v>146</v>
      </c>
    </row>
    <row r="123" s="11" customFormat="1">
      <c r="B123" s="231"/>
      <c r="C123" s="232"/>
      <c r="D123" s="233" t="s">
        <v>158</v>
      </c>
      <c r="E123" s="234" t="s">
        <v>23</v>
      </c>
      <c r="F123" s="235" t="s">
        <v>455</v>
      </c>
      <c r="G123" s="232"/>
      <c r="H123" s="236">
        <v>0.14399999999999999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158</v>
      </c>
      <c r="AU123" s="242" t="s">
        <v>83</v>
      </c>
      <c r="AV123" s="11" t="s">
        <v>83</v>
      </c>
      <c r="AW123" s="11" t="s">
        <v>36</v>
      </c>
      <c r="AX123" s="11" t="s">
        <v>73</v>
      </c>
      <c r="AY123" s="242" t="s">
        <v>146</v>
      </c>
    </row>
    <row r="124" s="12" customFormat="1">
      <c r="B124" s="253"/>
      <c r="C124" s="254"/>
      <c r="D124" s="233" t="s">
        <v>158</v>
      </c>
      <c r="E124" s="255" t="s">
        <v>23</v>
      </c>
      <c r="F124" s="256" t="s">
        <v>223</v>
      </c>
      <c r="G124" s="254"/>
      <c r="H124" s="257">
        <v>0.56899999999999995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AT124" s="263" t="s">
        <v>158</v>
      </c>
      <c r="AU124" s="263" t="s">
        <v>83</v>
      </c>
      <c r="AV124" s="12" t="s">
        <v>153</v>
      </c>
      <c r="AW124" s="12" t="s">
        <v>36</v>
      </c>
      <c r="AX124" s="12" t="s">
        <v>81</v>
      </c>
      <c r="AY124" s="263" t="s">
        <v>146</v>
      </c>
    </row>
    <row r="125" s="1" customFormat="1" ht="25.5" customHeight="1">
      <c r="B125" s="44"/>
      <c r="C125" s="219" t="s">
        <v>231</v>
      </c>
      <c r="D125" s="219" t="s">
        <v>148</v>
      </c>
      <c r="E125" s="220" t="s">
        <v>218</v>
      </c>
      <c r="F125" s="221" t="s">
        <v>219</v>
      </c>
      <c r="G125" s="222" t="s">
        <v>163</v>
      </c>
      <c r="H125" s="223">
        <v>7.9950000000000001</v>
      </c>
      <c r="I125" s="224"/>
      <c r="J125" s="225">
        <f>ROUND(I125*H125,2)</f>
        <v>0</v>
      </c>
      <c r="K125" s="221" t="s">
        <v>152</v>
      </c>
      <c r="L125" s="70"/>
      <c r="M125" s="226" t="s">
        <v>23</v>
      </c>
      <c r="N125" s="227" t="s">
        <v>44</v>
      </c>
      <c r="O125" s="45"/>
      <c r="P125" s="228">
        <f>O125*H125</f>
        <v>0</v>
      </c>
      <c r="Q125" s="228">
        <v>2.45329</v>
      </c>
      <c r="R125" s="228">
        <f>Q125*H125</f>
        <v>19.614053550000001</v>
      </c>
      <c r="S125" s="228">
        <v>0</v>
      </c>
      <c r="T125" s="229">
        <f>S125*H125</f>
        <v>0</v>
      </c>
      <c r="AR125" s="22" t="s">
        <v>153</v>
      </c>
      <c r="AT125" s="22" t="s">
        <v>148</v>
      </c>
      <c r="AU125" s="22" t="s">
        <v>83</v>
      </c>
      <c r="AY125" s="22" t="s">
        <v>146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81</v>
      </c>
      <c r="BK125" s="230">
        <f>ROUND(I125*H125,2)</f>
        <v>0</v>
      </c>
      <c r="BL125" s="22" t="s">
        <v>153</v>
      </c>
      <c r="BM125" s="22" t="s">
        <v>456</v>
      </c>
    </row>
    <row r="126" s="11" customFormat="1">
      <c r="B126" s="231"/>
      <c r="C126" s="232"/>
      <c r="D126" s="233" t="s">
        <v>158</v>
      </c>
      <c r="E126" s="234" t="s">
        <v>23</v>
      </c>
      <c r="F126" s="235" t="s">
        <v>457</v>
      </c>
      <c r="G126" s="232"/>
      <c r="H126" s="236">
        <v>5.3300000000000001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158</v>
      </c>
      <c r="AU126" s="242" t="s">
        <v>83</v>
      </c>
      <c r="AV126" s="11" t="s">
        <v>83</v>
      </c>
      <c r="AW126" s="11" t="s">
        <v>36</v>
      </c>
      <c r="AX126" s="11" t="s">
        <v>73</v>
      </c>
      <c r="AY126" s="242" t="s">
        <v>146</v>
      </c>
    </row>
    <row r="127" s="11" customFormat="1">
      <c r="B127" s="231"/>
      <c r="C127" s="232"/>
      <c r="D127" s="233" t="s">
        <v>158</v>
      </c>
      <c r="E127" s="234" t="s">
        <v>23</v>
      </c>
      <c r="F127" s="235" t="s">
        <v>458</v>
      </c>
      <c r="G127" s="232"/>
      <c r="H127" s="236">
        <v>0.32500000000000001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158</v>
      </c>
      <c r="AU127" s="242" t="s">
        <v>83</v>
      </c>
      <c r="AV127" s="11" t="s">
        <v>83</v>
      </c>
      <c r="AW127" s="11" t="s">
        <v>36</v>
      </c>
      <c r="AX127" s="11" t="s">
        <v>73</v>
      </c>
      <c r="AY127" s="242" t="s">
        <v>146</v>
      </c>
    </row>
    <row r="128" s="11" customFormat="1">
      <c r="B128" s="231"/>
      <c r="C128" s="232"/>
      <c r="D128" s="233" t="s">
        <v>158</v>
      </c>
      <c r="E128" s="234" t="s">
        <v>23</v>
      </c>
      <c r="F128" s="235" t="s">
        <v>459</v>
      </c>
      <c r="G128" s="232"/>
      <c r="H128" s="236">
        <v>1.8720000000000001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158</v>
      </c>
      <c r="AU128" s="242" t="s">
        <v>83</v>
      </c>
      <c r="AV128" s="11" t="s">
        <v>83</v>
      </c>
      <c r="AW128" s="11" t="s">
        <v>36</v>
      </c>
      <c r="AX128" s="11" t="s">
        <v>73</v>
      </c>
      <c r="AY128" s="242" t="s">
        <v>146</v>
      </c>
    </row>
    <row r="129" s="11" customFormat="1">
      <c r="B129" s="231"/>
      <c r="C129" s="232"/>
      <c r="D129" s="233" t="s">
        <v>158</v>
      </c>
      <c r="E129" s="234" t="s">
        <v>23</v>
      </c>
      <c r="F129" s="235" t="s">
        <v>325</v>
      </c>
      <c r="G129" s="232"/>
      <c r="H129" s="236">
        <v>0.46800000000000003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158</v>
      </c>
      <c r="AU129" s="242" t="s">
        <v>83</v>
      </c>
      <c r="AV129" s="11" t="s">
        <v>83</v>
      </c>
      <c r="AW129" s="11" t="s">
        <v>36</v>
      </c>
      <c r="AX129" s="11" t="s">
        <v>73</v>
      </c>
      <c r="AY129" s="242" t="s">
        <v>146</v>
      </c>
    </row>
    <row r="130" s="12" customFormat="1">
      <c r="B130" s="253"/>
      <c r="C130" s="254"/>
      <c r="D130" s="233" t="s">
        <v>158</v>
      </c>
      <c r="E130" s="255" t="s">
        <v>23</v>
      </c>
      <c r="F130" s="256" t="s">
        <v>223</v>
      </c>
      <c r="G130" s="254"/>
      <c r="H130" s="257">
        <v>7.9950000000000001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AT130" s="263" t="s">
        <v>158</v>
      </c>
      <c r="AU130" s="263" t="s">
        <v>83</v>
      </c>
      <c r="AV130" s="12" t="s">
        <v>153</v>
      </c>
      <c r="AW130" s="12" t="s">
        <v>36</v>
      </c>
      <c r="AX130" s="12" t="s">
        <v>81</v>
      </c>
      <c r="AY130" s="263" t="s">
        <v>146</v>
      </c>
    </row>
    <row r="131" s="10" customFormat="1" ht="29.88" customHeight="1">
      <c r="B131" s="203"/>
      <c r="C131" s="204"/>
      <c r="D131" s="205" t="s">
        <v>72</v>
      </c>
      <c r="E131" s="217" t="s">
        <v>189</v>
      </c>
      <c r="F131" s="217" t="s">
        <v>224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SUM(P132:P151)</f>
        <v>0</v>
      </c>
      <c r="Q131" s="211"/>
      <c r="R131" s="212">
        <f>SUM(R132:R151)</f>
        <v>2.1799999999999997</v>
      </c>
      <c r="S131" s="211"/>
      <c r="T131" s="213">
        <f>SUM(T132:T151)</f>
        <v>36.090000000000003</v>
      </c>
      <c r="AR131" s="214" t="s">
        <v>81</v>
      </c>
      <c r="AT131" s="215" t="s">
        <v>72</v>
      </c>
      <c r="AU131" s="215" t="s">
        <v>81</v>
      </c>
      <c r="AY131" s="214" t="s">
        <v>146</v>
      </c>
      <c r="BK131" s="216">
        <f>SUM(BK132:BK151)</f>
        <v>0</v>
      </c>
    </row>
    <row r="132" s="1" customFormat="1" ht="16.5" customHeight="1">
      <c r="B132" s="44"/>
      <c r="C132" s="219" t="s">
        <v>236</v>
      </c>
      <c r="D132" s="219" t="s">
        <v>148</v>
      </c>
      <c r="E132" s="220" t="s">
        <v>226</v>
      </c>
      <c r="F132" s="221" t="s">
        <v>227</v>
      </c>
      <c r="G132" s="222" t="s">
        <v>228</v>
      </c>
      <c r="H132" s="223">
        <v>1</v>
      </c>
      <c r="I132" s="224"/>
      <c r="J132" s="225">
        <f>ROUND(I132*H132,2)</f>
        <v>0</v>
      </c>
      <c r="K132" s="221" t="s">
        <v>23</v>
      </c>
      <c r="L132" s="70"/>
      <c r="M132" s="226" t="s">
        <v>23</v>
      </c>
      <c r="N132" s="227" t="s">
        <v>44</v>
      </c>
      <c r="O132" s="45"/>
      <c r="P132" s="228">
        <f>O132*H132</f>
        <v>0</v>
      </c>
      <c r="Q132" s="228">
        <v>0.41099999999999998</v>
      </c>
      <c r="R132" s="228">
        <f>Q132*H132</f>
        <v>0.41099999999999998</v>
      </c>
      <c r="S132" s="228">
        <v>0</v>
      </c>
      <c r="T132" s="229">
        <f>S132*H132</f>
        <v>0</v>
      </c>
      <c r="AR132" s="22" t="s">
        <v>153</v>
      </c>
      <c r="AT132" s="22" t="s">
        <v>148</v>
      </c>
      <c r="AU132" s="22" t="s">
        <v>83</v>
      </c>
      <c r="AY132" s="22" t="s">
        <v>146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81</v>
      </c>
      <c r="BK132" s="230">
        <f>ROUND(I132*H132,2)</f>
        <v>0</v>
      </c>
      <c r="BL132" s="22" t="s">
        <v>153</v>
      </c>
      <c r="BM132" s="22" t="s">
        <v>460</v>
      </c>
    </row>
    <row r="133" s="11" customFormat="1">
      <c r="B133" s="231"/>
      <c r="C133" s="232"/>
      <c r="D133" s="233" t="s">
        <v>158</v>
      </c>
      <c r="E133" s="234" t="s">
        <v>23</v>
      </c>
      <c r="F133" s="235" t="s">
        <v>230</v>
      </c>
      <c r="G133" s="232"/>
      <c r="H133" s="236">
        <v>1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158</v>
      </c>
      <c r="AU133" s="242" t="s">
        <v>83</v>
      </c>
      <c r="AV133" s="11" t="s">
        <v>83</v>
      </c>
      <c r="AW133" s="11" t="s">
        <v>36</v>
      </c>
      <c r="AX133" s="11" t="s">
        <v>81</v>
      </c>
      <c r="AY133" s="242" t="s">
        <v>146</v>
      </c>
    </row>
    <row r="134" s="1" customFormat="1" ht="16.5" customHeight="1">
      <c r="B134" s="44"/>
      <c r="C134" s="243" t="s">
        <v>240</v>
      </c>
      <c r="D134" s="243" t="s">
        <v>194</v>
      </c>
      <c r="E134" s="244" t="s">
        <v>232</v>
      </c>
      <c r="F134" s="245" t="s">
        <v>233</v>
      </c>
      <c r="G134" s="246" t="s">
        <v>228</v>
      </c>
      <c r="H134" s="247">
        <v>1</v>
      </c>
      <c r="I134" s="248"/>
      <c r="J134" s="249">
        <f>ROUND(I134*H134,2)</f>
        <v>0</v>
      </c>
      <c r="K134" s="245" t="s">
        <v>23</v>
      </c>
      <c r="L134" s="250"/>
      <c r="M134" s="251" t="s">
        <v>23</v>
      </c>
      <c r="N134" s="252" t="s">
        <v>44</v>
      </c>
      <c r="O134" s="45"/>
      <c r="P134" s="228">
        <f>O134*H134</f>
        <v>0</v>
      </c>
      <c r="Q134" s="228">
        <v>0.13400000000000001</v>
      </c>
      <c r="R134" s="228">
        <f>Q134*H134</f>
        <v>0.13400000000000001</v>
      </c>
      <c r="S134" s="228">
        <v>0</v>
      </c>
      <c r="T134" s="229">
        <f>S134*H134</f>
        <v>0</v>
      </c>
      <c r="AR134" s="22" t="s">
        <v>184</v>
      </c>
      <c r="AT134" s="22" t="s">
        <v>194</v>
      </c>
      <c r="AU134" s="22" t="s">
        <v>83</v>
      </c>
      <c r="AY134" s="22" t="s">
        <v>146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81</v>
      </c>
      <c r="BK134" s="230">
        <f>ROUND(I134*H134,2)</f>
        <v>0</v>
      </c>
      <c r="BL134" s="22" t="s">
        <v>153</v>
      </c>
      <c r="BM134" s="22" t="s">
        <v>461</v>
      </c>
    </row>
    <row r="135" s="11" customFormat="1">
      <c r="B135" s="231"/>
      <c r="C135" s="232"/>
      <c r="D135" s="233" t="s">
        <v>158</v>
      </c>
      <c r="E135" s="234" t="s">
        <v>23</v>
      </c>
      <c r="F135" s="235" t="s">
        <v>235</v>
      </c>
      <c r="G135" s="232"/>
      <c r="H135" s="236">
        <v>1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158</v>
      </c>
      <c r="AU135" s="242" t="s">
        <v>83</v>
      </c>
      <c r="AV135" s="11" t="s">
        <v>83</v>
      </c>
      <c r="AW135" s="11" t="s">
        <v>36</v>
      </c>
      <c r="AX135" s="11" t="s">
        <v>81</v>
      </c>
      <c r="AY135" s="242" t="s">
        <v>146</v>
      </c>
    </row>
    <row r="136" s="1" customFormat="1" ht="16.5" customHeight="1">
      <c r="B136" s="44"/>
      <c r="C136" s="219" t="s">
        <v>244</v>
      </c>
      <c r="D136" s="219" t="s">
        <v>148</v>
      </c>
      <c r="E136" s="220" t="s">
        <v>352</v>
      </c>
      <c r="F136" s="221" t="s">
        <v>353</v>
      </c>
      <c r="G136" s="222" t="s">
        <v>228</v>
      </c>
      <c r="H136" s="223">
        <v>1</v>
      </c>
      <c r="I136" s="224"/>
      <c r="J136" s="225">
        <f>ROUND(I136*H136,2)</f>
        <v>0</v>
      </c>
      <c r="K136" s="221" t="s">
        <v>23</v>
      </c>
      <c r="L136" s="70"/>
      <c r="M136" s="226" t="s">
        <v>23</v>
      </c>
      <c r="N136" s="227" t="s">
        <v>44</v>
      </c>
      <c r="O136" s="45"/>
      <c r="P136" s="228">
        <f>O136*H136</f>
        <v>0</v>
      </c>
      <c r="Q136" s="228">
        <v>0.41099999999999998</v>
      </c>
      <c r="R136" s="228">
        <f>Q136*H136</f>
        <v>0.41099999999999998</v>
      </c>
      <c r="S136" s="228">
        <v>0</v>
      </c>
      <c r="T136" s="229">
        <f>S136*H136</f>
        <v>0</v>
      </c>
      <c r="AR136" s="22" t="s">
        <v>153</v>
      </c>
      <c r="AT136" s="22" t="s">
        <v>148</v>
      </c>
      <c r="AU136" s="22" t="s">
        <v>83</v>
      </c>
      <c r="AY136" s="22" t="s">
        <v>146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81</v>
      </c>
      <c r="BK136" s="230">
        <f>ROUND(I136*H136,2)</f>
        <v>0</v>
      </c>
      <c r="BL136" s="22" t="s">
        <v>153</v>
      </c>
      <c r="BM136" s="22" t="s">
        <v>462</v>
      </c>
    </row>
    <row r="137" s="11" customFormat="1">
      <c r="B137" s="231"/>
      <c r="C137" s="232"/>
      <c r="D137" s="233" t="s">
        <v>158</v>
      </c>
      <c r="E137" s="234" t="s">
        <v>23</v>
      </c>
      <c r="F137" s="235" t="s">
        <v>235</v>
      </c>
      <c r="G137" s="232"/>
      <c r="H137" s="236">
        <v>1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158</v>
      </c>
      <c r="AU137" s="242" t="s">
        <v>83</v>
      </c>
      <c r="AV137" s="11" t="s">
        <v>83</v>
      </c>
      <c r="AW137" s="11" t="s">
        <v>36</v>
      </c>
      <c r="AX137" s="11" t="s">
        <v>81</v>
      </c>
      <c r="AY137" s="242" t="s">
        <v>146</v>
      </c>
    </row>
    <row r="138" s="1" customFormat="1" ht="16.5" customHeight="1">
      <c r="B138" s="44"/>
      <c r="C138" s="243" t="s">
        <v>9</v>
      </c>
      <c r="D138" s="243" t="s">
        <v>194</v>
      </c>
      <c r="E138" s="244" t="s">
        <v>355</v>
      </c>
      <c r="F138" s="245" t="s">
        <v>463</v>
      </c>
      <c r="G138" s="246" t="s">
        <v>228</v>
      </c>
      <c r="H138" s="247">
        <v>1</v>
      </c>
      <c r="I138" s="248"/>
      <c r="J138" s="249">
        <f>ROUND(I138*H138,2)</f>
        <v>0</v>
      </c>
      <c r="K138" s="245" t="s">
        <v>23</v>
      </c>
      <c r="L138" s="250"/>
      <c r="M138" s="251" t="s">
        <v>23</v>
      </c>
      <c r="N138" s="252" t="s">
        <v>44</v>
      </c>
      <c r="O138" s="45"/>
      <c r="P138" s="228">
        <f>O138*H138</f>
        <v>0</v>
      </c>
      <c r="Q138" s="228">
        <v>0.13400000000000001</v>
      </c>
      <c r="R138" s="228">
        <f>Q138*H138</f>
        <v>0.13400000000000001</v>
      </c>
      <c r="S138" s="228">
        <v>0</v>
      </c>
      <c r="T138" s="229">
        <f>S138*H138</f>
        <v>0</v>
      </c>
      <c r="AR138" s="22" t="s">
        <v>184</v>
      </c>
      <c r="AT138" s="22" t="s">
        <v>194</v>
      </c>
      <c r="AU138" s="22" t="s">
        <v>83</v>
      </c>
      <c r="AY138" s="22" t="s">
        <v>146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81</v>
      </c>
      <c r="BK138" s="230">
        <f>ROUND(I138*H138,2)</f>
        <v>0</v>
      </c>
      <c r="BL138" s="22" t="s">
        <v>153</v>
      </c>
      <c r="BM138" s="22" t="s">
        <v>464</v>
      </c>
    </row>
    <row r="139" s="1" customFormat="1" ht="25.5" customHeight="1">
      <c r="B139" s="44"/>
      <c r="C139" s="219" t="s">
        <v>254</v>
      </c>
      <c r="D139" s="219" t="s">
        <v>148</v>
      </c>
      <c r="E139" s="220" t="s">
        <v>465</v>
      </c>
      <c r="F139" s="221" t="s">
        <v>466</v>
      </c>
      <c r="G139" s="222" t="s">
        <v>228</v>
      </c>
      <c r="H139" s="223">
        <v>1</v>
      </c>
      <c r="I139" s="224"/>
      <c r="J139" s="225">
        <f>ROUND(I139*H139,2)</f>
        <v>0</v>
      </c>
      <c r="K139" s="221" t="s">
        <v>23</v>
      </c>
      <c r="L139" s="70"/>
      <c r="M139" s="226" t="s">
        <v>23</v>
      </c>
      <c r="N139" s="227" t="s">
        <v>44</v>
      </c>
      <c r="O139" s="45"/>
      <c r="P139" s="228">
        <f>O139*H139</f>
        <v>0</v>
      </c>
      <c r="Q139" s="228">
        <v>0.41099999999999998</v>
      </c>
      <c r="R139" s="228">
        <f>Q139*H139</f>
        <v>0.41099999999999998</v>
      </c>
      <c r="S139" s="228">
        <v>0</v>
      </c>
      <c r="T139" s="229">
        <f>S139*H139</f>
        <v>0</v>
      </c>
      <c r="AR139" s="22" t="s">
        <v>153</v>
      </c>
      <c r="AT139" s="22" t="s">
        <v>148</v>
      </c>
      <c r="AU139" s="22" t="s">
        <v>83</v>
      </c>
      <c r="AY139" s="22" t="s">
        <v>146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81</v>
      </c>
      <c r="BK139" s="230">
        <f>ROUND(I139*H139,2)</f>
        <v>0</v>
      </c>
      <c r="BL139" s="22" t="s">
        <v>153</v>
      </c>
      <c r="BM139" s="22" t="s">
        <v>467</v>
      </c>
    </row>
    <row r="140" s="11" customFormat="1">
      <c r="B140" s="231"/>
      <c r="C140" s="232"/>
      <c r="D140" s="233" t="s">
        <v>158</v>
      </c>
      <c r="E140" s="234" t="s">
        <v>23</v>
      </c>
      <c r="F140" s="235" t="s">
        <v>235</v>
      </c>
      <c r="G140" s="232"/>
      <c r="H140" s="236">
        <v>1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158</v>
      </c>
      <c r="AU140" s="242" t="s">
        <v>83</v>
      </c>
      <c r="AV140" s="11" t="s">
        <v>83</v>
      </c>
      <c r="AW140" s="11" t="s">
        <v>36</v>
      </c>
      <c r="AX140" s="11" t="s">
        <v>81</v>
      </c>
      <c r="AY140" s="242" t="s">
        <v>146</v>
      </c>
    </row>
    <row r="141" s="1" customFormat="1" ht="16.5" customHeight="1">
      <c r="B141" s="44"/>
      <c r="C141" s="243" t="s">
        <v>259</v>
      </c>
      <c r="D141" s="243" t="s">
        <v>194</v>
      </c>
      <c r="E141" s="244" t="s">
        <v>468</v>
      </c>
      <c r="F141" s="245" t="s">
        <v>469</v>
      </c>
      <c r="G141" s="246" t="s">
        <v>228</v>
      </c>
      <c r="H141" s="247">
        <v>1</v>
      </c>
      <c r="I141" s="248"/>
      <c r="J141" s="249">
        <f>ROUND(I141*H141,2)</f>
        <v>0</v>
      </c>
      <c r="K141" s="245" t="s">
        <v>23</v>
      </c>
      <c r="L141" s="250"/>
      <c r="M141" s="251" t="s">
        <v>23</v>
      </c>
      <c r="N141" s="252" t="s">
        <v>44</v>
      </c>
      <c r="O141" s="45"/>
      <c r="P141" s="228">
        <f>O141*H141</f>
        <v>0</v>
      </c>
      <c r="Q141" s="228">
        <v>0.13400000000000001</v>
      </c>
      <c r="R141" s="228">
        <f>Q141*H141</f>
        <v>0.13400000000000001</v>
      </c>
      <c r="S141" s="228">
        <v>0</v>
      </c>
      <c r="T141" s="229">
        <f>S141*H141</f>
        <v>0</v>
      </c>
      <c r="AR141" s="22" t="s">
        <v>184</v>
      </c>
      <c r="AT141" s="22" t="s">
        <v>194</v>
      </c>
      <c r="AU141" s="22" t="s">
        <v>83</v>
      </c>
      <c r="AY141" s="22" t="s">
        <v>146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81</v>
      </c>
      <c r="BK141" s="230">
        <f>ROUND(I141*H141,2)</f>
        <v>0</v>
      </c>
      <c r="BL141" s="22" t="s">
        <v>153</v>
      </c>
      <c r="BM141" s="22" t="s">
        <v>470</v>
      </c>
    </row>
    <row r="142" s="1" customFormat="1" ht="16.5" customHeight="1">
      <c r="B142" s="44"/>
      <c r="C142" s="219" t="s">
        <v>263</v>
      </c>
      <c r="D142" s="219" t="s">
        <v>148</v>
      </c>
      <c r="E142" s="220" t="s">
        <v>471</v>
      </c>
      <c r="F142" s="221" t="s">
        <v>472</v>
      </c>
      <c r="G142" s="222" t="s">
        <v>228</v>
      </c>
      <c r="H142" s="223">
        <v>1</v>
      </c>
      <c r="I142" s="224"/>
      <c r="J142" s="225">
        <f>ROUND(I142*H142,2)</f>
        <v>0</v>
      </c>
      <c r="K142" s="221" t="s">
        <v>23</v>
      </c>
      <c r="L142" s="70"/>
      <c r="M142" s="226" t="s">
        <v>23</v>
      </c>
      <c r="N142" s="227" t="s">
        <v>44</v>
      </c>
      <c r="O142" s="45"/>
      <c r="P142" s="228">
        <f>O142*H142</f>
        <v>0</v>
      </c>
      <c r="Q142" s="228">
        <v>0.41099999999999998</v>
      </c>
      <c r="R142" s="228">
        <f>Q142*H142</f>
        <v>0.41099999999999998</v>
      </c>
      <c r="S142" s="228">
        <v>0</v>
      </c>
      <c r="T142" s="229">
        <f>S142*H142</f>
        <v>0</v>
      </c>
      <c r="AR142" s="22" t="s">
        <v>153</v>
      </c>
      <c r="AT142" s="22" t="s">
        <v>148</v>
      </c>
      <c r="AU142" s="22" t="s">
        <v>83</v>
      </c>
      <c r="AY142" s="22" t="s">
        <v>146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81</v>
      </c>
      <c r="BK142" s="230">
        <f>ROUND(I142*H142,2)</f>
        <v>0</v>
      </c>
      <c r="BL142" s="22" t="s">
        <v>153</v>
      </c>
      <c r="BM142" s="22" t="s">
        <v>473</v>
      </c>
    </row>
    <row r="143" s="11" customFormat="1">
      <c r="B143" s="231"/>
      <c r="C143" s="232"/>
      <c r="D143" s="233" t="s">
        <v>158</v>
      </c>
      <c r="E143" s="234" t="s">
        <v>23</v>
      </c>
      <c r="F143" s="235" t="s">
        <v>235</v>
      </c>
      <c r="G143" s="232"/>
      <c r="H143" s="236">
        <v>1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158</v>
      </c>
      <c r="AU143" s="242" t="s">
        <v>83</v>
      </c>
      <c r="AV143" s="11" t="s">
        <v>83</v>
      </c>
      <c r="AW143" s="11" t="s">
        <v>36</v>
      </c>
      <c r="AX143" s="11" t="s">
        <v>81</v>
      </c>
      <c r="AY143" s="242" t="s">
        <v>146</v>
      </c>
    </row>
    <row r="144" s="1" customFormat="1" ht="16.5" customHeight="1">
      <c r="B144" s="44"/>
      <c r="C144" s="243" t="s">
        <v>268</v>
      </c>
      <c r="D144" s="243" t="s">
        <v>194</v>
      </c>
      <c r="E144" s="244" t="s">
        <v>474</v>
      </c>
      <c r="F144" s="245" t="s">
        <v>475</v>
      </c>
      <c r="G144" s="246" t="s">
        <v>228</v>
      </c>
      <c r="H144" s="247">
        <v>1</v>
      </c>
      <c r="I144" s="248"/>
      <c r="J144" s="249">
        <f>ROUND(I144*H144,2)</f>
        <v>0</v>
      </c>
      <c r="K144" s="245" t="s">
        <v>23</v>
      </c>
      <c r="L144" s="250"/>
      <c r="M144" s="251" t="s">
        <v>23</v>
      </c>
      <c r="N144" s="252" t="s">
        <v>44</v>
      </c>
      <c r="O144" s="45"/>
      <c r="P144" s="228">
        <f>O144*H144</f>
        <v>0</v>
      </c>
      <c r="Q144" s="228">
        <v>0.13400000000000001</v>
      </c>
      <c r="R144" s="228">
        <f>Q144*H144</f>
        <v>0.13400000000000001</v>
      </c>
      <c r="S144" s="228">
        <v>0</v>
      </c>
      <c r="T144" s="229">
        <f>S144*H144</f>
        <v>0</v>
      </c>
      <c r="AR144" s="22" t="s">
        <v>184</v>
      </c>
      <c r="AT144" s="22" t="s">
        <v>194</v>
      </c>
      <c r="AU144" s="22" t="s">
        <v>83</v>
      </c>
      <c r="AY144" s="22" t="s">
        <v>146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81</v>
      </c>
      <c r="BK144" s="230">
        <f>ROUND(I144*H144,2)</f>
        <v>0</v>
      </c>
      <c r="BL144" s="22" t="s">
        <v>153</v>
      </c>
      <c r="BM144" s="22" t="s">
        <v>476</v>
      </c>
    </row>
    <row r="145" s="1" customFormat="1" ht="16.5" customHeight="1">
      <c r="B145" s="44"/>
      <c r="C145" s="219" t="s">
        <v>272</v>
      </c>
      <c r="D145" s="219" t="s">
        <v>148</v>
      </c>
      <c r="E145" s="220" t="s">
        <v>245</v>
      </c>
      <c r="F145" s="221" t="s">
        <v>246</v>
      </c>
      <c r="G145" s="222" t="s">
        <v>163</v>
      </c>
      <c r="H145" s="223">
        <v>18.045000000000002</v>
      </c>
      <c r="I145" s="224"/>
      <c r="J145" s="225">
        <f>ROUND(I145*H145,2)</f>
        <v>0</v>
      </c>
      <c r="K145" s="221" t="s">
        <v>152</v>
      </c>
      <c r="L145" s="70"/>
      <c r="M145" s="226" t="s">
        <v>23</v>
      </c>
      <c r="N145" s="227" t="s">
        <v>44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2</v>
      </c>
      <c r="T145" s="229">
        <f>S145*H145</f>
        <v>36.090000000000003</v>
      </c>
      <c r="AR145" s="22" t="s">
        <v>153</v>
      </c>
      <c r="AT145" s="22" t="s">
        <v>148</v>
      </c>
      <c r="AU145" s="22" t="s">
        <v>83</v>
      </c>
      <c r="AY145" s="22" t="s">
        <v>146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81</v>
      </c>
      <c r="BK145" s="230">
        <f>ROUND(I145*H145,2)</f>
        <v>0</v>
      </c>
      <c r="BL145" s="22" t="s">
        <v>153</v>
      </c>
      <c r="BM145" s="22" t="s">
        <v>477</v>
      </c>
    </row>
    <row r="146" s="11" customFormat="1">
      <c r="B146" s="231"/>
      <c r="C146" s="232"/>
      <c r="D146" s="233" t="s">
        <v>158</v>
      </c>
      <c r="E146" s="234" t="s">
        <v>23</v>
      </c>
      <c r="F146" s="235" t="s">
        <v>478</v>
      </c>
      <c r="G146" s="232"/>
      <c r="H146" s="236">
        <v>2.8799999999999999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158</v>
      </c>
      <c r="AU146" s="242" t="s">
        <v>83</v>
      </c>
      <c r="AV146" s="11" t="s">
        <v>83</v>
      </c>
      <c r="AW146" s="11" t="s">
        <v>36</v>
      </c>
      <c r="AX146" s="11" t="s">
        <v>73</v>
      </c>
      <c r="AY146" s="242" t="s">
        <v>146</v>
      </c>
    </row>
    <row r="147" s="11" customFormat="1">
      <c r="B147" s="231"/>
      <c r="C147" s="232"/>
      <c r="D147" s="233" t="s">
        <v>158</v>
      </c>
      <c r="E147" s="234" t="s">
        <v>23</v>
      </c>
      <c r="F147" s="235" t="s">
        <v>479</v>
      </c>
      <c r="G147" s="232"/>
      <c r="H147" s="236">
        <v>4.2880000000000003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158</v>
      </c>
      <c r="AU147" s="242" t="s">
        <v>83</v>
      </c>
      <c r="AV147" s="11" t="s">
        <v>83</v>
      </c>
      <c r="AW147" s="11" t="s">
        <v>36</v>
      </c>
      <c r="AX147" s="11" t="s">
        <v>73</v>
      </c>
      <c r="AY147" s="242" t="s">
        <v>146</v>
      </c>
    </row>
    <row r="148" s="11" customFormat="1">
      <c r="B148" s="231"/>
      <c r="C148" s="232"/>
      <c r="D148" s="233" t="s">
        <v>158</v>
      </c>
      <c r="E148" s="234" t="s">
        <v>23</v>
      </c>
      <c r="F148" s="235" t="s">
        <v>480</v>
      </c>
      <c r="G148" s="232"/>
      <c r="H148" s="236">
        <v>3.125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158</v>
      </c>
      <c r="AU148" s="242" t="s">
        <v>83</v>
      </c>
      <c r="AV148" s="11" t="s">
        <v>83</v>
      </c>
      <c r="AW148" s="11" t="s">
        <v>36</v>
      </c>
      <c r="AX148" s="11" t="s">
        <v>73</v>
      </c>
      <c r="AY148" s="242" t="s">
        <v>146</v>
      </c>
    </row>
    <row r="149" s="11" customFormat="1">
      <c r="B149" s="231"/>
      <c r="C149" s="232"/>
      <c r="D149" s="233" t="s">
        <v>158</v>
      </c>
      <c r="E149" s="234" t="s">
        <v>23</v>
      </c>
      <c r="F149" s="235" t="s">
        <v>481</v>
      </c>
      <c r="G149" s="232"/>
      <c r="H149" s="236">
        <v>1.8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158</v>
      </c>
      <c r="AU149" s="242" t="s">
        <v>83</v>
      </c>
      <c r="AV149" s="11" t="s">
        <v>83</v>
      </c>
      <c r="AW149" s="11" t="s">
        <v>36</v>
      </c>
      <c r="AX149" s="11" t="s">
        <v>73</v>
      </c>
      <c r="AY149" s="242" t="s">
        <v>146</v>
      </c>
    </row>
    <row r="150" s="11" customFormat="1">
      <c r="B150" s="231"/>
      <c r="C150" s="232"/>
      <c r="D150" s="233" t="s">
        <v>158</v>
      </c>
      <c r="E150" s="234" t="s">
        <v>23</v>
      </c>
      <c r="F150" s="235" t="s">
        <v>482</v>
      </c>
      <c r="G150" s="232"/>
      <c r="H150" s="236">
        <v>5.952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158</v>
      </c>
      <c r="AU150" s="242" t="s">
        <v>83</v>
      </c>
      <c r="AV150" s="11" t="s">
        <v>83</v>
      </c>
      <c r="AW150" s="11" t="s">
        <v>36</v>
      </c>
      <c r="AX150" s="11" t="s">
        <v>73</v>
      </c>
      <c r="AY150" s="242" t="s">
        <v>146</v>
      </c>
    </row>
    <row r="151" s="12" customFormat="1">
      <c r="B151" s="253"/>
      <c r="C151" s="254"/>
      <c r="D151" s="233" t="s">
        <v>158</v>
      </c>
      <c r="E151" s="255" t="s">
        <v>23</v>
      </c>
      <c r="F151" s="256" t="s">
        <v>223</v>
      </c>
      <c r="G151" s="254"/>
      <c r="H151" s="257">
        <v>18.045000000000002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AT151" s="263" t="s">
        <v>158</v>
      </c>
      <c r="AU151" s="263" t="s">
        <v>83</v>
      </c>
      <c r="AV151" s="12" t="s">
        <v>153</v>
      </c>
      <c r="AW151" s="12" t="s">
        <v>36</v>
      </c>
      <c r="AX151" s="12" t="s">
        <v>81</v>
      </c>
      <c r="AY151" s="263" t="s">
        <v>146</v>
      </c>
    </row>
    <row r="152" s="10" customFormat="1" ht="29.88" customHeight="1">
      <c r="B152" s="203"/>
      <c r="C152" s="204"/>
      <c r="D152" s="205" t="s">
        <v>72</v>
      </c>
      <c r="E152" s="217" t="s">
        <v>249</v>
      </c>
      <c r="F152" s="217" t="s">
        <v>250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SUM(P153:P159)</f>
        <v>0</v>
      </c>
      <c r="Q152" s="211"/>
      <c r="R152" s="212">
        <f>SUM(R153:R159)</f>
        <v>0</v>
      </c>
      <c r="S152" s="211"/>
      <c r="T152" s="213">
        <f>SUM(T153:T159)</f>
        <v>0</v>
      </c>
      <c r="AR152" s="214" t="s">
        <v>81</v>
      </c>
      <c r="AT152" s="215" t="s">
        <v>72</v>
      </c>
      <c r="AU152" s="215" t="s">
        <v>81</v>
      </c>
      <c r="AY152" s="214" t="s">
        <v>146</v>
      </c>
      <c r="BK152" s="216">
        <f>SUM(BK153:BK159)</f>
        <v>0</v>
      </c>
    </row>
    <row r="153" s="1" customFormat="1" ht="25.5" customHeight="1">
      <c r="B153" s="44"/>
      <c r="C153" s="219" t="s">
        <v>278</v>
      </c>
      <c r="D153" s="219" t="s">
        <v>148</v>
      </c>
      <c r="E153" s="220" t="s">
        <v>251</v>
      </c>
      <c r="F153" s="221" t="s">
        <v>252</v>
      </c>
      <c r="G153" s="222" t="s">
        <v>181</v>
      </c>
      <c r="H153" s="223">
        <v>38.098999999999997</v>
      </c>
      <c r="I153" s="224"/>
      <c r="J153" s="225">
        <f>ROUND(I153*H153,2)</f>
        <v>0</v>
      </c>
      <c r="K153" s="221" t="s">
        <v>152</v>
      </c>
      <c r="L153" s="70"/>
      <c r="M153" s="226" t="s">
        <v>23</v>
      </c>
      <c r="N153" s="227" t="s">
        <v>44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153</v>
      </c>
      <c r="AT153" s="22" t="s">
        <v>148</v>
      </c>
      <c r="AU153" s="22" t="s">
        <v>83</v>
      </c>
      <c r="AY153" s="22" t="s">
        <v>146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81</v>
      </c>
      <c r="BK153" s="230">
        <f>ROUND(I153*H153,2)</f>
        <v>0</v>
      </c>
      <c r="BL153" s="22" t="s">
        <v>153</v>
      </c>
      <c r="BM153" s="22" t="s">
        <v>483</v>
      </c>
    </row>
    <row r="154" s="1" customFormat="1" ht="38.25" customHeight="1">
      <c r="B154" s="44"/>
      <c r="C154" s="219" t="s">
        <v>286</v>
      </c>
      <c r="D154" s="219" t="s">
        <v>148</v>
      </c>
      <c r="E154" s="220" t="s">
        <v>255</v>
      </c>
      <c r="F154" s="221" t="s">
        <v>256</v>
      </c>
      <c r="G154" s="222" t="s">
        <v>181</v>
      </c>
      <c r="H154" s="223">
        <v>380.99000000000001</v>
      </c>
      <c r="I154" s="224"/>
      <c r="J154" s="225">
        <f>ROUND(I154*H154,2)</f>
        <v>0</v>
      </c>
      <c r="K154" s="221" t="s">
        <v>152</v>
      </c>
      <c r="L154" s="70"/>
      <c r="M154" s="226" t="s">
        <v>23</v>
      </c>
      <c r="N154" s="227" t="s">
        <v>44</v>
      </c>
      <c r="O154" s="4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22" t="s">
        <v>153</v>
      </c>
      <c r="AT154" s="22" t="s">
        <v>148</v>
      </c>
      <c r="AU154" s="22" t="s">
        <v>83</v>
      </c>
      <c r="AY154" s="22" t="s">
        <v>146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81</v>
      </c>
      <c r="BK154" s="230">
        <f>ROUND(I154*H154,2)</f>
        <v>0</v>
      </c>
      <c r="BL154" s="22" t="s">
        <v>153</v>
      </c>
      <c r="BM154" s="22" t="s">
        <v>484</v>
      </c>
    </row>
    <row r="155" s="11" customFormat="1">
      <c r="B155" s="231"/>
      <c r="C155" s="232"/>
      <c r="D155" s="233" t="s">
        <v>158</v>
      </c>
      <c r="E155" s="232"/>
      <c r="F155" s="235" t="s">
        <v>485</v>
      </c>
      <c r="G155" s="232"/>
      <c r="H155" s="236">
        <v>380.99000000000001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158</v>
      </c>
      <c r="AU155" s="242" t="s">
        <v>83</v>
      </c>
      <c r="AV155" s="11" t="s">
        <v>83</v>
      </c>
      <c r="AW155" s="11" t="s">
        <v>6</v>
      </c>
      <c r="AX155" s="11" t="s">
        <v>81</v>
      </c>
      <c r="AY155" s="242" t="s">
        <v>146</v>
      </c>
    </row>
    <row r="156" s="1" customFormat="1" ht="25.5" customHeight="1">
      <c r="B156" s="44"/>
      <c r="C156" s="219" t="s">
        <v>291</v>
      </c>
      <c r="D156" s="219" t="s">
        <v>148</v>
      </c>
      <c r="E156" s="220" t="s">
        <v>260</v>
      </c>
      <c r="F156" s="221" t="s">
        <v>261</v>
      </c>
      <c r="G156" s="222" t="s">
        <v>181</v>
      </c>
      <c r="H156" s="223">
        <v>38.098999999999997</v>
      </c>
      <c r="I156" s="224"/>
      <c r="J156" s="225">
        <f>ROUND(I156*H156,2)</f>
        <v>0</v>
      </c>
      <c r="K156" s="221" t="s">
        <v>152</v>
      </c>
      <c r="L156" s="70"/>
      <c r="M156" s="226" t="s">
        <v>23</v>
      </c>
      <c r="N156" s="227" t="s">
        <v>44</v>
      </c>
      <c r="O156" s="45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AR156" s="22" t="s">
        <v>153</v>
      </c>
      <c r="AT156" s="22" t="s">
        <v>148</v>
      </c>
      <c r="AU156" s="22" t="s">
        <v>83</v>
      </c>
      <c r="AY156" s="22" t="s">
        <v>146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81</v>
      </c>
      <c r="BK156" s="230">
        <f>ROUND(I156*H156,2)</f>
        <v>0</v>
      </c>
      <c r="BL156" s="22" t="s">
        <v>153</v>
      </c>
      <c r="BM156" s="22" t="s">
        <v>486</v>
      </c>
    </row>
    <row r="157" s="1" customFormat="1" ht="25.5" customHeight="1">
      <c r="B157" s="44"/>
      <c r="C157" s="219" t="s">
        <v>298</v>
      </c>
      <c r="D157" s="219" t="s">
        <v>148</v>
      </c>
      <c r="E157" s="220" t="s">
        <v>264</v>
      </c>
      <c r="F157" s="221" t="s">
        <v>265</v>
      </c>
      <c r="G157" s="222" t="s">
        <v>181</v>
      </c>
      <c r="H157" s="223">
        <v>37.429000000000002</v>
      </c>
      <c r="I157" s="224"/>
      <c r="J157" s="225">
        <f>ROUND(I157*H157,2)</f>
        <v>0</v>
      </c>
      <c r="K157" s="221" t="s">
        <v>152</v>
      </c>
      <c r="L157" s="70"/>
      <c r="M157" s="226" t="s">
        <v>23</v>
      </c>
      <c r="N157" s="227" t="s">
        <v>44</v>
      </c>
      <c r="O157" s="4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22" t="s">
        <v>153</v>
      </c>
      <c r="AT157" s="22" t="s">
        <v>148</v>
      </c>
      <c r="AU157" s="22" t="s">
        <v>83</v>
      </c>
      <c r="AY157" s="22" t="s">
        <v>146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81</v>
      </c>
      <c r="BK157" s="230">
        <f>ROUND(I157*H157,2)</f>
        <v>0</v>
      </c>
      <c r="BL157" s="22" t="s">
        <v>153</v>
      </c>
      <c r="BM157" s="22" t="s">
        <v>487</v>
      </c>
    </row>
    <row r="158" s="11" customFormat="1">
      <c r="B158" s="231"/>
      <c r="C158" s="232"/>
      <c r="D158" s="233" t="s">
        <v>158</v>
      </c>
      <c r="E158" s="234" t="s">
        <v>23</v>
      </c>
      <c r="F158" s="235" t="s">
        <v>488</v>
      </c>
      <c r="G158" s="232"/>
      <c r="H158" s="236">
        <v>37.429000000000002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158</v>
      </c>
      <c r="AU158" s="242" t="s">
        <v>83</v>
      </c>
      <c r="AV158" s="11" t="s">
        <v>83</v>
      </c>
      <c r="AW158" s="11" t="s">
        <v>36</v>
      </c>
      <c r="AX158" s="11" t="s">
        <v>81</v>
      </c>
      <c r="AY158" s="242" t="s">
        <v>146</v>
      </c>
    </row>
    <row r="159" s="1" customFormat="1" ht="16.5" customHeight="1">
      <c r="B159" s="44"/>
      <c r="C159" s="219" t="s">
        <v>307</v>
      </c>
      <c r="D159" s="219" t="s">
        <v>148</v>
      </c>
      <c r="E159" s="220" t="s">
        <v>269</v>
      </c>
      <c r="F159" s="221" t="s">
        <v>270</v>
      </c>
      <c r="G159" s="222" t="s">
        <v>197</v>
      </c>
      <c r="H159" s="223">
        <v>670</v>
      </c>
      <c r="I159" s="224"/>
      <c r="J159" s="225">
        <f>ROUND(I159*H159,2)</f>
        <v>0</v>
      </c>
      <c r="K159" s="221" t="s">
        <v>23</v>
      </c>
      <c r="L159" s="70"/>
      <c r="M159" s="226" t="s">
        <v>23</v>
      </c>
      <c r="N159" s="227" t="s">
        <v>44</v>
      </c>
      <c r="O159" s="45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2" t="s">
        <v>153</v>
      </c>
      <c r="AT159" s="22" t="s">
        <v>148</v>
      </c>
      <c r="AU159" s="22" t="s">
        <v>83</v>
      </c>
      <c r="AY159" s="22" t="s">
        <v>146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81</v>
      </c>
      <c r="BK159" s="230">
        <f>ROUND(I159*H159,2)</f>
        <v>0</v>
      </c>
      <c r="BL159" s="22" t="s">
        <v>153</v>
      </c>
      <c r="BM159" s="22" t="s">
        <v>489</v>
      </c>
    </row>
    <row r="160" s="10" customFormat="1" ht="29.88" customHeight="1">
      <c r="B160" s="203"/>
      <c r="C160" s="204"/>
      <c r="D160" s="205" t="s">
        <v>72</v>
      </c>
      <c r="E160" s="217" t="s">
        <v>276</v>
      </c>
      <c r="F160" s="217" t="s">
        <v>277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P161</f>
        <v>0</v>
      </c>
      <c r="Q160" s="211"/>
      <c r="R160" s="212">
        <f>R161</f>
        <v>0</v>
      </c>
      <c r="S160" s="211"/>
      <c r="T160" s="213">
        <f>T161</f>
        <v>0</v>
      </c>
      <c r="AR160" s="214" t="s">
        <v>81</v>
      </c>
      <c r="AT160" s="215" t="s">
        <v>72</v>
      </c>
      <c r="AU160" s="215" t="s">
        <v>81</v>
      </c>
      <c r="AY160" s="214" t="s">
        <v>146</v>
      </c>
      <c r="BK160" s="216">
        <f>BK161</f>
        <v>0</v>
      </c>
    </row>
    <row r="161" s="1" customFormat="1" ht="25.5" customHeight="1">
      <c r="B161" s="44"/>
      <c r="C161" s="219" t="s">
        <v>314</v>
      </c>
      <c r="D161" s="219" t="s">
        <v>148</v>
      </c>
      <c r="E161" s="220" t="s">
        <v>279</v>
      </c>
      <c r="F161" s="221" t="s">
        <v>280</v>
      </c>
      <c r="G161" s="222" t="s">
        <v>181</v>
      </c>
      <c r="H161" s="223">
        <v>31.428999999999998</v>
      </c>
      <c r="I161" s="224"/>
      <c r="J161" s="225">
        <f>ROUND(I161*H161,2)</f>
        <v>0</v>
      </c>
      <c r="K161" s="221" t="s">
        <v>152</v>
      </c>
      <c r="L161" s="70"/>
      <c r="M161" s="226" t="s">
        <v>23</v>
      </c>
      <c r="N161" s="227" t="s">
        <v>44</v>
      </c>
      <c r="O161" s="45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AR161" s="22" t="s">
        <v>153</v>
      </c>
      <c r="AT161" s="22" t="s">
        <v>148</v>
      </c>
      <c r="AU161" s="22" t="s">
        <v>83</v>
      </c>
      <c r="AY161" s="22" t="s">
        <v>146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81</v>
      </c>
      <c r="BK161" s="230">
        <f>ROUND(I161*H161,2)</f>
        <v>0</v>
      </c>
      <c r="BL161" s="22" t="s">
        <v>153</v>
      </c>
      <c r="BM161" s="22" t="s">
        <v>490</v>
      </c>
    </row>
    <row r="162" s="10" customFormat="1" ht="37.44" customHeight="1">
      <c r="B162" s="203"/>
      <c r="C162" s="204"/>
      <c r="D162" s="205" t="s">
        <v>72</v>
      </c>
      <c r="E162" s="206" t="s">
        <v>282</v>
      </c>
      <c r="F162" s="206" t="s">
        <v>283</v>
      </c>
      <c r="G162" s="204"/>
      <c r="H162" s="204"/>
      <c r="I162" s="207"/>
      <c r="J162" s="208">
        <f>BK162</f>
        <v>0</v>
      </c>
      <c r="K162" s="204"/>
      <c r="L162" s="209"/>
      <c r="M162" s="210"/>
      <c r="N162" s="211"/>
      <c r="O162" s="211"/>
      <c r="P162" s="212">
        <f>P163+P166</f>
        <v>0</v>
      </c>
      <c r="Q162" s="211"/>
      <c r="R162" s="212">
        <f>R163+R166</f>
        <v>0</v>
      </c>
      <c r="S162" s="211"/>
      <c r="T162" s="213">
        <f>T163+T166</f>
        <v>0.98440000000000005</v>
      </c>
      <c r="AR162" s="214" t="s">
        <v>83</v>
      </c>
      <c r="AT162" s="215" t="s">
        <v>72</v>
      </c>
      <c r="AU162" s="215" t="s">
        <v>73</v>
      </c>
      <c r="AY162" s="214" t="s">
        <v>146</v>
      </c>
      <c r="BK162" s="216">
        <f>BK163+BK166</f>
        <v>0</v>
      </c>
    </row>
    <row r="163" s="10" customFormat="1" ht="19.92" customHeight="1">
      <c r="B163" s="203"/>
      <c r="C163" s="204"/>
      <c r="D163" s="205" t="s">
        <v>72</v>
      </c>
      <c r="E163" s="217" t="s">
        <v>376</v>
      </c>
      <c r="F163" s="217" t="s">
        <v>377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SUM(P164:P165)</f>
        <v>0</v>
      </c>
      <c r="Q163" s="211"/>
      <c r="R163" s="212">
        <f>SUM(R164:R165)</f>
        <v>0</v>
      </c>
      <c r="S163" s="211"/>
      <c r="T163" s="213">
        <f>SUM(T164:T165)</f>
        <v>0.31440000000000001</v>
      </c>
      <c r="AR163" s="214" t="s">
        <v>83</v>
      </c>
      <c r="AT163" s="215" t="s">
        <v>72</v>
      </c>
      <c r="AU163" s="215" t="s">
        <v>81</v>
      </c>
      <c r="AY163" s="214" t="s">
        <v>146</v>
      </c>
      <c r="BK163" s="216">
        <f>SUM(BK164:BK165)</f>
        <v>0</v>
      </c>
    </row>
    <row r="164" s="1" customFormat="1" ht="16.5" customHeight="1">
      <c r="B164" s="44"/>
      <c r="C164" s="219" t="s">
        <v>397</v>
      </c>
      <c r="D164" s="219" t="s">
        <v>148</v>
      </c>
      <c r="E164" s="220" t="s">
        <v>386</v>
      </c>
      <c r="F164" s="221" t="s">
        <v>387</v>
      </c>
      <c r="G164" s="222" t="s">
        <v>380</v>
      </c>
      <c r="H164" s="223">
        <v>16</v>
      </c>
      <c r="I164" s="224"/>
      <c r="J164" s="225">
        <f>ROUND(I164*H164,2)</f>
        <v>0</v>
      </c>
      <c r="K164" s="221" t="s">
        <v>23</v>
      </c>
      <c r="L164" s="70"/>
      <c r="M164" s="226" t="s">
        <v>23</v>
      </c>
      <c r="N164" s="227" t="s">
        <v>44</v>
      </c>
      <c r="O164" s="45"/>
      <c r="P164" s="228">
        <f>O164*H164</f>
        <v>0</v>
      </c>
      <c r="Q164" s="228">
        <v>0</v>
      </c>
      <c r="R164" s="228">
        <f>Q164*H164</f>
        <v>0</v>
      </c>
      <c r="S164" s="228">
        <v>0.019650000000000001</v>
      </c>
      <c r="T164" s="229">
        <f>S164*H164</f>
        <v>0.31440000000000001</v>
      </c>
      <c r="AR164" s="22" t="s">
        <v>225</v>
      </c>
      <c r="AT164" s="22" t="s">
        <v>148</v>
      </c>
      <c r="AU164" s="22" t="s">
        <v>83</v>
      </c>
      <c r="AY164" s="22" t="s">
        <v>146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2" t="s">
        <v>81</v>
      </c>
      <c r="BK164" s="230">
        <f>ROUND(I164*H164,2)</f>
        <v>0</v>
      </c>
      <c r="BL164" s="22" t="s">
        <v>225</v>
      </c>
      <c r="BM164" s="22" t="s">
        <v>491</v>
      </c>
    </row>
    <row r="165" s="11" customFormat="1">
      <c r="B165" s="231"/>
      <c r="C165" s="232"/>
      <c r="D165" s="233" t="s">
        <v>158</v>
      </c>
      <c r="E165" s="234" t="s">
        <v>23</v>
      </c>
      <c r="F165" s="235" t="s">
        <v>492</v>
      </c>
      <c r="G165" s="232"/>
      <c r="H165" s="236">
        <v>16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158</v>
      </c>
      <c r="AU165" s="242" t="s">
        <v>83</v>
      </c>
      <c r="AV165" s="11" t="s">
        <v>83</v>
      </c>
      <c r="AW165" s="11" t="s">
        <v>36</v>
      </c>
      <c r="AX165" s="11" t="s">
        <v>81</v>
      </c>
      <c r="AY165" s="242" t="s">
        <v>146</v>
      </c>
    </row>
    <row r="166" s="10" customFormat="1" ht="29.88" customHeight="1">
      <c r="B166" s="203"/>
      <c r="C166" s="204"/>
      <c r="D166" s="205" t="s">
        <v>72</v>
      </c>
      <c r="E166" s="217" t="s">
        <v>284</v>
      </c>
      <c r="F166" s="217" t="s">
        <v>285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SUM(P167:P172)</f>
        <v>0</v>
      </c>
      <c r="Q166" s="211"/>
      <c r="R166" s="212">
        <f>SUM(R167:R172)</f>
        <v>0</v>
      </c>
      <c r="S166" s="211"/>
      <c r="T166" s="213">
        <f>SUM(T167:T172)</f>
        <v>0.67000000000000004</v>
      </c>
      <c r="AR166" s="214" t="s">
        <v>83</v>
      </c>
      <c r="AT166" s="215" t="s">
        <v>72</v>
      </c>
      <c r="AU166" s="215" t="s">
        <v>81</v>
      </c>
      <c r="AY166" s="214" t="s">
        <v>146</v>
      </c>
      <c r="BK166" s="216">
        <f>SUM(BK167:BK172)</f>
        <v>0</v>
      </c>
    </row>
    <row r="167" s="1" customFormat="1" ht="25.5" customHeight="1">
      <c r="B167" s="44"/>
      <c r="C167" s="219" t="s">
        <v>402</v>
      </c>
      <c r="D167" s="219" t="s">
        <v>148</v>
      </c>
      <c r="E167" s="220" t="s">
        <v>493</v>
      </c>
      <c r="F167" s="221" t="s">
        <v>494</v>
      </c>
      <c r="G167" s="222" t="s">
        <v>197</v>
      </c>
      <c r="H167" s="223">
        <v>670</v>
      </c>
      <c r="I167" s="224"/>
      <c r="J167" s="225">
        <f>ROUND(I167*H167,2)</f>
        <v>0</v>
      </c>
      <c r="K167" s="221" t="s">
        <v>152</v>
      </c>
      <c r="L167" s="70"/>
      <c r="M167" s="226" t="s">
        <v>23</v>
      </c>
      <c r="N167" s="227" t="s">
        <v>44</v>
      </c>
      <c r="O167" s="45"/>
      <c r="P167" s="228">
        <f>O167*H167</f>
        <v>0</v>
      </c>
      <c r="Q167" s="228">
        <v>0</v>
      </c>
      <c r="R167" s="228">
        <f>Q167*H167</f>
        <v>0</v>
      </c>
      <c r="S167" s="228">
        <v>0.001</v>
      </c>
      <c r="T167" s="229">
        <f>S167*H167</f>
        <v>0.67000000000000004</v>
      </c>
      <c r="AR167" s="22" t="s">
        <v>225</v>
      </c>
      <c r="AT167" s="22" t="s">
        <v>148</v>
      </c>
      <c r="AU167" s="22" t="s">
        <v>83</v>
      </c>
      <c r="AY167" s="22" t="s">
        <v>146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2" t="s">
        <v>81</v>
      </c>
      <c r="BK167" s="230">
        <f>ROUND(I167*H167,2)</f>
        <v>0</v>
      </c>
      <c r="BL167" s="22" t="s">
        <v>225</v>
      </c>
      <c r="BM167" s="22" t="s">
        <v>495</v>
      </c>
    </row>
    <row r="168" s="11" customFormat="1">
      <c r="B168" s="231"/>
      <c r="C168" s="232"/>
      <c r="D168" s="233" t="s">
        <v>158</v>
      </c>
      <c r="E168" s="234" t="s">
        <v>23</v>
      </c>
      <c r="F168" s="235" t="s">
        <v>496</v>
      </c>
      <c r="G168" s="232"/>
      <c r="H168" s="236">
        <v>150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158</v>
      </c>
      <c r="AU168" s="242" t="s">
        <v>83</v>
      </c>
      <c r="AV168" s="11" t="s">
        <v>83</v>
      </c>
      <c r="AW168" s="11" t="s">
        <v>36</v>
      </c>
      <c r="AX168" s="11" t="s">
        <v>73</v>
      </c>
      <c r="AY168" s="242" t="s">
        <v>146</v>
      </c>
    </row>
    <row r="169" s="11" customFormat="1">
      <c r="B169" s="231"/>
      <c r="C169" s="232"/>
      <c r="D169" s="233" t="s">
        <v>158</v>
      </c>
      <c r="E169" s="234" t="s">
        <v>23</v>
      </c>
      <c r="F169" s="235" t="s">
        <v>295</v>
      </c>
      <c r="G169" s="232"/>
      <c r="H169" s="236">
        <v>120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158</v>
      </c>
      <c r="AU169" s="242" t="s">
        <v>83</v>
      </c>
      <c r="AV169" s="11" t="s">
        <v>83</v>
      </c>
      <c r="AW169" s="11" t="s">
        <v>36</v>
      </c>
      <c r="AX169" s="11" t="s">
        <v>73</v>
      </c>
      <c r="AY169" s="242" t="s">
        <v>146</v>
      </c>
    </row>
    <row r="170" s="11" customFormat="1">
      <c r="B170" s="231"/>
      <c r="C170" s="232"/>
      <c r="D170" s="233" t="s">
        <v>158</v>
      </c>
      <c r="E170" s="234" t="s">
        <v>23</v>
      </c>
      <c r="F170" s="235" t="s">
        <v>497</v>
      </c>
      <c r="G170" s="232"/>
      <c r="H170" s="236">
        <v>150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158</v>
      </c>
      <c r="AU170" s="242" t="s">
        <v>83</v>
      </c>
      <c r="AV170" s="11" t="s">
        <v>83</v>
      </c>
      <c r="AW170" s="11" t="s">
        <v>36</v>
      </c>
      <c r="AX170" s="11" t="s">
        <v>73</v>
      </c>
      <c r="AY170" s="242" t="s">
        <v>146</v>
      </c>
    </row>
    <row r="171" s="11" customFormat="1">
      <c r="B171" s="231"/>
      <c r="C171" s="232"/>
      <c r="D171" s="233" t="s">
        <v>158</v>
      </c>
      <c r="E171" s="234" t="s">
        <v>23</v>
      </c>
      <c r="F171" s="235" t="s">
        <v>498</v>
      </c>
      <c r="G171" s="232"/>
      <c r="H171" s="236">
        <v>250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158</v>
      </c>
      <c r="AU171" s="242" t="s">
        <v>83</v>
      </c>
      <c r="AV171" s="11" t="s">
        <v>83</v>
      </c>
      <c r="AW171" s="11" t="s">
        <v>36</v>
      </c>
      <c r="AX171" s="11" t="s">
        <v>73</v>
      </c>
      <c r="AY171" s="242" t="s">
        <v>146</v>
      </c>
    </row>
    <row r="172" s="12" customFormat="1">
      <c r="B172" s="253"/>
      <c r="C172" s="254"/>
      <c r="D172" s="233" t="s">
        <v>158</v>
      </c>
      <c r="E172" s="255" t="s">
        <v>23</v>
      </c>
      <c r="F172" s="256" t="s">
        <v>223</v>
      </c>
      <c r="G172" s="254"/>
      <c r="H172" s="257">
        <v>670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AT172" s="263" t="s">
        <v>158</v>
      </c>
      <c r="AU172" s="263" t="s">
        <v>83</v>
      </c>
      <c r="AV172" s="12" t="s">
        <v>153</v>
      </c>
      <c r="AW172" s="12" t="s">
        <v>36</v>
      </c>
      <c r="AX172" s="12" t="s">
        <v>81</v>
      </c>
      <c r="AY172" s="263" t="s">
        <v>146</v>
      </c>
    </row>
    <row r="173" s="10" customFormat="1" ht="37.44" customHeight="1">
      <c r="B173" s="203"/>
      <c r="C173" s="204"/>
      <c r="D173" s="205" t="s">
        <v>72</v>
      </c>
      <c r="E173" s="206" t="s">
        <v>296</v>
      </c>
      <c r="F173" s="206" t="s">
        <v>297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P174+P176+P178</f>
        <v>0</v>
      </c>
      <c r="Q173" s="211"/>
      <c r="R173" s="212">
        <f>R174+R176+R178</f>
        <v>0</v>
      </c>
      <c r="S173" s="211"/>
      <c r="T173" s="213">
        <f>T174+T176+T178</f>
        <v>0</v>
      </c>
      <c r="AR173" s="214" t="s">
        <v>169</v>
      </c>
      <c r="AT173" s="215" t="s">
        <v>72</v>
      </c>
      <c r="AU173" s="215" t="s">
        <v>73</v>
      </c>
      <c r="AY173" s="214" t="s">
        <v>146</v>
      </c>
      <c r="BK173" s="216">
        <f>BK174+BK176+BK178</f>
        <v>0</v>
      </c>
    </row>
    <row r="174" s="10" customFormat="1" ht="19.92" customHeight="1">
      <c r="B174" s="203"/>
      <c r="C174" s="204"/>
      <c r="D174" s="205" t="s">
        <v>72</v>
      </c>
      <c r="E174" s="217" t="s">
        <v>73</v>
      </c>
      <c r="F174" s="217" t="s">
        <v>297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P175</f>
        <v>0</v>
      </c>
      <c r="Q174" s="211"/>
      <c r="R174" s="212">
        <f>R175</f>
        <v>0</v>
      </c>
      <c r="S174" s="211"/>
      <c r="T174" s="213">
        <f>T175</f>
        <v>0</v>
      </c>
      <c r="AR174" s="214" t="s">
        <v>169</v>
      </c>
      <c r="AT174" s="215" t="s">
        <v>72</v>
      </c>
      <c r="AU174" s="215" t="s">
        <v>81</v>
      </c>
      <c r="AY174" s="214" t="s">
        <v>146</v>
      </c>
      <c r="BK174" s="216">
        <f>BK175</f>
        <v>0</v>
      </c>
    </row>
    <row r="175" s="1" customFormat="1" ht="25.5" customHeight="1">
      <c r="B175" s="44"/>
      <c r="C175" s="219" t="s">
        <v>406</v>
      </c>
      <c r="D175" s="219" t="s">
        <v>148</v>
      </c>
      <c r="E175" s="220" t="s">
        <v>299</v>
      </c>
      <c r="F175" s="221" t="s">
        <v>300</v>
      </c>
      <c r="G175" s="222" t="s">
        <v>301</v>
      </c>
      <c r="H175" s="223">
        <v>1</v>
      </c>
      <c r="I175" s="224"/>
      <c r="J175" s="225">
        <f>ROUND(I175*H175,2)</f>
        <v>0</v>
      </c>
      <c r="K175" s="221" t="s">
        <v>302</v>
      </c>
      <c r="L175" s="70"/>
      <c r="M175" s="226" t="s">
        <v>23</v>
      </c>
      <c r="N175" s="227" t="s">
        <v>44</v>
      </c>
      <c r="O175" s="4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AR175" s="22" t="s">
        <v>303</v>
      </c>
      <c r="AT175" s="22" t="s">
        <v>148</v>
      </c>
      <c r="AU175" s="22" t="s">
        <v>83</v>
      </c>
      <c r="AY175" s="22" t="s">
        <v>146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81</v>
      </c>
      <c r="BK175" s="230">
        <f>ROUND(I175*H175,2)</f>
        <v>0</v>
      </c>
      <c r="BL175" s="22" t="s">
        <v>303</v>
      </c>
      <c r="BM175" s="22" t="s">
        <v>499</v>
      </c>
    </row>
    <row r="176" s="10" customFormat="1" ht="29.88" customHeight="1">
      <c r="B176" s="203"/>
      <c r="C176" s="204"/>
      <c r="D176" s="205" t="s">
        <v>72</v>
      </c>
      <c r="E176" s="217" t="s">
        <v>305</v>
      </c>
      <c r="F176" s="217" t="s">
        <v>306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P177</f>
        <v>0</v>
      </c>
      <c r="Q176" s="211"/>
      <c r="R176" s="212">
        <f>R177</f>
        <v>0</v>
      </c>
      <c r="S176" s="211"/>
      <c r="T176" s="213">
        <f>T177</f>
        <v>0</v>
      </c>
      <c r="AR176" s="214" t="s">
        <v>169</v>
      </c>
      <c r="AT176" s="215" t="s">
        <v>72</v>
      </c>
      <c r="AU176" s="215" t="s">
        <v>81</v>
      </c>
      <c r="AY176" s="214" t="s">
        <v>146</v>
      </c>
      <c r="BK176" s="216">
        <f>BK177</f>
        <v>0</v>
      </c>
    </row>
    <row r="177" s="1" customFormat="1" ht="25.5" customHeight="1">
      <c r="B177" s="44"/>
      <c r="C177" s="219" t="s">
        <v>411</v>
      </c>
      <c r="D177" s="219" t="s">
        <v>148</v>
      </c>
      <c r="E177" s="220" t="s">
        <v>308</v>
      </c>
      <c r="F177" s="221" t="s">
        <v>309</v>
      </c>
      <c r="G177" s="222" t="s">
        <v>301</v>
      </c>
      <c r="H177" s="223">
        <v>1</v>
      </c>
      <c r="I177" s="224"/>
      <c r="J177" s="225">
        <f>ROUND(I177*H177,2)</f>
        <v>0</v>
      </c>
      <c r="K177" s="221" t="s">
        <v>310</v>
      </c>
      <c r="L177" s="70"/>
      <c r="M177" s="226" t="s">
        <v>23</v>
      </c>
      <c r="N177" s="227" t="s">
        <v>44</v>
      </c>
      <c r="O177" s="45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AR177" s="22" t="s">
        <v>303</v>
      </c>
      <c r="AT177" s="22" t="s">
        <v>148</v>
      </c>
      <c r="AU177" s="22" t="s">
        <v>83</v>
      </c>
      <c r="AY177" s="22" t="s">
        <v>146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81</v>
      </c>
      <c r="BK177" s="230">
        <f>ROUND(I177*H177,2)</f>
        <v>0</v>
      </c>
      <c r="BL177" s="22" t="s">
        <v>303</v>
      </c>
      <c r="BM177" s="22" t="s">
        <v>500</v>
      </c>
    </row>
    <row r="178" s="10" customFormat="1" ht="29.88" customHeight="1">
      <c r="B178" s="203"/>
      <c r="C178" s="204"/>
      <c r="D178" s="205" t="s">
        <v>72</v>
      </c>
      <c r="E178" s="217" t="s">
        <v>312</v>
      </c>
      <c r="F178" s="217" t="s">
        <v>313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P179</f>
        <v>0</v>
      </c>
      <c r="Q178" s="211"/>
      <c r="R178" s="212">
        <f>R179</f>
        <v>0</v>
      </c>
      <c r="S178" s="211"/>
      <c r="T178" s="213">
        <f>T179</f>
        <v>0</v>
      </c>
      <c r="AR178" s="214" t="s">
        <v>169</v>
      </c>
      <c r="AT178" s="215" t="s">
        <v>72</v>
      </c>
      <c r="AU178" s="215" t="s">
        <v>81</v>
      </c>
      <c r="AY178" s="214" t="s">
        <v>146</v>
      </c>
      <c r="BK178" s="216">
        <f>BK179</f>
        <v>0</v>
      </c>
    </row>
    <row r="179" s="1" customFormat="1" ht="25.5" customHeight="1">
      <c r="B179" s="44"/>
      <c r="C179" s="219" t="s">
        <v>413</v>
      </c>
      <c r="D179" s="219" t="s">
        <v>148</v>
      </c>
      <c r="E179" s="220" t="s">
        <v>315</v>
      </c>
      <c r="F179" s="221" t="s">
        <v>316</v>
      </c>
      <c r="G179" s="222" t="s">
        <v>301</v>
      </c>
      <c r="H179" s="223">
        <v>1</v>
      </c>
      <c r="I179" s="224"/>
      <c r="J179" s="225">
        <f>ROUND(I179*H179,2)</f>
        <v>0</v>
      </c>
      <c r="K179" s="221" t="s">
        <v>310</v>
      </c>
      <c r="L179" s="70"/>
      <c r="M179" s="226" t="s">
        <v>23</v>
      </c>
      <c r="N179" s="264" t="s">
        <v>44</v>
      </c>
      <c r="O179" s="265"/>
      <c r="P179" s="266">
        <f>O179*H179</f>
        <v>0</v>
      </c>
      <c r="Q179" s="266">
        <v>0</v>
      </c>
      <c r="R179" s="266">
        <f>Q179*H179</f>
        <v>0</v>
      </c>
      <c r="S179" s="266">
        <v>0</v>
      </c>
      <c r="T179" s="267">
        <f>S179*H179</f>
        <v>0</v>
      </c>
      <c r="AR179" s="22" t="s">
        <v>303</v>
      </c>
      <c r="AT179" s="22" t="s">
        <v>148</v>
      </c>
      <c r="AU179" s="22" t="s">
        <v>83</v>
      </c>
      <c r="AY179" s="22" t="s">
        <v>146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81</v>
      </c>
      <c r="BK179" s="230">
        <f>ROUND(I179*H179,2)</f>
        <v>0</v>
      </c>
      <c r="BL179" s="22" t="s">
        <v>303</v>
      </c>
      <c r="BM179" s="22" t="s">
        <v>501</v>
      </c>
    </row>
    <row r="180" s="1" customFormat="1" ht="6.96" customHeight="1">
      <c r="B180" s="65"/>
      <c r="C180" s="66"/>
      <c r="D180" s="66"/>
      <c r="E180" s="66"/>
      <c r="F180" s="66"/>
      <c r="G180" s="66"/>
      <c r="H180" s="66"/>
      <c r="I180" s="164"/>
      <c r="J180" s="66"/>
      <c r="K180" s="66"/>
      <c r="L180" s="70"/>
    </row>
  </sheetData>
  <sheetProtection sheet="1" autoFilter="0" formatColumns="0" formatRows="0" objects="1" scenarios="1" spinCount="100000" saltValue="WNmXkWsZp8M/wFc22YdW9p/dOaCkpZ675SsjY/wQMgcQGFyJcra4c6l8b/BMgUXJYpe6dsnKC8ATxdJUkd7zxQ==" hashValue="pa9Avg3mO2WBcvr9FdVFqib8kvKgnfoGRMupR6i8caNm6OCcG5Z0+XLi6TcXu12Q0gnBWGrEbcK4LLFyZAac7g==" algorithmName="SHA-512" password="CC35"/>
  <autoFilter ref="C88:K179"/>
  <mergeCells count="10">
    <mergeCell ref="E7:H7"/>
    <mergeCell ref="E9:H9"/>
    <mergeCell ref="E24:H24"/>
    <mergeCell ref="E45:H45"/>
    <mergeCell ref="E47:H47"/>
    <mergeCell ref="J51:J52"/>
    <mergeCell ref="E79:H79"/>
    <mergeCell ref="E81:H81"/>
    <mergeCell ref="G1:H1"/>
    <mergeCell ref="L2:V2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92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83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Dětské prvky, Třinec - obnova, 2.etapa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502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30. 4. 2018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23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29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31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ROUND(J92,2)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ROUND(SUM(BE92:BE186), 2)</f>
        <v>0</v>
      </c>
      <c r="G30" s="45"/>
      <c r="H30" s="45"/>
      <c r="I30" s="156">
        <v>0.20999999999999999</v>
      </c>
      <c r="J30" s="155">
        <f>ROUND(ROUND((SUM(BE92:BE186)),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ROUND(SUM(BF92:BF186), 2)</f>
        <v>0</v>
      </c>
      <c r="G31" s="45"/>
      <c r="H31" s="45"/>
      <c r="I31" s="156">
        <v>0.14999999999999999</v>
      </c>
      <c r="J31" s="155">
        <f>ROUND(ROUND((SUM(BF92:BF186)),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ROUND(SUM(BG92:BG186),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ROUND(SUM(BH92:BH186),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ROUND(SUM(BI92:BI186),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Dětské prvky, Třinec - obnova, 2.etapa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07 - Lokalita č. 7 - U BD č.p. 545 na ul. Lidická (knihovna)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30. 4. 2018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Třinec, Jablunkovská 160, 739 61 Třinec</v>
      </c>
      <c r="G51" s="45"/>
      <c r="H51" s="45"/>
      <c r="I51" s="144" t="s">
        <v>34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114</v>
      </c>
      <c r="D54" s="157"/>
      <c r="E54" s="157"/>
      <c r="F54" s="157"/>
      <c r="G54" s="157"/>
      <c r="H54" s="157"/>
      <c r="I54" s="171"/>
      <c r="J54" s="172" t="s">
        <v>115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116</v>
      </c>
      <c r="D56" s="45"/>
      <c r="E56" s="45"/>
      <c r="F56" s="45"/>
      <c r="G56" s="45"/>
      <c r="H56" s="45"/>
      <c r="I56" s="142"/>
      <c r="J56" s="153">
        <f>J92</f>
        <v>0</v>
      </c>
      <c r="K56" s="49"/>
      <c r="AU56" s="22" t="s">
        <v>117</v>
      </c>
    </row>
    <row r="57" s="7" customFormat="1" ht="24.96" customHeight="1">
      <c r="B57" s="175"/>
      <c r="C57" s="176"/>
      <c r="D57" s="177" t="s">
        <v>118</v>
      </c>
      <c r="E57" s="178"/>
      <c r="F57" s="178"/>
      <c r="G57" s="178"/>
      <c r="H57" s="178"/>
      <c r="I57" s="179"/>
      <c r="J57" s="180">
        <f>J93</f>
        <v>0</v>
      </c>
      <c r="K57" s="181"/>
    </row>
    <row r="58" s="8" customFormat="1" ht="19.92" customHeight="1">
      <c r="B58" s="182"/>
      <c r="C58" s="183"/>
      <c r="D58" s="184" t="s">
        <v>119</v>
      </c>
      <c r="E58" s="185"/>
      <c r="F58" s="185"/>
      <c r="G58" s="185"/>
      <c r="H58" s="185"/>
      <c r="I58" s="186"/>
      <c r="J58" s="187">
        <f>J94</f>
        <v>0</v>
      </c>
      <c r="K58" s="188"/>
    </row>
    <row r="59" s="8" customFormat="1" ht="19.92" customHeight="1">
      <c r="B59" s="182"/>
      <c r="C59" s="183"/>
      <c r="D59" s="184" t="s">
        <v>120</v>
      </c>
      <c r="E59" s="185"/>
      <c r="F59" s="185"/>
      <c r="G59" s="185"/>
      <c r="H59" s="185"/>
      <c r="I59" s="186"/>
      <c r="J59" s="187">
        <f>J116</f>
        <v>0</v>
      </c>
      <c r="K59" s="188"/>
    </row>
    <row r="60" s="8" customFormat="1" ht="19.92" customHeight="1">
      <c r="B60" s="182"/>
      <c r="C60" s="183"/>
      <c r="D60" s="184" t="s">
        <v>319</v>
      </c>
      <c r="E60" s="185"/>
      <c r="F60" s="185"/>
      <c r="G60" s="185"/>
      <c r="H60" s="185"/>
      <c r="I60" s="186"/>
      <c r="J60" s="187">
        <f>J123</f>
        <v>0</v>
      </c>
      <c r="K60" s="188"/>
    </row>
    <row r="61" s="8" customFormat="1" ht="19.92" customHeight="1">
      <c r="B61" s="182"/>
      <c r="C61" s="183"/>
      <c r="D61" s="184" t="s">
        <v>121</v>
      </c>
      <c r="E61" s="185"/>
      <c r="F61" s="185"/>
      <c r="G61" s="185"/>
      <c r="H61" s="185"/>
      <c r="I61" s="186"/>
      <c r="J61" s="187">
        <f>J126</f>
        <v>0</v>
      </c>
      <c r="K61" s="188"/>
    </row>
    <row r="62" s="8" customFormat="1" ht="19.92" customHeight="1">
      <c r="B62" s="182"/>
      <c r="C62" s="183"/>
      <c r="D62" s="184" t="s">
        <v>122</v>
      </c>
      <c r="E62" s="185"/>
      <c r="F62" s="185"/>
      <c r="G62" s="185"/>
      <c r="H62" s="185"/>
      <c r="I62" s="186"/>
      <c r="J62" s="187">
        <f>J143</f>
        <v>0</v>
      </c>
      <c r="K62" s="188"/>
    </row>
    <row r="63" s="8" customFormat="1" ht="19.92" customHeight="1">
      <c r="B63" s="182"/>
      <c r="C63" s="183"/>
      <c r="D63" s="184" t="s">
        <v>123</v>
      </c>
      <c r="E63" s="185"/>
      <c r="F63" s="185"/>
      <c r="G63" s="185"/>
      <c r="H63" s="185"/>
      <c r="I63" s="186"/>
      <c r="J63" s="187">
        <f>J151</f>
        <v>0</v>
      </c>
      <c r="K63" s="188"/>
    </row>
    <row r="64" s="7" customFormat="1" ht="24.96" customHeight="1">
      <c r="B64" s="175"/>
      <c r="C64" s="176"/>
      <c r="D64" s="177" t="s">
        <v>124</v>
      </c>
      <c r="E64" s="178"/>
      <c r="F64" s="178"/>
      <c r="G64" s="178"/>
      <c r="H64" s="178"/>
      <c r="I64" s="179"/>
      <c r="J64" s="180">
        <f>J153</f>
        <v>0</v>
      </c>
      <c r="K64" s="181"/>
    </row>
    <row r="65" s="8" customFormat="1" ht="19.92" customHeight="1">
      <c r="B65" s="182"/>
      <c r="C65" s="183"/>
      <c r="D65" s="184" t="s">
        <v>320</v>
      </c>
      <c r="E65" s="185"/>
      <c r="F65" s="185"/>
      <c r="G65" s="185"/>
      <c r="H65" s="185"/>
      <c r="I65" s="186"/>
      <c r="J65" s="187">
        <f>J154</f>
        <v>0</v>
      </c>
      <c r="K65" s="188"/>
    </row>
    <row r="66" s="8" customFormat="1" ht="19.92" customHeight="1">
      <c r="B66" s="182"/>
      <c r="C66" s="183"/>
      <c r="D66" s="184" t="s">
        <v>321</v>
      </c>
      <c r="E66" s="185"/>
      <c r="F66" s="185"/>
      <c r="G66" s="185"/>
      <c r="H66" s="185"/>
      <c r="I66" s="186"/>
      <c r="J66" s="187">
        <f>J157</f>
        <v>0</v>
      </c>
      <c r="K66" s="188"/>
    </row>
    <row r="67" s="8" customFormat="1" ht="19.92" customHeight="1">
      <c r="B67" s="182"/>
      <c r="C67" s="183"/>
      <c r="D67" s="184" t="s">
        <v>125</v>
      </c>
      <c r="E67" s="185"/>
      <c r="F67" s="185"/>
      <c r="G67" s="185"/>
      <c r="H67" s="185"/>
      <c r="I67" s="186"/>
      <c r="J67" s="187">
        <f>J165</f>
        <v>0</v>
      </c>
      <c r="K67" s="188"/>
    </row>
    <row r="68" s="8" customFormat="1" ht="19.92" customHeight="1">
      <c r="B68" s="182"/>
      <c r="C68" s="183"/>
      <c r="D68" s="184" t="s">
        <v>322</v>
      </c>
      <c r="E68" s="185"/>
      <c r="F68" s="185"/>
      <c r="G68" s="185"/>
      <c r="H68" s="185"/>
      <c r="I68" s="186"/>
      <c r="J68" s="187">
        <f>J174</f>
        <v>0</v>
      </c>
      <c r="K68" s="188"/>
    </row>
    <row r="69" s="7" customFormat="1" ht="24.96" customHeight="1">
      <c r="B69" s="175"/>
      <c r="C69" s="176"/>
      <c r="D69" s="177" t="s">
        <v>126</v>
      </c>
      <c r="E69" s="178"/>
      <c r="F69" s="178"/>
      <c r="G69" s="178"/>
      <c r="H69" s="178"/>
      <c r="I69" s="179"/>
      <c r="J69" s="180">
        <f>J180</f>
        <v>0</v>
      </c>
      <c r="K69" s="181"/>
    </row>
    <row r="70" s="8" customFormat="1" ht="19.92" customHeight="1">
      <c r="B70" s="182"/>
      <c r="C70" s="183"/>
      <c r="D70" s="184" t="s">
        <v>127</v>
      </c>
      <c r="E70" s="185"/>
      <c r="F70" s="185"/>
      <c r="G70" s="185"/>
      <c r="H70" s="185"/>
      <c r="I70" s="186"/>
      <c r="J70" s="187">
        <f>J181</f>
        <v>0</v>
      </c>
      <c r="K70" s="188"/>
    </row>
    <row r="71" s="8" customFormat="1" ht="19.92" customHeight="1">
      <c r="B71" s="182"/>
      <c r="C71" s="183"/>
      <c r="D71" s="184" t="s">
        <v>128</v>
      </c>
      <c r="E71" s="185"/>
      <c r="F71" s="185"/>
      <c r="G71" s="185"/>
      <c r="H71" s="185"/>
      <c r="I71" s="186"/>
      <c r="J71" s="187">
        <f>J183</f>
        <v>0</v>
      </c>
      <c r="K71" s="188"/>
    </row>
    <row r="72" s="8" customFormat="1" ht="19.92" customHeight="1">
      <c r="B72" s="182"/>
      <c r="C72" s="183"/>
      <c r="D72" s="184" t="s">
        <v>129</v>
      </c>
      <c r="E72" s="185"/>
      <c r="F72" s="185"/>
      <c r="G72" s="185"/>
      <c r="H72" s="185"/>
      <c r="I72" s="186"/>
      <c r="J72" s="187">
        <f>J185</f>
        <v>0</v>
      </c>
      <c r="K72" s="188"/>
    </row>
    <row r="73" s="1" customFormat="1" ht="21.84" customHeight="1">
      <c r="B73" s="44"/>
      <c r="C73" s="45"/>
      <c r="D73" s="45"/>
      <c r="E73" s="45"/>
      <c r="F73" s="45"/>
      <c r="G73" s="45"/>
      <c r="H73" s="45"/>
      <c r="I73" s="142"/>
      <c r="J73" s="45"/>
      <c r="K73" s="49"/>
    </row>
    <row r="74" s="1" customFormat="1" ht="6.96" customHeight="1">
      <c r="B74" s="65"/>
      <c r="C74" s="66"/>
      <c r="D74" s="66"/>
      <c r="E74" s="66"/>
      <c r="F74" s="66"/>
      <c r="G74" s="66"/>
      <c r="H74" s="66"/>
      <c r="I74" s="164"/>
      <c r="J74" s="66"/>
      <c r="K74" s="67"/>
    </row>
    <row r="78" s="1" customFormat="1" ht="6.96" customHeight="1">
      <c r="B78" s="68"/>
      <c r="C78" s="69"/>
      <c r="D78" s="69"/>
      <c r="E78" s="69"/>
      <c r="F78" s="69"/>
      <c r="G78" s="69"/>
      <c r="H78" s="69"/>
      <c r="I78" s="167"/>
      <c r="J78" s="69"/>
      <c r="K78" s="69"/>
      <c r="L78" s="70"/>
    </row>
    <row r="79" s="1" customFormat="1" ht="36.96" customHeight="1">
      <c r="B79" s="44"/>
      <c r="C79" s="71" t="s">
        <v>130</v>
      </c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 ht="14.4" customHeight="1">
      <c r="B81" s="44"/>
      <c r="C81" s="74" t="s">
        <v>18</v>
      </c>
      <c r="D81" s="72"/>
      <c r="E81" s="72"/>
      <c r="F81" s="72"/>
      <c r="G81" s="72"/>
      <c r="H81" s="72"/>
      <c r="I81" s="189"/>
      <c r="J81" s="72"/>
      <c r="K81" s="72"/>
      <c r="L81" s="70"/>
    </row>
    <row r="82" s="1" customFormat="1" ht="16.5" customHeight="1">
      <c r="B82" s="44"/>
      <c r="C82" s="72"/>
      <c r="D82" s="72"/>
      <c r="E82" s="190" t="str">
        <f>E7</f>
        <v>Dětské prvky, Třinec - obnova, 2.etapa</v>
      </c>
      <c r="F82" s="74"/>
      <c r="G82" s="74"/>
      <c r="H82" s="74"/>
      <c r="I82" s="189"/>
      <c r="J82" s="72"/>
      <c r="K82" s="72"/>
      <c r="L82" s="70"/>
    </row>
    <row r="83" s="1" customFormat="1" ht="14.4" customHeight="1">
      <c r="B83" s="44"/>
      <c r="C83" s="74" t="s">
        <v>111</v>
      </c>
      <c r="D83" s="72"/>
      <c r="E83" s="72"/>
      <c r="F83" s="72"/>
      <c r="G83" s="72"/>
      <c r="H83" s="72"/>
      <c r="I83" s="189"/>
      <c r="J83" s="72"/>
      <c r="K83" s="72"/>
      <c r="L83" s="70"/>
    </row>
    <row r="84" s="1" customFormat="1" ht="17.25" customHeight="1">
      <c r="B84" s="44"/>
      <c r="C84" s="72"/>
      <c r="D84" s="72"/>
      <c r="E84" s="80" t="str">
        <f>E9</f>
        <v>07 - Lokalita č. 7 - U BD č.p. 545 na ul. Lidická (knihovna)</v>
      </c>
      <c r="F84" s="72"/>
      <c r="G84" s="72"/>
      <c r="H84" s="72"/>
      <c r="I84" s="189"/>
      <c r="J84" s="72"/>
      <c r="K84" s="72"/>
      <c r="L84" s="70"/>
    </row>
    <row r="85" s="1" customFormat="1" ht="6.96" customHeight="1">
      <c r="B85" s="44"/>
      <c r="C85" s="72"/>
      <c r="D85" s="72"/>
      <c r="E85" s="72"/>
      <c r="F85" s="72"/>
      <c r="G85" s="72"/>
      <c r="H85" s="72"/>
      <c r="I85" s="189"/>
      <c r="J85" s="72"/>
      <c r="K85" s="72"/>
      <c r="L85" s="70"/>
    </row>
    <row r="86" s="1" customFormat="1" ht="18" customHeight="1">
      <c r="B86" s="44"/>
      <c r="C86" s="74" t="s">
        <v>24</v>
      </c>
      <c r="D86" s="72"/>
      <c r="E86" s="72"/>
      <c r="F86" s="191" t="str">
        <f>F12</f>
        <v>Obec Třinec</v>
      </c>
      <c r="G86" s="72"/>
      <c r="H86" s="72"/>
      <c r="I86" s="192" t="s">
        <v>26</v>
      </c>
      <c r="J86" s="83" t="str">
        <f>IF(J12="","",J12)</f>
        <v>30. 4. 2018</v>
      </c>
      <c r="K86" s="72"/>
      <c r="L86" s="70"/>
    </row>
    <row r="87" s="1" customFormat="1" ht="6.96" customHeight="1">
      <c r="B87" s="44"/>
      <c r="C87" s="72"/>
      <c r="D87" s="72"/>
      <c r="E87" s="72"/>
      <c r="F87" s="72"/>
      <c r="G87" s="72"/>
      <c r="H87" s="72"/>
      <c r="I87" s="189"/>
      <c r="J87" s="72"/>
      <c r="K87" s="72"/>
      <c r="L87" s="70"/>
    </row>
    <row r="88" s="1" customFormat="1">
      <c r="B88" s="44"/>
      <c r="C88" s="74" t="s">
        <v>28</v>
      </c>
      <c r="D88" s="72"/>
      <c r="E88" s="72"/>
      <c r="F88" s="191" t="str">
        <f>E15</f>
        <v>Město Třinec, Jablunkovská 160, 739 61 Třinec</v>
      </c>
      <c r="G88" s="72"/>
      <c r="H88" s="72"/>
      <c r="I88" s="192" t="s">
        <v>34</v>
      </c>
      <c r="J88" s="191" t="str">
        <f>E21</f>
        <v xml:space="preserve"> </v>
      </c>
      <c r="K88" s="72"/>
      <c r="L88" s="70"/>
    </row>
    <row r="89" s="1" customFormat="1" ht="14.4" customHeight="1">
      <c r="B89" s="44"/>
      <c r="C89" s="74" t="s">
        <v>32</v>
      </c>
      <c r="D89" s="72"/>
      <c r="E89" s="72"/>
      <c r="F89" s="191" t="str">
        <f>IF(E18="","",E18)</f>
        <v/>
      </c>
      <c r="G89" s="72"/>
      <c r="H89" s="72"/>
      <c r="I89" s="189"/>
      <c r="J89" s="72"/>
      <c r="K89" s="72"/>
      <c r="L89" s="70"/>
    </row>
    <row r="90" s="1" customFormat="1" ht="10.32" customHeight="1">
      <c r="B90" s="44"/>
      <c r="C90" s="72"/>
      <c r="D90" s="72"/>
      <c r="E90" s="72"/>
      <c r="F90" s="72"/>
      <c r="G90" s="72"/>
      <c r="H90" s="72"/>
      <c r="I90" s="189"/>
      <c r="J90" s="72"/>
      <c r="K90" s="72"/>
      <c r="L90" s="70"/>
    </row>
    <row r="91" s="9" customFormat="1" ht="29.28" customHeight="1">
      <c r="B91" s="193"/>
      <c r="C91" s="194" t="s">
        <v>131</v>
      </c>
      <c r="D91" s="195" t="s">
        <v>58</v>
      </c>
      <c r="E91" s="195" t="s">
        <v>54</v>
      </c>
      <c r="F91" s="195" t="s">
        <v>132</v>
      </c>
      <c r="G91" s="195" t="s">
        <v>133</v>
      </c>
      <c r="H91" s="195" t="s">
        <v>134</v>
      </c>
      <c r="I91" s="196" t="s">
        <v>135</v>
      </c>
      <c r="J91" s="195" t="s">
        <v>115</v>
      </c>
      <c r="K91" s="197" t="s">
        <v>136</v>
      </c>
      <c r="L91" s="198"/>
      <c r="M91" s="100" t="s">
        <v>137</v>
      </c>
      <c r="N91" s="101" t="s">
        <v>43</v>
      </c>
      <c r="O91" s="101" t="s">
        <v>138</v>
      </c>
      <c r="P91" s="101" t="s">
        <v>139</v>
      </c>
      <c r="Q91" s="101" t="s">
        <v>140</v>
      </c>
      <c r="R91" s="101" t="s">
        <v>141</v>
      </c>
      <c r="S91" s="101" t="s">
        <v>142</v>
      </c>
      <c r="T91" s="102" t="s">
        <v>143</v>
      </c>
    </row>
    <row r="92" s="1" customFormat="1" ht="29.28" customHeight="1">
      <c r="B92" s="44"/>
      <c r="C92" s="106" t="s">
        <v>116</v>
      </c>
      <c r="D92" s="72"/>
      <c r="E92" s="72"/>
      <c r="F92" s="72"/>
      <c r="G92" s="72"/>
      <c r="H92" s="72"/>
      <c r="I92" s="189"/>
      <c r="J92" s="199">
        <f>BK92</f>
        <v>0</v>
      </c>
      <c r="K92" s="72"/>
      <c r="L92" s="70"/>
      <c r="M92" s="103"/>
      <c r="N92" s="104"/>
      <c r="O92" s="104"/>
      <c r="P92" s="200">
        <f>P93+P153+P180</f>
        <v>0</v>
      </c>
      <c r="Q92" s="104"/>
      <c r="R92" s="200">
        <f>R93+R153+R180</f>
        <v>9.5748911800000016</v>
      </c>
      <c r="S92" s="104"/>
      <c r="T92" s="201">
        <f>T93+T153+T180</f>
        <v>25.032800000000002</v>
      </c>
      <c r="AT92" s="22" t="s">
        <v>72</v>
      </c>
      <c r="AU92" s="22" t="s">
        <v>117</v>
      </c>
      <c r="BK92" s="202">
        <f>BK93+BK153+BK180</f>
        <v>0</v>
      </c>
    </row>
    <row r="93" s="10" customFormat="1" ht="37.44" customHeight="1">
      <c r="B93" s="203"/>
      <c r="C93" s="204"/>
      <c r="D93" s="205" t="s">
        <v>72</v>
      </c>
      <c r="E93" s="206" t="s">
        <v>144</v>
      </c>
      <c r="F93" s="206" t="s">
        <v>145</v>
      </c>
      <c r="G93" s="204"/>
      <c r="H93" s="204"/>
      <c r="I93" s="207"/>
      <c r="J93" s="208">
        <f>BK93</f>
        <v>0</v>
      </c>
      <c r="K93" s="204"/>
      <c r="L93" s="209"/>
      <c r="M93" s="210"/>
      <c r="N93" s="211"/>
      <c r="O93" s="211"/>
      <c r="P93" s="212">
        <f>P94+P116+P123+P126+P143+P151</f>
        <v>0</v>
      </c>
      <c r="Q93" s="211"/>
      <c r="R93" s="212">
        <f>R94+R116+R123+R126+R143+R151</f>
        <v>8.7925782200000011</v>
      </c>
      <c r="S93" s="211"/>
      <c r="T93" s="213">
        <f>T94+T116+T123+T126+T143+T151</f>
        <v>23.704000000000001</v>
      </c>
      <c r="AR93" s="214" t="s">
        <v>81</v>
      </c>
      <c r="AT93" s="215" t="s">
        <v>72</v>
      </c>
      <c r="AU93" s="215" t="s">
        <v>73</v>
      </c>
      <c r="AY93" s="214" t="s">
        <v>146</v>
      </c>
      <c r="BK93" s="216">
        <f>BK94+BK116+BK123+BK126+BK143+BK151</f>
        <v>0</v>
      </c>
    </row>
    <row r="94" s="10" customFormat="1" ht="19.92" customHeight="1">
      <c r="B94" s="203"/>
      <c r="C94" s="204"/>
      <c r="D94" s="205" t="s">
        <v>72</v>
      </c>
      <c r="E94" s="217" t="s">
        <v>81</v>
      </c>
      <c r="F94" s="217" t="s">
        <v>147</v>
      </c>
      <c r="G94" s="204"/>
      <c r="H94" s="204"/>
      <c r="I94" s="207"/>
      <c r="J94" s="218">
        <f>BK94</f>
        <v>0</v>
      </c>
      <c r="K94" s="204"/>
      <c r="L94" s="209"/>
      <c r="M94" s="210"/>
      <c r="N94" s="211"/>
      <c r="O94" s="211"/>
      <c r="P94" s="212">
        <f>SUM(P95:P115)</f>
        <v>0</v>
      </c>
      <c r="Q94" s="211"/>
      <c r="R94" s="212">
        <f>SUM(R95:R115)</f>
        <v>4.2060000000000004</v>
      </c>
      <c r="S94" s="211"/>
      <c r="T94" s="213">
        <f>SUM(T95:T115)</f>
        <v>1.23</v>
      </c>
      <c r="AR94" s="214" t="s">
        <v>81</v>
      </c>
      <c r="AT94" s="215" t="s">
        <v>72</v>
      </c>
      <c r="AU94" s="215" t="s">
        <v>81</v>
      </c>
      <c r="AY94" s="214" t="s">
        <v>146</v>
      </c>
      <c r="BK94" s="216">
        <f>SUM(BK95:BK115)</f>
        <v>0</v>
      </c>
    </row>
    <row r="95" s="1" customFormat="1" ht="38.25" customHeight="1">
      <c r="B95" s="44"/>
      <c r="C95" s="219" t="s">
        <v>81</v>
      </c>
      <c r="D95" s="219" t="s">
        <v>148</v>
      </c>
      <c r="E95" s="220" t="s">
        <v>418</v>
      </c>
      <c r="F95" s="221" t="s">
        <v>419</v>
      </c>
      <c r="G95" s="222" t="s">
        <v>380</v>
      </c>
      <c r="H95" s="223">
        <v>6</v>
      </c>
      <c r="I95" s="224"/>
      <c r="J95" s="225">
        <f>ROUND(I95*H95,2)</f>
        <v>0</v>
      </c>
      <c r="K95" s="221" t="s">
        <v>152</v>
      </c>
      <c r="L95" s="70"/>
      <c r="M95" s="226" t="s">
        <v>23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0.20499999999999999</v>
      </c>
      <c r="T95" s="229">
        <f>S95*H95</f>
        <v>1.23</v>
      </c>
      <c r="AR95" s="22" t="s">
        <v>153</v>
      </c>
      <c r="AT95" s="22" t="s">
        <v>148</v>
      </c>
      <c r="AU95" s="22" t="s">
        <v>83</v>
      </c>
      <c r="AY95" s="22" t="s">
        <v>146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81</v>
      </c>
      <c r="BK95" s="230">
        <f>ROUND(I95*H95,2)</f>
        <v>0</v>
      </c>
      <c r="BL95" s="22" t="s">
        <v>153</v>
      </c>
      <c r="BM95" s="22" t="s">
        <v>503</v>
      </c>
    </row>
    <row r="96" s="11" customFormat="1">
      <c r="B96" s="231"/>
      <c r="C96" s="232"/>
      <c r="D96" s="233" t="s">
        <v>158</v>
      </c>
      <c r="E96" s="234" t="s">
        <v>23</v>
      </c>
      <c r="F96" s="235" t="s">
        <v>504</v>
      </c>
      <c r="G96" s="232"/>
      <c r="H96" s="236">
        <v>6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158</v>
      </c>
      <c r="AU96" s="242" t="s">
        <v>83</v>
      </c>
      <c r="AV96" s="11" t="s">
        <v>83</v>
      </c>
      <c r="AW96" s="11" t="s">
        <v>36</v>
      </c>
      <c r="AX96" s="11" t="s">
        <v>81</v>
      </c>
      <c r="AY96" s="242" t="s">
        <v>146</v>
      </c>
    </row>
    <row r="97" s="1" customFormat="1" ht="38.25" customHeight="1">
      <c r="B97" s="44"/>
      <c r="C97" s="219" t="s">
        <v>83</v>
      </c>
      <c r="D97" s="219" t="s">
        <v>148</v>
      </c>
      <c r="E97" s="220" t="s">
        <v>161</v>
      </c>
      <c r="F97" s="221" t="s">
        <v>162</v>
      </c>
      <c r="G97" s="222" t="s">
        <v>163</v>
      </c>
      <c r="H97" s="223">
        <v>1.1679999999999999</v>
      </c>
      <c r="I97" s="224"/>
      <c r="J97" s="225">
        <f>ROUND(I97*H97,2)</f>
        <v>0</v>
      </c>
      <c r="K97" s="221" t="s">
        <v>152</v>
      </c>
      <c r="L97" s="70"/>
      <c r="M97" s="226" t="s">
        <v>23</v>
      </c>
      <c r="N97" s="227" t="s">
        <v>44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153</v>
      </c>
      <c r="AT97" s="22" t="s">
        <v>148</v>
      </c>
      <c r="AU97" s="22" t="s">
        <v>83</v>
      </c>
      <c r="AY97" s="22" t="s">
        <v>146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81</v>
      </c>
      <c r="BK97" s="230">
        <f>ROUND(I97*H97,2)</f>
        <v>0</v>
      </c>
      <c r="BL97" s="22" t="s">
        <v>153</v>
      </c>
      <c r="BM97" s="22" t="s">
        <v>425</v>
      </c>
    </row>
    <row r="98" s="11" customFormat="1">
      <c r="B98" s="231"/>
      <c r="C98" s="232"/>
      <c r="D98" s="233" t="s">
        <v>158</v>
      </c>
      <c r="E98" s="234" t="s">
        <v>23</v>
      </c>
      <c r="F98" s="235" t="s">
        <v>505</v>
      </c>
      <c r="G98" s="232"/>
      <c r="H98" s="236">
        <v>1.1679999999999999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158</v>
      </c>
      <c r="AU98" s="242" t="s">
        <v>83</v>
      </c>
      <c r="AV98" s="11" t="s">
        <v>83</v>
      </c>
      <c r="AW98" s="11" t="s">
        <v>36</v>
      </c>
      <c r="AX98" s="11" t="s">
        <v>81</v>
      </c>
      <c r="AY98" s="242" t="s">
        <v>146</v>
      </c>
    </row>
    <row r="99" s="1" customFormat="1" ht="38.25" customHeight="1">
      <c r="B99" s="44"/>
      <c r="C99" s="219" t="s">
        <v>160</v>
      </c>
      <c r="D99" s="219" t="s">
        <v>148</v>
      </c>
      <c r="E99" s="220" t="s">
        <v>166</v>
      </c>
      <c r="F99" s="221" t="s">
        <v>167</v>
      </c>
      <c r="G99" s="222" t="s">
        <v>163</v>
      </c>
      <c r="H99" s="223">
        <v>1.1679999999999999</v>
      </c>
      <c r="I99" s="224"/>
      <c r="J99" s="225">
        <f>ROUND(I99*H99,2)</f>
        <v>0</v>
      </c>
      <c r="K99" s="221" t="s">
        <v>152</v>
      </c>
      <c r="L99" s="70"/>
      <c r="M99" s="226" t="s">
        <v>23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153</v>
      </c>
      <c r="AT99" s="22" t="s">
        <v>148</v>
      </c>
      <c r="AU99" s="22" t="s">
        <v>83</v>
      </c>
      <c r="AY99" s="22" t="s">
        <v>146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81</v>
      </c>
      <c r="BK99" s="230">
        <f>ROUND(I99*H99,2)</f>
        <v>0</v>
      </c>
      <c r="BL99" s="22" t="s">
        <v>153</v>
      </c>
      <c r="BM99" s="22" t="s">
        <v>427</v>
      </c>
    </row>
    <row r="100" s="1" customFormat="1" ht="38.25" customHeight="1">
      <c r="B100" s="44"/>
      <c r="C100" s="219" t="s">
        <v>153</v>
      </c>
      <c r="D100" s="219" t="s">
        <v>148</v>
      </c>
      <c r="E100" s="220" t="s">
        <v>170</v>
      </c>
      <c r="F100" s="221" t="s">
        <v>171</v>
      </c>
      <c r="G100" s="222" t="s">
        <v>163</v>
      </c>
      <c r="H100" s="223">
        <v>12.228999999999999</v>
      </c>
      <c r="I100" s="224"/>
      <c r="J100" s="225">
        <f>ROUND(I100*H100,2)</f>
        <v>0</v>
      </c>
      <c r="K100" s="221" t="s">
        <v>152</v>
      </c>
      <c r="L100" s="70"/>
      <c r="M100" s="226" t="s">
        <v>23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153</v>
      </c>
      <c r="AT100" s="22" t="s">
        <v>148</v>
      </c>
      <c r="AU100" s="22" t="s">
        <v>83</v>
      </c>
      <c r="AY100" s="22" t="s">
        <v>146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81</v>
      </c>
      <c r="BK100" s="230">
        <f>ROUND(I100*H100,2)</f>
        <v>0</v>
      </c>
      <c r="BL100" s="22" t="s">
        <v>153</v>
      </c>
      <c r="BM100" s="22" t="s">
        <v>428</v>
      </c>
    </row>
    <row r="101" s="11" customFormat="1">
      <c r="B101" s="231"/>
      <c r="C101" s="232"/>
      <c r="D101" s="233" t="s">
        <v>158</v>
      </c>
      <c r="E101" s="234" t="s">
        <v>23</v>
      </c>
      <c r="F101" s="235" t="s">
        <v>506</v>
      </c>
      <c r="G101" s="232"/>
      <c r="H101" s="236">
        <v>10.069000000000001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158</v>
      </c>
      <c r="AU101" s="242" t="s">
        <v>83</v>
      </c>
      <c r="AV101" s="11" t="s">
        <v>83</v>
      </c>
      <c r="AW101" s="11" t="s">
        <v>36</v>
      </c>
      <c r="AX101" s="11" t="s">
        <v>73</v>
      </c>
      <c r="AY101" s="242" t="s">
        <v>146</v>
      </c>
    </row>
    <row r="102" s="11" customFormat="1">
      <c r="B102" s="231"/>
      <c r="C102" s="232"/>
      <c r="D102" s="233" t="s">
        <v>158</v>
      </c>
      <c r="E102" s="234" t="s">
        <v>23</v>
      </c>
      <c r="F102" s="235" t="s">
        <v>507</v>
      </c>
      <c r="G102" s="232"/>
      <c r="H102" s="236">
        <v>2.1600000000000001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158</v>
      </c>
      <c r="AU102" s="242" t="s">
        <v>83</v>
      </c>
      <c r="AV102" s="11" t="s">
        <v>83</v>
      </c>
      <c r="AW102" s="11" t="s">
        <v>36</v>
      </c>
      <c r="AX102" s="11" t="s">
        <v>73</v>
      </c>
      <c r="AY102" s="242" t="s">
        <v>146</v>
      </c>
    </row>
    <row r="103" s="12" customFormat="1">
      <c r="B103" s="253"/>
      <c r="C103" s="254"/>
      <c r="D103" s="233" t="s">
        <v>158</v>
      </c>
      <c r="E103" s="255" t="s">
        <v>23</v>
      </c>
      <c r="F103" s="256" t="s">
        <v>223</v>
      </c>
      <c r="G103" s="254"/>
      <c r="H103" s="257">
        <v>12.228999999999999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AT103" s="263" t="s">
        <v>158</v>
      </c>
      <c r="AU103" s="263" t="s">
        <v>83</v>
      </c>
      <c r="AV103" s="12" t="s">
        <v>153</v>
      </c>
      <c r="AW103" s="12" t="s">
        <v>36</v>
      </c>
      <c r="AX103" s="12" t="s">
        <v>81</v>
      </c>
      <c r="AY103" s="263" t="s">
        <v>146</v>
      </c>
    </row>
    <row r="104" s="1" customFormat="1" ht="25.5" customHeight="1">
      <c r="B104" s="44"/>
      <c r="C104" s="219" t="s">
        <v>169</v>
      </c>
      <c r="D104" s="219" t="s">
        <v>148</v>
      </c>
      <c r="E104" s="220" t="s">
        <v>175</v>
      </c>
      <c r="F104" s="221" t="s">
        <v>176</v>
      </c>
      <c r="G104" s="222" t="s">
        <v>163</v>
      </c>
      <c r="H104" s="223">
        <v>12.228999999999999</v>
      </c>
      <c r="I104" s="224"/>
      <c r="J104" s="225">
        <f>ROUND(I104*H104,2)</f>
        <v>0</v>
      </c>
      <c r="K104" s="221" t="s">
        <v>152</v>
      </c>
      <c r="L104" s="70"/>
      <c r="M104" s="226" t="s">
        <v>23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153</v>
      </c>
      <c r="AT104" s="22" t="s">
        <v>148</v>
      </c>
      <c r="AU104" s="22" t="s">
        <v>83</v>
      </c>
      <c r="AY104" s="22" t="s">
        <v>146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81</v>
      </c>
      <c r="BK104" s="230">
        <f>ROUND(I104*H104,2)</f>
        <v>0</v>
      </c>
      <c r="BL104" s="22" t="s">
        <v>153</v>
      </c>
      <c r="BM104" s="22" t="s">
        <v>433</v>
      </c>
    </row>
    <row r="105" s="1" customFormat="1" ht="16.5" customHeight="1">
      <c r="B105" s="44"/>
      <c r="C105" s="219" t="s">
        <v>174</v>
      </c>
      <c r="D105" s="219" t="s">
        <v>148</v>
      </c>
      <c r="E105" s="220" t="s">
        <v>179</v>
      </c>
      <c r="F105" s="221" t="s">
        <v>180</v>
      </c>
      <c r="G105" s="222" t="s">
        <v>181</v>
      </c>
      <c r="H105" s="223">
        <v>25.681000000000001</v>
      </c>
      <c r="I105" s="224"/>
      <c r="J105" s="225">
        <f>ROUND(I105*H105,2)</f>
        <v>0</v>
      </c>
      <c r="K105" s="221" t="s">
        <v>23</v>
      </c>
      <c r="L105" s="70"/>
      <c r="M105" s="226" t="s">
        <v>23</v>
      </c>
      <c r="N105" s="227" t="s">
        <v>44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153</v>
      </c>
      <c r="AT105" s="22" t="s">
        <v>148</v>
      </c>
      <c r="AU105" s="22" t="s">
        <v>83</v>
      </c>
      <c r="AY105" s="22" t="s">
        <v>146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81</v>
      </c>
      <c r="BK105" s="230">
        <f>ROUND(I105*H105,2)</f>
        <v>0</v>
      </c>
      <c r="BL105" s="22" t="s">
        <v>153</v>
      </c>
      <c r="BM105" s="22" t="s">
        <v>441</v>
      </c>
    </row>
    <row r="106" s="11" customFormat="1">
      <c r="B106" s="231"/>
      <c r="C106" s="232"/>
      <c r="D106" s="233" t="s">
        <v>158</v>
      </c>
      <c r="E106" s="234" t="s">
        <v>23</v>
      </c>
      <c r="F106" s="235" t="s">
        <v>508</v>
      </c>
      <c r="G106" s="232"/>
      <c r="H106" s="236">
        <v>25.681000000000001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158</v>
      </c>
      <c r="AU106" s="242" t="s">
        <v>83</v>
      </c>
      <c r="AV106" s="11" t="s">
        <v>83</v>
      </c>
      <c r="AW106" s="11" t="s">
        <v>36</v>
      </c>
      <c r="AX106" s="11" t="s">
        <v>81</v>
      </c>
      <c r="AY106" s="242" t="s">
        <v>146</v>
      </c>
    </row>
    <row r="107" s="1" customFormat="1" ht="25.5" customHeight="1">
      <c r="B107" s="44"/>
      <c r="C107" s="219" t="s">
        <v>178</v>
      </c>
      <c r="D107" s="219" t="s">
        <v>148</v>
      </c>
      <c r="E107" s="220" t="s">
        <v>185</v>
      </c>
      <c r="F107" s="221" t="s">
        <v>186</v>
      </c>
      <c r="G107" s="222" t="s">
        <v>163</v>
      </c>
      <c r="H107" s="223">
        <v>11.237</v>
      </c>
      <c r="I107" s="224"/>
      <c r="J107" s="225">
        <f>ROUND(I107*H107,2)</f>
        <v>0</v>
      </c>
      <c r="K107" s="221" t="s">
        <v>152</v>
      </c>
      <c r="L107" s="70"/>
      <c r="M107" s="226" t="s">
        <v>23</v>
      </c>
      <c r="N107" s="227" t="s">
        <v>44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153</v>
      </c>
      <c r="AT107" s="22" t="s">
        <v>148</v>
      </c>
      <c r="AU107" s="22" t="s">
        <v>83</v>
      </c>
      <c r="AY107" s="22" t="s">
        <v>146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81</v>
      </c>
      <c r="BK107" s="230">
        <f>ROUND(I107*H107,2)</f>
        <v>0</v>
      </c>
      <c r="BL107" s="22" t="s">
        <v>153</v>
      </c>
      <c r="BM107" s="22" t="s">
        <v>443</v>
      </c>
    </row>
    <row r="108" s="1" customFormat="1" ht="25.5" customHeight="1">
      <c r="B108" s="44"/>
      <c r="C108" s="219" t="s">
        <v>184</v>
      </c>
      <c r="D108" s="219" t="s">
        <v>148</v>
      </c>
      <c r="E108" s="220" t="s">
        <v>190</v>
      </c>
      <c r="F108" s="221" t="s">
        <v>191</v>
      </c>
      <c r="G108" s="222" t="s">
        <v>151</v>
      </c>
      <c r="H108" s="223">
        <v>400</v>
      </c>
      <c r="I108" s="224"/>
      <c r="J108" s="225">
        <f>ROUND(I108*H108,2)</f>
        <v>0</v>
      </c>
      <c r="K108" s="221" t="s">
        <v>152</v>
      </c>
      <c r="L108" s="70"/>
      <c r="M108" s="226" t="s">
        <v>23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153</v>
      </c>
      <c r="AT108" s="22" t="s">
        <v>148</v>
      </c>
      <c r="AU108" s="22" t="s">
        <v>83</v>
      </c>
      <c r="AY108" s="22" t="s">
        <v>146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81</v>
      </c>
      <c r="BK108" s="230">
        <f>ROUND(I108*H108,2)</f>
        <v>0</v>
      </c>
      <c r="BL108" s="22" t="s">
        <v>153</v>
      </c>
      <c r="BM108" s="22" t="s">
        <v>444</v>
      </c>
    </row>
    <row r="109" s="11" customFormat="1">
      <c r="B109" s="231"/>
      <c r="C109" s="232"/>
      <c r="D109" s="233" t="s">
        <v>158</v>
      </c>
      <c r="E109" s="234" t="s">
        <v>23</v>
      </c>
      <c r="F109" s="235" t="s">
        <v>509</v>
      </c>
      <c r="G109" s="232"/>
      <c r="H109" s="236">
        <v>400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158</v>
      </c>
      <c r="AU109" s="242" t="s">
        <v>83</v>
      </c>
      <c r="AV109" s="11" t="s">
        <v>83</v>
      </c>
      <c r="AW109" s="11" t="s">
        <v>36</v>
      </c>
      <c r="AX109" s="11" t="s">
        <v>81</v>
      </c>
      <c r="AY109" s="242" t="s">
        <v>146</v>
      </c>
    </row>
    <row r="110" s="1" customFormat="1" ht="16.5" customHeight="1">
      <c r="B110" s="44"/>
      <c r="C110" s="243" t="s">
        <v>189</v>
      </c>
      <c r="D110" s="243" t="s">
        <v>194</v>
      </c>
      <c r="E110" s="244" t="s">
        <v>195</v>
      </c>
      <c r="F110" s="245" t="s">
        <v>196</v>
      </c>
      <c r="G110" s="246" t="s">
        <v>197</v>
      </c>
      <c r="H110" s="247">
        <v>6</v>
      </c>
      <c r="I110" s="248"/>
      <c r="J110" s="249">
        <f>ROUND(I110*H110,2)</f>
        <v>0</v>
      </c>
      <c r="K110" s="245" t="s">
        <v>152</v>
      </c>
      <c r="L110" s="250"/>
      <c r="M110" s="251" t="s">
        <v>23</v>
      </c>
      <c r="N110" s="252" t="s">
        <v>44</v>
      </c>
      <c r="O110" s="45"/>
      <c r="P110" s="228">
        <f>O110*H110</f>
        <v>0</v>
      </c>
      <c r="Q110" s="228">
        <v>0.001</v>
      </c>
      <c r="R110" s="228">
        <f>Q110*H110</f>
        <v>0.0060000000000000001</v>
      </c>
      <c r="S110" s="228">
        <v>0</v>
      </c>
      <c r="T110" s="229">
        <f>S110*H110</f>
        <v>0</v>
      </c>
      <c r="AR110" s="22" t="s">
        <v>184</v>
      </c>
      <c r="AT110" s="22" t="s">
        <v>194</v>
      </c>
      <c r="AU110" s="22" t="s">
        <v>83</v>
      </c>
      <c r="AY110" s="22" t="s">
        <v>146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81</v>
      </c>
      <c r="BK110" s="230">
        <f>ROUND(I110*H110,2)</f>
        <v>0</v>
      </c>
      <c r="BL110" s="22" t="s">
        <v>153</v>
      </c>
      <c r="BM110" s="22" t="s">
        <v>446</v>
      </c>
    </row>
    <row r="111" s="11" customFormat="1">
      <c r="B111" s="231"/>
      <c r="C111" s="232"/>
      <c r="D111" s="233" t="s">
        <v>158</v>
      </c>
      <c r="E111" s="232"/>
      <c r="F111" s="235" t="s">
        <v>447</v>
      </c>
      <c r="G111" s="232"/>
      <c r="H111" s="236">
        <v>6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158</v>
      </c>
      <c r="AU111" s="242" t="s">
        <v>83</v>
      </c>
      <c r="AV111" s="11" t="s">
        <v>83</v>
      </c>
      <c r="AW111" s="11" t="s">
        <v>6</v>
      </c>
      <c r="AX111" s="11" t="s">
        <v>81</v>
      </c>
      <c r="AY111" s="242" t="s">
        <v>146</v>
      </c>
    </row>
    <row r="112" s="1" customFormat="1" ht="25.5" customHeight="1">
      <c r="B112" s="44"/>
      <c r="C112" s="219" t="s">
        <v>193</v>
      </c>
      <c r="D112" s="219" t="s">
        <v>148</v>
      </c>
      <c r="E112" s="220" t="s">
        <v>200</v>
      </c>
      <c r="F112" s="221" t="s">
        <v>201</v>
      </c>
      <c r="G112" s="222" t="s">
        <v>151</v>
      </c>
      <c r="H112" s="223">
        <v>400</v>
      </c>
      <c r="I112" s="224"/>
      <c r="J112" s="225">
        <f>ROUND(I112*H112,2)</f>
        <v>0</v>
      </c>
      <c r="K112" s="221" t="s">
        <v>152</v>
      </c>
      <c r="L112" s="70"/>
      <c r="M112" s="226" t="s">
        <v>23</v>
      </c>
      <c r="N112" s="227" t="s">
        <v>44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153</v>
      </c>
      <c r="AT112" s="22" t="s">
        <v>148</v>
      </c>
      <c r="AU112" s="22" t="s">
        <v>83</v>
      </c>
      <c r="AY112" s="22" t="s">
        <v>146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81</v>
      </c>
      <c r="BK112" s="230">
        <f>ROUND(I112*H112,2)</f>
        <v>0</v>
      </c>
      <c r="BL112" s="22" t="s">
        <v>153</v>
      </c>
      <c r="BM112" s="22" t="s">
        <v>448</v>
      </c>
    </row>
    <row r="113" s="1" customFormat="1" ht="16.5" customHeight="1">
      <c r="B113" s="44"/>
      <c r="C113" s="243" t="s">
        <v>99</v>
      </c>
      <c r="D113" s="243" t="s">
        <v>194</v>
      </c>
      <c r="E113" s="244" t="s">
        <v>203</v>
      </c>
      <c r="F113" s="245" t="s">
        <v>204</v>
      </c>
      <c r="G113" s="246" t="s">
        <v>163</v>
      </c>
      <c r="H113" s="247">
        <v>20</v>
      </c>
      <c r="I113" s="248"/>
      <c r="J113" s="249">
        <f>ROUND(I113*H113,2)</f>
        <v>0</v>
      </c>
      <c r="K113" s="245" t="s">
        <v>152</v>
      </c>
      <c r="L113" s="250"/>
      <c r="M113" s="251" t="s">
        <v>23</v>
      </c>
      <c r="N113" s="252" t="s">
        <v>44</v>
      </c>
      <c r="O113" s="45"/>
      <c r="P113" s="228">
        <f>O113*H113</f>
        <v>0</v>
      </c>
      <c r="Q113" s="228">
        <v>0.20999999999999999</v>
      </c>
      <c r="R113" s="228">
        <f>Q113*H113</f>
        <v>4.2000000000000002</v>
      </c>
      <c r="S113" s="228">
        <v>0</v>
      </c>
      <c r="T113" s="229">
        <f>S113*H113</f>
        <v>0</v>
      </c>
      <c r="AR113" s="22" t="s">
        <v>184</v>
      </c>
      <c r="AT113" s="22" t="s">
        <v>194</v>
      </c>
      <c r="AU113" s="22" t="s">
        <v>83</v>
      </c>
      <c r="AY113" s="22" t="s">
        <v>146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81</v>
      </c>
      <c r="BK113" s="230">
        <f>ROUND(I113*H113,2)</f>
        <v>0</v>
      </c>
      <c r="BL113" s="22" t="s">
        <v>153</v>
      </c>
      <c r="BM113" s="22" t="s">
        <v>449</v>
      </c>
    </row>
    <row r="114" s="11" customFormat="1">
      <c r="B114" s="231"/>
      <c r="C114" s="232"/>
      <c r="D114" s="233" t="s">
        <v>158</v>
      </c>
      <c r="E114" s="234" t="s">
        <v>23</v>
      </c>
      <c r="F114" s="235" t="s">
        <v>510</v>
      </c>
      <c r="G114" s="232"/>
      <c r="H114" s="236">
        <v>20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158</v>
      </c>
      <c r="AU114" s="242" t="s">
        <v>83</v>
      </c>
      <c r="AV114" s="11" t="s">
        <v>83</v>
      </c>
      <c r="AW114" s="11" t="s">
        <v>36</v>
      </c>
      <c r="AX114" s="11" t="s">
        <v>81</v>
      </c>
      <c r="AY114" s="242" t="s">
        <v>146</v>
      </c>
    </row>
    <row r="115" s="1" customFormat="1" ht="25.5" customHeight="1">
      <c r="B115" s="44"/>
      <c r="C115" s="219" t="s">
        <v>102</v>
      </c>
      <c r="D115" s="219" t="s">
        <v>148</v>
      </c>
      <c r="E115" s="220" t="s">
        <v>208</v>
      </c>
      <c r="F115" s="221" t="s">
        <v>209</v>
      </c>
      <c r="G115" s="222" t="s">
        <v>151</v>
      </c>
      <c r="H115" s="223">
        <v>400</v>
      </c>
      <c r="I115" s="224"/>
      <c r="J115" s="225">
        <f>ROUND(I115*H115,2)</f>
        <v>0</v>
      </c>
      <c r="K115" s="221" t="s">
        <v>152</v>
      </c>
      <c r="L115" s="70"/>
      <c r="M115" s="226" t="s">
        <v>23</v>
      </c>
      <c r="N115" s="227" t="s">
        <v>44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153</v>
      </c>
      <c r="AT115" s="22" t="s">
        <v>148</v>
      </c>
      <c r="AU115" s="22" t="s">
        <v>83</v>
      </c>
      <c r="AY115" s="22" t="s">
        <v>146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81</v>
      </c>
      <c r="BK115" s="230">
        <f>ROUND(I115*H115,2)</f>
        <v>0</v>
      </c>
      <c r="BL115" s="22" t="s">
        <v>153</v>
      </c>
      <c r="BM115" s="22" t="s">
        <v>451</v>
      </c>
    </row>
    <row r="116" s="10" customFormat="1" ht="29.88" customHeight="1">
      <c r="B116" s="203"/>
      <c r="C116" s="204"/>
      <c r="D116" s="205" t="s">
        <v>72</v>
      </c>
      <c r="E116" s="217" t="s">
        <v>83</v>
      </c>
      <c r="F116" s="217" t="s">
        <v>212</v>
      </c>
      <c r="G116" s="204"/>
      <c r="H116" s="204"/>
      <c r="I116" s="207"/>
      <c r="J116" s="218">
        <f>BK116</f>
        <v>0</v>
      </c>
      <c r="K116" s="204"/>
      <c r="L116" s="209"/>
      <c r="M116" s="210"/>
      <c r="N116" s="211"/>
      <c r="O116" s="211"/>
      <c r="P116" s="212">
        <f>SUM(P117:P122)</f>
        <v>0</v>
      </c>
      <c r="Q116" s="211"/>
      <c r="R116" s="212">
        <f>SUM(R117:R122)</f>
        <v>2.8507782200000005</v>
      </c>
      <c r="S116" s="211"/>
      <c r="T116" s="213">
        <f>SUM(T117:T122)</f>
        <v>0</v>
      </c>
      <c r="AR116" s="214" t="s">
        <v>81</v>
      </c>
      <c r="AT116" s="215" t="s">
        <v>72</v>
      </c>
      <c r="AU116" s="215" t="s">
        <v>81</v>
      </c>
      <c r="AY116" s="214" t="s">
        <v>146</v>
      </c>
      <c r="BK116" s="216">
        <f>SUM(BK117:BK122)</f>
        <v>0</v>
      </c>
    </row>
    <row r="117" s="1" customFormat="1" ht="25.5" customHeight="1">
      <c r="B117" s="44"/>
      <c r="C117" s="219" t="s">
        <v>207</v>
      </c>
      <c r="D117" s="219" t="s">
        <v>148</v>
      </c>
      <c r="E117" s="220" t="s">
        <v>214</v>
      </c>
      <c r="F117" s="221" t="s">
        <v>215</v>
      </c>
      <c r="G117" s="222" t="s">
        <v>163</v>
      </c>
      <c r="H117" s="223">
        <v>0.050000000000000003</v>
      </c>
      <c r="I117" s="224"/>
      <c r="J117" s="225">
        <f>ROUND(I117*H117,2)</f>
        <v>0</v>
      </c>
      <c r="K117" s="221" t="s">
        <v>152</v>
      </c>
      <c r="L117" s="70"/>
      <c r="M117" s="226" t="s">
        <v>23</v>
      </c>
      <c r="N117" s="227" t="s">
        <v>44</v>
      </c>
      <c r="O117" s="45"/>
      <c r="P117" s="228">
        <f>O117*H117</f>
        <v>0</v>
      </c>
      <c r="Q117" s="228">
        <v>2.1600000000000001</v>
      </c>
      <c r="R117" s="228">
        <f>Q117*H117</f>
        <v>0.10800000000000001</v>
      </c>
      <c r="S117" s="228">
        <v>0</v>
      </c>
      <c r="T117" s="229">
        <f>S117*H117</f>
        <v>0</v>
      </c>
      <c r="AR117" s="22" t="s">
        <v>153</v>
      </c>
      <c r="AT117" s="22" t="s">
        <v>148</v>
      </c>
      <c r="AU117" s="22" t="s">
        <v>83</v>
      </c>
      <c r="AY117" s="22" t="s">
        <v>146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81</v>
      </c>
      <c r="BK117" s="230">
        <f>ROUND(I117*H117,2)</f>
        <v>0</v>
      </c>
      <c r="BL117" s="22" t="s">
        <v>153</v>
      </c>
      <c r="BM117" s="22" t="s">
        <v>452</v>
      </c>
    </row>
    <row r="118" s="11" customFormat="1">
      <c r="B118" s="231"/>
      <c r="C118" s="232"/>
      <c r="D118" s="233" t="s">
        <v>158</v>
      </c>
      <c r="E118" s="234" t="s">
        <v>23</v>
      </c>
      <c r="F118" s="235" t="s">
        <v>511</v>
      </c>
      <c r="G118" s="232"/>
      <c r="H118" s="236">
        <v>0.050000000000000003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158</v>
      </c>
      <c r="AU118" s="242" t="s">
        <v>83</v>
      </c>
      <c r="AV118" s="11" t="s">
        <v>83</v>
      </c>
      <c r="AW118" s="11" t="s">
        <v>36</v>
      </c>
      <c r="AX118" s="11" t="s">
        <v>81</v>
      </c>
      <c r="AY118" s="242" t="s">
        <v>146</v>
      </c>
    </row>
    <row r="119" s="1" customFormat="1" ht="25.5" customHeight="1">
      <c r="B119" s="44"/>
      <c r="C119" s="219" t="s">
        <v>213</v>
      </c>
      <c r="D119" s="219" t="s">
        <v>148</v>
      </c>
      <c r="E119" s="220" t="s">
        <v>218</v>
      </c>
      <c r="F119" s="221" t="s">
        <v>219</v>
      </c>
      <c r="G119" s="222" t="s">
        <v>163</v>
      </c>
      <c r="H119" s="223">
        <v>1.1180000000000001</v>
      </c>
      <c r="I119" s="224"/>
      <c r="J119" s="225">
        <f>ROUND(I119*H119,2)</f>
        <v>0</v>
      </c>
      <c r="K119" s="221" t="s">
        <v>152</v>
      </c>
      <c r="L119" s="70"/>
      <c r="M119" s="226" t="s">
        <v>23</v>
      </c>
      <c r="N119" s="227" t="s">
        <v>44</v>
      </c>
      <c r="O119" s="45"/>
      <c r="P119" s="228">
        <f>O119*H119</f>
        <v>0</v>
      </c>
      <c r="Q119" s="228">
        <v>2.45329</v>
      </c>
      <c r="R119" s="228">
        <f>Q119*H119</f>
        <v>2.7427782200000004</v>
      </c>
      <c r="S119" s="228">
        <v>0</v>
      </c>
      <c r="T119" s="229">
        <f>S119*H119</f>
        <v>0</v>
      </c>
      <c r="AR119" s="22" t="s">
        <v>153</v>
      </c>
      <c r="AT119" s="22" t="s">
        <v>148</v>
      </c>
      <c r="AU119" s="22" t="s">
        <v>83</v>
      </c>
      <c r="AY119" s="22" t="s">
        <v>146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81</v>
      </c>
      <c r="BK119" s="230">
        <f>ROUND(I119*H119,2)</f>
        <v>0</v>
      </c>
      <c r="BL119" s="22" t="s">
        <v>153</v>
      </c>
      <c r="BM119" s="22" t="s">
        <v>512</v>
      </c>
    </row>
    <row r="120" s="11" customFormat="1">
      <c r="B120" s="231"/>
      <c r="C120" s="232"/>
      <c r="D120" s="233" t="s">
        <v>158</v>
      </c>
      <c r="E120" s="234" t="s">
        <v>23</v>
      </c>
      <c r="F120" s="235" t="s">
        <v>513</v>
      </c>
      <c r="G120" s="232"/>
      <c r="H120" s="236">
        <v>0.65000000000000002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158</v>
      </c>
      <c r="AU120" s="242" t="s">
        <v>83</v>
      </c>
      <c r="AV120" s="11" t="s">
        <v>83</v>
      </c>
      <c r="AW120" s="11" t="s">
        <v>36</v>
      </c>
      <c r="AX120" s="11" t="s">
        <v>73</v>
      </c>
      <c r="AY120" s="242" t="s">
        <v>146</v>
      </c>
    </row>
    <row r="121" s="11" customFormat="1">
      <c r="B121" s="231"/>
      <c r="C121" s="232"/>
      <c r="D121" s="233" t="s">
        <v>158</v>
      </c>
      <c r="E121" s="234" t="s">
        <v>23</v>
      </c>
      <c r="F121" s="235" t="s">
        <v>325</v>
      </c>
      <c r="G121" s="232"/>
      <c r="H121" s="236">
        <v>0.46800000000000003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158</v>
      </c>
      <c r="AU121" s="242" t="s">
        <v>83</v>
      </c>
      <c r="AV121" s="11" t="s">
        <v>83</v>
      </c>
      <c r="AW121" s="11" t="s">
        <v>36</v>
      </c>
      <c r="AX121" s="11" t="s">
        <v>73</v>
      </c>
      <c r="AY121" s="242" t="s">
        <v>146</v>
      </c>
    </row>
    <row r="122" s="12" customFormat="1">
      <c r="B122" s="253"/>
      <c r="C122" s="254"/>
      <c r="D122" s="233" t="s">
        <v>158</v>
      </c>
      <c r="E122" s="255" t="s">
        <v>23</v>
      </c>
      <c r="F122" s="256" t="s">
        <v>223</v>
      </c>
      <c r="G122" s="254"/>
      <c r="H122" s="257">
        <v>1.1180000000000001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AT122" s="263" t="s">
        <v>158</v>
      </c>
      <c r="AU122" s="263" t="s">
        <v>83</v>
      </c>
      <c r="AV122" s="12" t="s">
        <v>153</v>
      </c>
      <c r="AW122" s="12" t="s">
        <v>36</v>
      </c>
      <c r="AX122" s="12" t="s">
        <v>81</v>
      </c>
      <c r="AY122" s="263" t="s">
        <v>146</v>
      </c>
    </row>
    <row r="123" s="10" customFormat="1" ht="29.88" customHeight="1">
      <c r="B123" s="203"/>
      <c r="C123" s="204"/>
      <c r="D123" s="205" t="s">
        <v>72</v>
      </c>
      <c r="E123" s="217" t="s">
        <v>174</v>
      </c>
      <c r="F123" s="217" t="s">
        <v>345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SUM(P124:P125)</f>
        <v>0</v>
      </c>
      <c r="Q123" s="211"/>
      <c r="R123" s="212">
        <f>SUM(R124:R125)</f>
        <v>0.1008</v>
      </c>
      <c r="S123" s="211"/>
      <c r="T123" s="213">
        <f>SUM(T124:T125)</f>
        <v>0</v>
      </c>
      <c r="AR123" s="214" t="s">
        <v>81</v>
      </c>
      <c r="AT123" s="215" t="s">
        <v>72</v>
      </c>
      <c r="AU123" s="215" t="s">
        <v>81</v>
      </c>
      <c r="AY123" s="214" t="s">
        <v>146</v>
      </c>
      <c r="BK123" s="216">
        <f>SUM(BK124:BK125)</f>
        <v>0</v>
      </c>
    </row>
    <row r="124" s="1" customFormat="1" ht="38.25" customHeight="1">
      <c r="B124" s="44"/>
      <c r="C124" s="219" t="s">
        <v>10</v>
      </c>
      <c r="D124" s="219" t="s">
        <v>148</v>
      </c>
      <c r="E124" s="220" t="s">
        <v>346</v>
      </c>
      <c r="F124" s="221" t="s">
        <v>347</v>
      </c>
      <c r="G124" s="222" t="s">
        <v>151</v>
      </c>
      <c r="H124" s="223">
        <v>16</v>
      </c>
      <c r="I124" s="224"/>
      <c r="J124" s="225">
        <f>ROUND(I124*H124,2)</f>
        <v>0</v>
      </c>
      <c r="K124" s="221" t="s">
        <v>152</v>
      </c>
      <c r="L124" s="70"/>
      <c r="M124" s="226" t="s">
        <v>23</v>
      </c>
      <c r="N124" s="227" t="s">
        <v>44</v>
      </c>
      <c r="O124" s="45"/>
      <c r="P124" s="228">
        <f>O124*H124</f>
        <v>0</v>
      </c>
      <c r="Q124" s="228">
        <v>0.0063</v>
      </c>
      <c r="R124" s="228">
        <f>Q124*H124</f>
        <v>0.1008</v>
      </c>
      <c r="S124" s="228">
        <v>0</v>
      </c>
      <c r="T124" s="229">
        <f>S124*H124</f>
        <v>0</v>
      </c>
      <c r="AR124" s="22" t="s">
        <v>153</v>
      </c>
      <c r="AT124" s="22" t="s">
        <v>148</v>
      </c>
      <c r="AU124" s="22" t="s">
        <v>83</v>
      </c>
      <c r="AY124" s="22" t="s">
        <v>146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81</v>
      </c>
      <c r="BK124" s="230">
        <f>ROUND(I124*H124,2)</f>
        <v>0</v>
      </c>
      <c r="BL124" s="22" t="s">
        <v>153</v>
      </c>
      <c r="BM124" s="22" t="s">
        <v>514</v>
      </c>
    </row>
    <row r="125" s="11" customFormat="1">
      <c r="B125" s="231"/>
      <c r="C125" s="232"/>
      <c r="D125" s="233" t="s">
        <v>158</v>
      </c>
      <c r="E125" s="234" t="s">
        <v>23</v>
      </c>
      <c r="F125" s="235" t="s">
        <v>515</v>
      </c>
      <c r="G125" s="232"/>
      <c r="H125" s="236">
        <v>16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158</v>
      </c>
      <c r="AU125" s="242" t="s">
        <v>83</v>
      </c>
      <c r="AV125" s="11" t="s">
        <v>83</v>
      </c>
      <c r="AW125" s="11" t="s">
        <v>36</v>
      </c>
      <c r="AX125" s="11" t="s">
        <v>81</v>
      </c>
      <c r="AY125" s="242" t="s">
        <v>146</v>
      </c>
    </row>
    <row r="126" s="10" customFormat="1" ht="29.88" customHeight="1">
      <c r="B126" s="203"/>
      <c r="C126" s="204"/>
      <c r="D126" s="205" t="s">
        <v>72</v>
      </c>
      <c r="E126" s="217" t="s">
        <v>189</v>
      </c>
      <c r="F126" s="217" t="s">
        <v>224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SUM(P127:P142)</f>
        <v>0</v>
      </c>
      <c r="Q126" s="211"/>
      <c r="R126" s="212">
        <f>SUM(R127:R142)</f>
        <v>1.635</v>
      </c>
      <c r="S126" s="211"/>
      <c r="T126" s="213">
        <f>SUM(T127:T142)</f>
        <v>22.474</v>
      </c>
      <c r="AR126" s="214" t="s">
        <v>81</v>
      </c>
      <c r="AT126" s="215" t="s">
        <v>72</v>
      </c>
      <c r="AU126" s="215" t="s">
        <v>81</v>
      </c>
      <c r="AY126" s="214" t="s">
        <v>146</v>
      </c>
      <c r="BK126" s="216">
        <f>SUM(BK127:BK142)</f>
        <v>0</v>
      </c>
    </row>
    <row r="127" s="1" customFormat="1" ht="16.5" customHeight="1">
      <c r="B127" s="44"/>
      <c r="C127" s="219" t="s">
        <v>225</v>
      </c>
      <c r="D127" s="219" t="s">
        <v>148</v>
      </c>
      <c r="E127" s="220" t="s">
        <v>226</v>
      </c>
      <c r="F127" s="221" t="s">
        <v>227</v>
      </c>
      <c r="G127" s="222" t="s">
        <v>228</v>
      </c>
      <c r="H127" s="223">
        <v>1</v>
      </c>
      <c r="I127" s="224"/>
      <c r="J127" s="225">
        <f>ROUND(I127*H127,2)</f>
        <v>0</v>
      </c>
      <c r="K127" s="221" t="s">
        <v>23</v>
      </c>
      <c r="L127" s="70"/>
      <c r="M127" s="226" t="s">
        <v>23</v>
      </c>
      <c r="N127" s="227" t="s">
        <v>44</v>
      </c>
      <c r="O127" s="45"/>
      <c r="P127" s="228">
        <f>O127*H127</f>
        <v>0</v>
      </c>
      <c r="Q127" s="228">
        <v>0.41099999999999998</v>
      </c>
      <c r="R127" s="228">
        <f>Q127*H127</f>
        <v>0.41099999999999998</v>
      </c>
      <c r="S127" s="228">
        <v>0</v>
      </c>
      <c r="T127" s="229">
        <f>S127*H127</f>
        <v>0</v>
      </c>
      <c r="AR127" s="22" t="s">
        <v>153</v>
      </c>
      <c r="AT127" s="22" t="s">
        <v>148</v>
      </c>
      <c r="AU127" s="22" t="s">
        <v>83</v>
      </c>
      <c r="AY127" s="22" t="s">
        <v>146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81</v>
      </c>
      <c r="BK127" s="230">
        <f>ROUND(I127*H127,2)</f>
        <v>0</v>
      </c>
      <c r="BL127" s="22" t="s">
        <v>153</v>
      </c>
      <c r="BM127" s="22" t="s">
        <v>516</v>
      </c>
    </row>
    <row r="128" s="11" customFormat="1">
      <c r="B128" s="231"/>
      <c r="C128" s="232"/>
      <c r="D128" s="233" t="s">
        <v>158</v>
      </c>
      <c r="E128" s="234" t="s">
        <v>23</v>
      </c>
      <c r="F128" s="235" t="s">
        <v>230</v>
      </c>
      <c r="G128" s="232"/>
      <c r="H128" s="236">
        <v>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158</v>
      </c>
      <c r="AU128" s="242" t="s">
        <v>83</v>
      </c>
      <c r="AV128" s="11" t="s">
        <v>83</v>
      </c>
      <c r="AW128" s="11" t="s">
        <v>36</v>
      </c>
      <c r="AX128" s="11" t="s">
        <v>81</v>
      </c>
      <c r="AY128" s="242" t="s">
        <v>146</v>
      </c>
    </row>
    <row r="129" s="1" customFormat="1" ht="16.5" customHeight="1">
      <c r="B129" s="44"/>
      <c r="C129" s="243" t="s">
        <v>231</v>
      </c>
      <c r="D129" s="243" t="s">
        <v>194</v>
      </c>
      <c r="E129" s="244" t="s">
        <v>232</v>
      </c>
      <c r="F129" s="245" t="s">
        <v>233</v>
      </c>
      <c r="G129" s="246" t="s">
        <v>228</v>
      </c>
      <c r="H129" s="247">
        <v>1</v>
      </c>
      <c r="I129" s="248"/>
      <c r="J129" s="249">
        <f>ROUND(I129*H129,2)</f>
        <v>0</v>
      </c>
      <c r="K129" s="245" t="s">
        <v>23</v>
      </c>
      <c r="L129" s="250"/>
      <c r="M129" s="251" t="s">
        <v>23</v>
      </c>
      <c r="N129" s="252" t="s">
        <v>44</v>
      </c>
      <c r="O129" s="45"/>
      <c r="P129" s="228">
        <f>O129*H129</f>
        <v>0</v>
      </c>
      <c r="Q129" s="228">
        <v>0.13400000000000001</v>
      </c>
      <c r="R129" s="228">
        <f>Q129*H129</f>
        <v>0.13400000000000001</v>
      </c>
      <c r="S129" s="228">
        <v>0</v>
      </c>
      <c r="T129" s="229">
        <f>S129*H129</f>
        <v>0</v>
      </c>
      <c r="AR129" s="22" t="s">
        <v>184</v>
      </c>
      <c r="AT129" s="22" t="s">
        <v>194</v>
      </c>
      <c r="AU129" s="22" t="s">
        <v>83</v>
      </c>
      <c r="AY129" s="22" t="s">
        <v>146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81</v>
      </c>
      <c r="BK129" s="230">
        <f>ROUND(I129*H129,2)</f>
        <v>0</v>
      </c>
      <c r="BL129" s="22" t="s">
        <v>153</v>
      </c>
      <c r="BM129" s="22" t="s">
        <v>517</v>
      </c>
    </row>
    <row r="130" s="11" customFormat="1">
      <c r="B130" s="231"/>
      <c r="C130" s="232"/>
      <c r="D130" s="233" t="s">
        <v>158</v>
      </c>
      <c r="E130" s="234" t="s">
        <v>23</v>
      </c>
      <c r="F130" s="235" t="s">
        <v>235</v>
      </c>
      <c r="G130" s="232"/>
      <c r="H130" s="236">
        <v>1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158</v>
      </c>
      <c r="AU130" s="242" t="s">
        <v>83</v>
      </c>
      <c r="AV130" s="11" t="s">
        <v>83</v>
      </c>
      <c r="AW130" s="11" t="s">
        <v>36</v>
      </c>
      <c r="AX130" s="11" t="s">
        <v>81</v>
      </c>
      <c r="AY130" s="242" t="s">
        <v>146</v>
      </c>
    </row>
    <row r="131" s="1" customFormat="1" ht="16.5" customHeight="1">
      <c r="B131" s="44"/>
      <c r="C131" s="219" t="s">
        <v>236</v>
      </c>
      <c r="D131" s="219" t="s">
        <v>148</v>
      </c>
      <c r="E131" s="220" t="s">
        <v>518</v>
      </c>
      <c r="F131" s="221" t="s">
        <v>519</v>
      </c>
      <c r="G131" s="222" t="s">
        <v>228</v>
      </c>
      <c r="H131" s="223">
        <v>2</v>
      </c>
      <c r="I131" s="224"/>
      <c r="J131" s="225">
        <f>ROUND(I131*H131,2)</f>
        <v>0</v>
      </c>
      <c r="K131" s="221" t="s">
        <v>23</v>
      </c>
      <c r="L131" s="70"/>
      <c r="M131" s="226" t="s">
        <v>23</v>
      </c>
      <c r="N131" s="227" t="s">
        <v>44</v>
      </c>
      <c r="O131" s="45"/>
      <c r="P131" s="228">
        <f>O131*H131</f>
        <v>0</v>
      </c>
      <c r="Q131" s="228">
        <v>0.41099999999999998</v>
      </c>
      <c r="R131" s="228">
        <f>Q131*H131</f>
        <v>0.82199999999999995</v>
      </c>
      <c r="S131" s="228">
        <v>0</v>
      </c>
      <c r="T131" s="229">
        <f>S131*H131</f>
        <v>0</v>
      </c>
      <c r="AR131" s="22" t="s">
        <v>153</v>
      </c>
      <c r="AT131" s="22" t="s">
        <v>148</v>
      </c>
      <c r="AU131" s="22" t="s">
        <v>83</v>
      </c>
      <c r="AY131" s="22" t="s">
        <v>146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81</v>
      </c>
      <c r="BK131" s="230">
        <f>ROUND(I131*H131,2)</f>
        <v>0</v>
      </c>
      <c r="BL131" s="22" t="s">
        <v>153</v>
      </c>
      <c r="BM131" s="22" t="s">
        <v>473</v>
      </c>
    </row>
    <row r="132" s="11" customFormat="1">
      <c r="B132" s="231"/>
      <c r="C132" s="232"/>
      <c r="D132" s="233" t="s">
        <v>158</v>
      </c>
      <c r="E132" s="234" t="s">
        <v>23</v>
      </c>
      <c r="F132" s="235" t="s">
        <v>520</v>
      </c>
      <c r="G132" s="232"/>
      <c r="H132" s="236">
        <v>2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158</v>
      </c>
      <c r="AU132" s="242" t="s">
        <v>83</v>
      </c>
      <c r="AV132" s="11" t="s">
        <v>83</v>
      </c>
      <c r="AW132" s="11" t="s">
        <v>36</v>
      </c>
      <c r="AX132" s="11" t="s">
        <v>81</v>
      </c>
      <c r="AY132" s="242" t="s">
        <v>146</v>
      </c>
    </row>
    <row r="133" s="1" customFormat="1" ht="16.5" customHeight="1">
      <c r="B133" s="44"/>
      <c r="C133" s="243" t="s">
        <v>240</v>
      </c>
      <c r="D133" s="243" t="s">
        <v>194</v>
      </c>
      <c r="E133" s="244" t="s">
        <v>521</v>
      </c>
      <c r="F133" s="245" t="s">
        <v>522</v>
      </c>
      <c r="G133" s="246" t="s">
        <v>228</v>
      </c>
      <c r="H133" s="247">
        <v>2</v>
      </c>
      <c r="I133" s="248"/>
      <c r="J133" s="249">
        <f>ROUND(I133*H133,2)</f>
        <v>0</v>
      </c>
      <c r="K133" s="245" t="s">
        <v>23</v>
      </c>
      <c r="L133" s="250"/>
      <c r="M133" s="251" t="s">
        <v>23</v>
      </c>
      <c r="N133" s="252" t="s">
        <v>44</v>
      </c>
      <c r="O133" s="45"/>
      <c r="P133" s="228">
        <f>O133*H133</f>
        <v>0</v>
      </c>
      <c r="Q133" s="228">
        <v>0.13400000000000001</v>
      </c>
      <c r="R133" s="228">
        <f>Q133*H133</f>
        <v>0.26800000000000002</v>
      </c>
      <c r="S133" s="228">
        <v>0</v>
      </c>
      <c r="T133" s="229">
        <f>S133*H133</f>
        <v>0</v>
      </c>
      <c r="AR133" s="22" t="s">
        <v>184</v>
      </c>
      <c r="AT133" s="22" t="s">
        <v>194</v>
      </c>
      <c r="AU133" s="22" t="s">
        <v>83</v>
      </c>
      <c r="AY133" s="22" t="s">
        <v>146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81</v>
      </c>
      <c r="BK133" s="230">
        <f>ROUND(I133*H133,2)</f>
        <v>0</v>
      </c>
      <c r="BL133" s="22" t="s">
        <v>153</v>
      </c>
      <c r="BM133" s="22" t="s">
        <v>476</v>
      </c>
    </row>
    <row r="134" s="11" customFormat="1">
      <c r="B134" s="231"/>
      <c r="C134" s="232"/>
      <c r="D134" s="233" t="s">
        <v>158</v>
      </c>
      <c r="E134" s="234" t="s">
        <v>23</v>
      </c>
      <c r="F134" s="235" t="s">
        <v>520</v>
      </c>
      <c r="G134" s="232"/>
      <c r="H134" s="236">
        <v>2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158</v>
      </c>
      <c r="AU134" s="242" t="s">
        <v>83</v>
      </c>
      <c r="AV134" s="11" t="s">
        <v>83</v>
      </c>
      <c r="AW134" s="11" t="s">
        <v>36</v>
      </c>
      <c r="AX134" s="11" t="s">
        <v>81</v>
      </c>
      <c r="AY134" s="242" t="s">
        <v>146</v>
      </c>
    </row>
    <row r="135" s="1" customFormat="1" ht="16.5" customHeight="1">
      <c r="B135" s="44"/>
      <c r="C135" s="219" t="s">
        <v>244</v>
      </c>
      <c r="D135" s="219" t="s">
        <v>148</v>
      </c>
      <c r="E135" s="220" t="s">
        <v>245</v>
      </c>
      <c r="F135" s="221" t="s">
        <v>246</v>
      </c>
      <c r="G135" s="222" t="s">
        <v>163</v>
      </c>
      <c r="H135" s="223">
        <v>11.237</v>
      </c>
      <c r="I135" s="224"/>
      <c r="J135" s="225">
        <f>ROUND(I135*H135,2)</f>
        <v>0</v>
      </c>
      <c r="K135" s="221" t="s">
        <v>152</v>
      </c>
      <c r="L135" s="70"/>
      <c r="M135" s="226" t="s">
        <v>23</v>
      </c>
      <c r="N135" s="227" t="s">
        <v>44</v>
      </c>
      <c r="O135" s="45"/>
      <c r="P135" s="228">
        <f>O135*H135</f>
        <v>0</v>
      </c>
      <c r="Q135" s="228">
        <v>0</v>
      </c>
      <c r="R135" s="228">
        <f>Q135*H135</f>
        <v>0</v>
      </c>
      <c r="S135" s="228">
        <v>2</v>
      </c>
      <c r="T135" s="229">
        <f>S135*H135</f>
        <v>22.474</v>
      </c>
      <c r="AR135" s="22" t="s">
        <v>153</v>
      </c>
      <c r="AT135" s="22" t="s">
        <v>148</v>
      </c>
      <c r="AU135" s="22" t="s">
        <v>83</v>
      </c>
      <c r="AY135" s="22" t="s">
        <v>146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81</v>
      </c>
      <c r="BK135" s="230">
        <f>ROUND(I135*H135,2)</f>
        <v>0</v>
      </c>
      <c r="BL135" s="22" t="s">
        <v>153</v>
      </c>
      <c r="BM135" s="22" t="s">
        <v>477</v>
      </c>
    </row>
    <row r="136" s="11" customFormat="1">
      <c r="B136" s="231"/>
      <c r="C136" s="232"/>
      <c r="D136" s="233" t="s">
        <v>158</v>
      </c>
      <c r="E136" s="234" t="s">
        <v>23</v>
      </c>
      <c r="F136" s="235" t="s">
        <v>523</v>
      </c>
      <c r="G136" s="232"/>
      <c r="H136" s="236">
        <v>1.44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158</v>
      </c>
      <c r="AU136" s="242" t="s">
        <v>83</v>
      </c>
      <c r="AV136" s="11" t="s">
        <v>83</v>
      </c>
      <c r="AW136" s="11" t="s">
        <v>36</v>
      </c>
      <c r="AX136" s="11" t="s">
        <v>73</v>
      </c>
      <c r="AY136" s="242" t="s">
        <v>146</v>
      </c>
    </row>
    <row r="137" s="11" customFormat="1">
      <c r="B137" s="231"/>
      <c r="C137" s="232"/>
      <c r="D137" s="233" t="s">
        <v>158</v>
      </c>
      <c r="E137" s="234" t="s">
        <v>23</v>
      </c>
      <c r="F137" s="235" t="s">
        <v>478</v>
      </c>
      <c r="G137" s="232"/>
      <c r="H137" s="236">
        <v>2.8799999999999999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158</v>
      </c>
      <c r="AU137" s="242" t="s">
        <v>83</v>
      </c>
      <c r="AV137" s="11" t="s">
        <v>83</v>
      </c>
      <c r="AW137" s="11" t="s">
        <v>36</v>
      </c>
      <c r="AX137" s="11" t="s">
        <v>73</v>
      </c>
      <c r="AY137" s="242" t="s">
        <v>146</v>
      </c>
    </row>
    <row r="138" s="11" customFormat="1">
      <c r="B138" s="231"/>
      <c r="C138" s="232"/>
      <c r="D138" s="233" t="s">
        <v>158</v>
      </c>
      <c r="E138" s="234" t="s">
        <v>23</v>
      </c>
      <c r="F138" s="235" t="s">
        <v>480</v>
      </c>
      <c r="G138" s="232"/>
      <c r="H138" s="236">
        <v>3.125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158</v>
      </c>
      <c r="AU138" s="242" t="s">
        <v>83</v>
      </c>
      <c r="AV138" s="11" t="s">
        <v>83</v>
      </c>
      <c r="AW138" s="11" t="s">
        <v>36</v>
      </c>
      <c r="AX138" s="11" t="s">
        <v>73</v>
      </c>
      <c r="AY138" s="242" t="s">
        <v>146</v>
      </c>
    </row>
    <row r="139" s="11" customFormat="1">
      <c r="B139" s="231"/>
      <c r="C139" s="232"/>
      <c r="D139" s="233" t="s">
        <v>158</v>
      </c>
      <c r="E139" s="234" t="s">
        <v>23</v>
      </c>
      <c r="F139" s="235" t="s">
        <v>524</v>
      </c>
      <c r="G139" s="232"/>
      <c r="H139" s="236">
        <v>3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158</v>
      </c>
      <c r="AU139" s="242" t="s">
        <v>83</v>
      </c>
      <c r="AV139" s="11" t="s">
        <v>83</v>
      </c>
      <c r="AW139" s="11" t="s">
        <v>36</v>
      </c>
      <c r="AX139" s="11" t="s">
        <v>73</v>
      </c>
      <c r="AY139" s="242" t="s">
        <v>146</v>
      </c>
    </row>
    <row r="140" s="11" customFormat="1">
      <c r="B140" s="231"/>
      <c r="C140" s="232"/>
      <c r="D140" s="233" t="s">
        <v>158</v>
      </c>
      <c r="E140" s="234" t="s">
        <v>23</v>
      </c>
      <c r="F140" s="235" t="s">
        <v>525</v>
      </c>
      <c r="G140" s="232"/>
      <c r="H140" s="236">
        <v>0.35999999999999999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158</v>
      </c>
      <c r="AU140" s="242" t="s">
        <v>83</v>
      </c>
      <c r="AV140" s="11" t="s">
        <v>83</v>
      </c>
      <c r="AW140" s="11" t="s">
        <v>36</v>
      </c>
      <c r="AX140" s="11" t="s">
        <v>73</v>
      </c>
      <c r="AY140" s="242" t="s">
        <v>146</v>
      </c>
    </row>
    <row r="141" s="11" customFormat="1">
      <c r="B141" s="231"/>
      <c r="C141" s="232"/>
      <c r="D141" s="233" t="s">
        <v>158</v>
      </c>
      <c r="E141" s="234" t="s">
        <v>23</v>
      </c>
      <c r="F141" s="235" t="s">
        <v>526</v>
      </c>
      <c r="G141" s="232"/>
      <c r="H141" s="236">
        <v>0.432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158</v>
      </c>
      <c r="AU141" s="242" t="s">
        <v>83</v>
      </c>
      <c r="AV141" s="11" t="s">
        <v>83</v>
      </c>
      <c r="AW141" s="11" t="s">
        <v>36</v>
      </c>
      <c r="AX141" s="11" t="s">
        <v>73</v>
      </c>
      <c r="AY141" s="242" t="s">
        <v>146</v>
      </c>
    </row>
    <row r="142" s="12" customFormat="1">
      <c r="B142" s="253"/>
      <c r="C142" s="254"/>
      <c r="D142" s="233" t="s">
        <v>158</v>
      </c>
      <c r="E142" s="255" t="s">
        <v>23</v>
      </c>
      <c r="F142" s="256" t="s">
        <v>223</v>
      </c>
      <c r="G142" s="254"/>
      <c r="H142" s="257">
        <v>11.237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158</v>
      </c>
      <c r="AU142" s="263" t="s">
        <v>83</v>
      </c>
      <c r="AV142" s="12" t="s">
        <v>153</v>
      </c>
      <c r="AW142" s="12" t="s">
        <v>36</v>
      </c>
      <c r="AX142" s="12" t="s">
        <v>81</v>
      </c>
      <c r="AY142" s="263" t="s">
        <v>146</v>
      </c>
    </row>
    <row r="143" s="10" customFormat="1" ht="29.88" customHeight="1">
      <c r="B143" s="203"/>
      <c r="C143" s="204"/>
      <c r="D143" s="205" t="s">
        <v>72</v>
      </c>
      <c r="E143" s="217" t="s">
        <v>249</v>
      </c>
      <c r="F143" s="217" t="s">
        <v>250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SUM(P144:P150)</f>
        <v>0</v>
      </c>
      <c r="Q143" s="211"/>
      <c r="R143" s="212">
        <f>SUM(R144:R150)</f>
        <v>0</v>
      </c>
      <c r="S143" s="211"/>
      <c r="T143" s="213">
        <f>SUM(T144:T150)</f>
        <v>0</v>
      </c>
      <c r="AR143" s="214" t="s">
        <v>81</v>
      </c>
      <c r="AT143" s="215" t="s">
        <v>72</v>
      </c>
      <c r="AU143" s="215" t="s">
        <v>81</v>
      </c>
      <c r="AY143" s="214" t="s">
        <v>146</v>
      </c>
      <c r="BK143" s="216">
        <f>SUM(BK144:BK150)</f>
        <v>0</v>
      </c>
    </row>
    <row r="144" s="1" customFormat="1" ht="25.5" customHeight="1">
      <c r="B144" s="44"/>
      <c r="C144" s="219" t="s">
        <v>9</v>
      </c>
      <c r="D144" s="219" t="s">
        <v>148</v>
      </c>
      <c r="E144" s="220" t="s">
        <v>251</v>
      </c>
      <c r="F144" s="221" t="s">
        <v>252</v>
      </c>
      <c r="G144" s="222" t="s">
        <v>181</v>
      </c>
      <c r="H144" s="223">
        <v>25.033000000000001</v>
      </c>
      <c r="I144" s="224"/>
      <c r="J144" s="225">
        <f>ROUND(I144*H144,2)</f>
        <v>0</v>
      </c>
      <c r="K144" s="221" t="s">
        <v>152</v>
      </c>
      <c r="L144" s="70"/>
      <c r="M144" s="226" t="s">
        <v>23</v>
      </c>
      <c r="N144" s="227" t="s">
        <v>44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2" t="s">
        <v>153</v>
      </c>
      <c r="AT144" s="22" t="s">
        <v>148</v>
      </c>
      <c r="AU144" s="22" t="s">
        <v>83</v>
      </c>
      <c r="AY144" s="22" t="s">
        <v>146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81</v>
      </c>
      <c r="BK144" s="230">
        <f>ROUND(I144*H144,2)</f>
        <v>0</v>
      </c>
      <c r="BL144" s="22" t="s">
        <v>153</v>
      </c>
      <c r="BM144" s="22" t="s">
        <v>483</v>
      </c>
    </row>
    <row r="145" s="1" customFormat="1" ht="38.25" customHeight="1">
      <c r="B145" s="44"/>
      <c r="C145" s="219" t="s">
        <v>254</v>
      </c>
      <c r="D145" s="219" t="s">
        <v>148</v>
      </c>
      <c r="E145" s="220" t="s">
        <v>255</v>
      </c>
      <c r="F145" s="221" t="s">
        <v>256</v>
      </c>
      <c r="G145" s="222" t="s">
        <v>181</v>
      </c>
      <c r="H145" s="223">
        <v>250.33000000000001</v>
      </c>
      <c r="I145" s="224"/>
      <c r="J145" s="225">
        <f>ROUND(I145*H145,2)</f>
        <v>0</v>
      </c>
      <c r="K145" s="221" t="s">
        <v>152</v>
      </c>
      <c r="L145" s="70"/>
      <c r="M145" s="226" t="s">
        <v>23</v>
      </c>
      <c r="N145" s="227" t="s">
        <v>44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153</v>
      </c>
      <c r="AT145" s="22" t="s">
        <v>148</v>
      </c>
      <c r="AU145" s="22" t="s">
        <v>83</v>
      </c>
      <c r="AY145" s="22" t="s">
        <v>146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81</v>
      </c>
      <c r="BK145" s="230">
        <f>ROUND(I145*H145,2)</f>
        <v>0</v>
      </c>
      <c r="BL145" s="22" t="s">
        <v>153</v>
      </c>
      <c r="BM145" s="22" t="s">
        <v>484</v>
      </c>
    </row>
    <row r="146" s="11" customFormat="1">
      <c r="B146" s="231"/>
      <c r="C146" s="232"/>
      <c r="D146" s="233" t="s">
        <v>158</v>
      </c>
      <c r="E146" s="232"/>
      <c r="F146" s="235" t="s">
        <v>527</v>
      </c>
      <c r="G146" s="232"/>
      <c r="H146" s="236">
        <v>250.33000000000001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158</v>
      </c>
      <c r="AU146" s="242" t="s">
        <v>83</v>
      </c>
      <c r="AV146" s="11" t="s">
        <v>83</v>
      </c>
      <c r="AW146" s="11" t="s">
        <v>6</v>
      </c>
      <c r="AX146" s="11" t="s">
        <v>81</v>
      </c>
      <c r="AY146" s="242" t="s">
        <v>146</v>
      </c>
    </row>
    <row r="147" s="1" customFormat="1" ht="25.5" customHeight="1">
      <c r="B147" s="44"/>
      <c r="C147" s="219" t="s">
        <v>259</v>
      </c>
      <c r="D147" s="219" t="s">
        <v>148</v>
      </c>
      <c r="E147" s="220" t="s">
        <v>260</v>
      </c>
      <c r="F147" s="221" t="s">
        <v>261</v>
      </c>
      <c r="G147" s="222" t="s">
        <v>181</v>
      </c>
      <c r="H147" s="223">
        <v>25.033000000000001</v>
      </c>
      <c r="I147" s="224"/>
      <c r="J147" s="225">
        <f>ROUND(I147*H147,2)</f>
        <v>0</v>
      </c>
      <c r="K147" s="221" t="s">
        <v>152</v>
      </c>
      <c r="L147" s="70"/>
      <c r="M147" s="226" t="s">
        <v>23</v>
      </c>
      <c r="N147" s="227" t="s">
        <v>44</v>
      </c>
      <c r="O147" s="4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2" t="s">
        <v>153</v>
      </c>
      <c r="AT147" s="22" t="s">
        <v>148</v>
      </c>
      <c r="AU147" s="22" t="s">
        <v>83</v>
      </c>
      <c r="AY147" s="22" t="s">
        <v>146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81</v>
      </c>
      <c r="BK147" s="230">
        <f>ROUND(I147*H147,2)</f>
        <v>0</v>
      </c>
      <c r="BL147" s="22" t="s">
        <v>153</v>
      </c>
      <c r="BM147" s="22" t="s">
        <v>486</v>
      </c>
    </row>
    <row r="148" s="1" customFormat="1" ht="25.5" customHeight="1">
      <c r="B148" s="44"/>
      <c r="C148" s="219" t="s">
        <v>263</v>
      </c>
      <c r="D148" s="219" t="s">
        <v>148</v>
      </c>
      <c r="E148" s="220" t="s">
        <v>264</v>
      </c>
      <c r="F148" s="221" t="s">
        <v>265</v>
      </c>
      <c r="G148" s="222" t="s">
        <v>181</v>
      </c>
      <c r="H148" s="223">
        <v>24.332999999999998</v>
      </c>
      <c r="I148" s="224"/>
      <c r="J148" s="225">
        <f>ROUND(I148*H148,2)</f>
        <v>0</v>
      </c>
      <c r="K148" s="221" t="s">
        <v>152</v>
      </c>
      <c r="L148" s="70"/>
      <c r="M148" s="226" t="s">
        <v>23</v>
      </c>
      <c r="N148" s="227" t="s">
        <v>44</v>
      </c>
      <c r="O148" s="4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2" t="s">
        <v>153</v>
      </c>
      <c r="AT148" s="22" t="s">
        <v>148</v>
      </c>
      <c r="AU148" s="22" t="s">
        <v>83</v>
      </c>
      <c r="AY148" s="22" t="s">
        <v>146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81</v>
      </c>
      <c r="BK148" s="230">
        <f>ROUND(I148*H148,2)</f>
        <v>0</v>
      </c>
      <c r="BL148" s="22" t="s">
        <v>153</v>
      </c>
      <c r="BM148" s="22" t="s">
        <v>487</v>
      </c>
    </row>
    <row r="149" s="11" customFormat="1">
      <c r="B149" s="231"/>
      <c r="C149" s="232"/>
      <c r="D149" s="233" t="s">
        <v>158</v>
      </c>
      <c r="E149" s="234" t="s">
        <v>23</v>
      </c>
      <c r="F149" s="235" t="s">
        <v>528</v>
      </c>
      <c r="G149" s="232"/>
      <c r="H149" s="236">
        <v>24.332999999999998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158</v>
      </c>
      <c r="AU149" s="242" t="s">
        <v>83</v>
      </c>
      <c r="AV149" s="11" t="s">
        <v>83</v>
      </c>
      <c r="AW149" s="11" t="s">
        <v>36</v>
      </c>
      <c r="AX149" s="11" t="s">
        <v>81</v>
      </c>
      <c r="AY149" s="242" t="s">
        <v>146</v>
      </c>
    </row>
    <row r="150" s="1" customFormat="1" ht="16.5" customHeight="1">
      <c r="B150" s="44"/>
      <c r="C150" s="219" t="s">
        <v>268</v>
      </c>
      <c r="D150" s="219" t="s">
        <v>148</v>
      </c>
      <c r="E150" s="220" t="s">
        <v>269</v>
      </c>
      <c r="F150" s="221" t="s">
        <v>270</v>
      </c>
      <c r="G150" s="222" t="s">
        <v>197</v>
      </c>
      <c r="H150" s="223">
        <v>700</v>
      </c>
      <c r="I150" s="224"/>
      <c r="J150" s="225">
        <f>ROUND(I150*H150,2)</f>
        <v>0</v>
      </c>
      <c r="K150" s="221" t="s">
        <v>23</v>
      </c>
      <c r="L150" s="70"/>
      <c r="M150" s="226" t="s">
        <v>23</v>
      </c>
      <c r="N150" s="227" t="s">
        <v>44</v>
      </c>
      <c r="O150" s="4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2" t="s">
        <v>153</v>
      </c>
      <c r="AT150" s="22" t="s">
        <v>148</v>
      </c>
      <c r="AU150" s="22" t="s">
        <v>83</v>
      </c>
      <c r="AY150" s="22" t="s">
        <v>146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81</v>
      </c>
      <c r="BK150" s="230">
        <f>ROUND(I150*H150,2)</f>
        <v>0</v>
      </c>
      <c r="BL150" s="22" t="s">
        <v>153</v>
      </c>
      <c r="BM150" s="22" t="s">
        <v>489</v>
      </c>
    </row>
    <row r="151" s="10" customFormat="1" ht="29.88" customHeight="1">
      <c r="B151" s="203"/>
      <c r="C151" s="204"/>
      <c r="D151" s="205" t="s">
        <v>72</v>
      </c>
      <c r="E151" s="217" t="s">
        <v>276</v>
      </c>
      <c r="F151" s="217" t="s">
        <v>277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P152</f>
        <v>0</v>
      </c>
      <c r="Q151" s="211"/>
      <c r="R151" s="212">
        <f>R152</f>
        <v>0</v>
      </c>
      <c r="S151" s="211"/>
      <c r="T151" s="213">
        <f>T152</f>
        <v>0</v>
      </c>
      <c r="AR151" s="214" t="s">
        <v>81</v>
      </c>
      <c r="AT151" s="215" t="s">
        <v>72</v>
      </c>
      <c r="AU151" s="215" t="s">
        <v>81</v>
      </c>
      <c r="AY151" s="214" t="s">
        <v>146</v>
      </c>
      <c r="BK151" s="216">
        <f>BK152</f>
        <v>0</v>
      </c>
    </row>
    <row r="152" s="1" customFormat="1" ht="25.5" customHeight="1">
      <c r="B152" s="44"/>
      <c r="C152" s="219" t="s">
        <v>272</v>
      </c>
      <c r="D152" s="219" t="s">
        <v>148</v>
      </c>
      <c r="E152" s="220" t="s">
        <v>279</v>
      </c>
      <c r="F152" s="221" t="s">
        <v>280</v>
      </c>
      <c r="G152" s="222" t="s">
        <v>181</v>
      </c>
      <c r="H152" s="223">
        <v>8.7929999999999993</v>
      </c>
      <c r="I152" s="224"/>
      <c r="J152" s="225">
        <f>ROUND(I152*H152,2)</f>
        <v>0</v>
      </c>
      <c r="K152" s="221" t="s">
        <v>152</v>
      </c>
      <c r="L152" s="70"/>
      <c r="M152" s="226" t="s">
        <v>23</v>
      </c>
      <c r="N152" s="227" t="s">
        <v>44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AR152" s="22" t="s">
        <v>153</v>
      </c>
      <c r="AT152" s="22" t="s">
        <v>148</v>
      </c>
      <c r="AU152" s="22" t="s">
        <v>83</v>
      </c>
      <c r="AY152" s="22" t="s">
        <v>146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81</v>
      </c>
      <c r="BK152" s="230">
        <f>ROUND(I152*H152,2)</f>
        <v>0</v>
      </c>
      <c r="BL152" s="22" t="s">
        <v>153</v>
      </c>
      <c r="BM152" s="22" t="s">
        <v>490</v>
      </c>
    </row>
    <row r="153" s="10" customFormat="1" ht="37.44" customHeight="1">
      <c r="B153" s="203"/>
      <c r="C153" s="204"/>
      <c r="D153" s="205" t="s">
        <v>72</v>
      </c>
      <c r="E153" s="206" t="s">
        <v>282</v>
      </c>
      <c r="F153" s="206" t="s">
        <v>283</v>
      </c>
      <c r="G153" s="204"/>
      <c r="H153" s="204"/>
      <c r="I153" s="207"/>
      <c r="J153" s="208">
        <f>BK153</f>
        <v>0</v>
      </c>
      <c r="K153" s="204"/>
      <c r="L153" s="209"/>
      <c r="M153" s="210"/>
      <c r="N153" s="211"/>
      <c r="O153" s="211"/>
      <c r="P153" s="212">
        <f>P154+P157+P165+P174</f>
        <v>0</v>
      </c>
      <c r="Q153" s="211"/>
      <c r="R153" s="212">
        <f>R154+R157+R165+R174</f>
        <v>0.78231295999999995</v>
      </c>
      <c r="S153" s="211"/>
      <c r="T153" s="213">
        <f>T154+T157+T165+T174</f>
        <v>1.3288000000000002</v>
      </c>
      <c r="AR153" s="214" t="s">
        <v>83</v>
      </c>
      <c r="AT153" s="215" t="s">
        <v>72</v>
      </c>
      <c r="AU153" s="215" t="s">
        <v>73</v>
      </c>
      <c r="AY153" s="214" t="s">
        <v>146</v>
      </c>
      <c r="BK153" s="216">
        <f>BK154+BK157+BK165+BK174</f>
        <v>0</v>
      </c>
    </row>
    <row r="154" s="10" customFormat="1" ht="19.92" customHeight="1">
      <c r="B154" s="203"/>
      <c r="C154" s="204"/>
      <c r="D154" s="205" t="s">
        <v>72</v>
      </c>
      <c r="E154" s="217" t="s">
        <v>368</v>
      </c>
      <c r="F154" s="217" t="s">
        <v>369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SUM(P155:P156)</f>
        <v>0</v>
      </c>
      <c r="Q154" s="211"/>
      <c r="R154" s="212">
        <f>SUM(R155:R156)</f>
        <v>0.00133056</v>
      </c>
      <c r="S154" s="211"/>
      <c r="T154" s="213">
        <f>SUM(T155:T156)</f>
        <v>0</v>
      </c>
      <c r="AR154" s="214" t="s">
        <v>83</v>
      </c>
      <c r="AT154" s="215" t="s">
        <v>72</v>
      </c>
      <c r="AU154" s="215" t="s">
        <v>81</v>
      </c>
      <c r="AY154" s="214" t="s">
        <v>146</v>
      </c>
      <c r="BK154" s="216">
        <f>SUM(BK155:BK156)</f>
        <v>0</v>
      </c>
    </row>
    <row r="155" s="1" customFormat="1" ht="38.25" customHeight="1">
      <c r="B155" s="44"/>
      <c r="C155" s="219" t="s">
        <v>278</v>
      </c>
      <c r="D155" s="219" t="s">
        <v>148</v>
      </c>
      <c r="E155" s="220" t="s">
        <v>370</v>
      </c>
      <c r="F155" s="221" t="s">
        <v>371</v>
      </c>
      <c r="G155" s="222" t="s">
        <v>163</v>
      </c>
      <c r="H155" s="223">
        <v>0.70399999999999996</v>
      </c>
      <c r="I155" s="224"/>
      <c r="J155" s="225">
        <f>ROUND(I155*H155,2)</f>
        <v>0</v>
      </c>
      <c r="K155" s="221" t="s">
        <v>152</v>
      </c>
      <c r="L155" s="70"/>
      <c r="M155" s="226" t="s">
        <v>23</v>
      </c>
      <c r="N155" s="227" t="s">
        <v>44</v>
      </c>
      <c r="O155" s="45"/>
      <c r="P155" s="228">
        <f>O155*H155</f>
        <v>0</v>
      </c>
      <c r="Q155" s="228">
        <v>0.00189</v>
      </c>
      <c r="R155" s="228">
        <f>Q155*H155</f>
        <v>0.00133056</v>
      </c>
      <c r="S155" s="228">
        <v>0</v>
      </c>
      <c r="T155" s="229">
        <f>S155*H155</f>
        <v>0</v>
      </c>
      <c r="AR155" s="22" t="s">
        <v>225</v>
      </c>
      <c r="AT155" s="22" t="s">
        <v>148</v>
      </c>
      <c r="AU155" s="22" t="s">
        <v>83</v>
      </c>
      <c r="AY155" s="22" t="s">
        <v>146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81</v>
      </c>
      <c r="BK155" s="230">
        <f>ROUND(I155*H155,2)</f>
        <v>0</v>
      </c>
      <c r="BL155" s="22" t="s">
        <v>225</v>
      </c>
      <c r="BM155" s="22" t="s">
        <v>529</v>
      </c>
    </row>
    <row r="156" s="1" customFormat="1" ht="38.25" customHeight="1">
      <c r="B156" s="44"/>
      <c r="C156" s="219" t="s">
        <v>286</v>
      </c>
      <c r="D156" s="219" t="s">
        <v>148</v>
      </c>
      <c r="E156" s="220" t="s">
        <v>373</v>
      </c>
      <c r="F156" s="221" t="s">
        <v>374</v>
      </c>
      <c r="G156" s="222" t="s">
        <v>181</v>
      </c>
      <c r="H156" s="223">
        <v>0.001</v>
      </c>
      <c r="I156" s="224"/>
      <c r="J156" s="225">
        <f>ROUND(I156*H156,2)</f>
        <v>0</v>
      </c>
      <c r="K156" s="221" t="s">
        <v>152</v>
      </c>
      <c r="L156" s="70"/>
      <c r="M156" s="226" t="s">
        <v>23</v>
      </c>
      <c r="N156" s="227" t="s">
        <v>44</v>
      </c>
      <c r="O156" s="45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AR156" s="22" t="s">
        <v>225</v>
      </c>
      <c r="AT156" s="22" t="s">
        <v>148</v>
      </c>
      <c r="AU156" s="22" t="s">
        <v>83</v>
      </c>
      <c r="AY156" s="22" t="s">
        <v>146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81</v>
      </c>
      <c r="BK156" s="230">
        <f>ROUND(I156*H156,2)</f>
        <v>0</v>
      </c>
      <c r="BL156" s="22" t="s">
        <v>225</v>
      </c>
      <c r="BM156" s="22" t="s">
        <v>530</v>
      </c>
    </row>
    <row r="157" s="10" customFormat="1" ht="29.88" customHeight="1">
      <c r="B157" s="203"/>
      <c r="C157" s="204"/>
      <c r="D157" s="205" t="s">
        <v>72</v>
      </c>
      <c r="E157" s="217" t="s">
        <v>376</v>
      </c>
      <c r="F157" s="217" t="s">
        <v>377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SUM(P158:P164)</f>
        <v>0</v>
      </c>
      <c r="Q157" s="211"/>
      <c r="R157" s="212">
        <f>SUM(R158:R164)</f>
        <v>0.77439999999999998</v>
      </c>
      <c r="S157" s="211"/>
      <c r="T157" s="213">
        <f>SUM(T158:T164)</f>
        <v>0.62880000000000003</v>
      </c>
      <c r="AR157" s="214" t="s">
        <v>83</v>
      </c>
      <c r="AT157" s="215" t="s">
        <v>72</v>
      </c>
      <c r="AU157" s="215" t="s">
        <v>81</v>
      </c>
      <c r="AY157" s="214" t="s">
        <v>146</v>
      </c>
      <c r="BK157" s="216">
        <f>SUM(BK158:BK164)</f>
        <v>0</v>
      </c>
    </row>
    <row r="158" s="1" customFormat="1" ht="25.5" customHeight="1">
      <c r="B158" s="44"/>
      <c r="C158" s="219" t="s">
        <v>291</v>
      </c>
      <c r="D158" s="219" t="s">
        <v>148</v>
      </c>
      <c r="E158" s="220" t="s">
        <v>378</v>
      </c>
      <c r="F158" s="221" t="s">
        <v>379</v>
      </c>
      <c r="G158" s="222" t="s">
        <v>380</v>
      </c>
      <c r="H158" s="223">
        <v>32</v>
      </c>
      <c r="I158" s="224"/>
      <c r="J158" s="225">
        <f>ROUND(I158*H158,2)</f>
        <v>0</v>
      </c>
      <c r="K158" s="221" t="s">
        <v>23</v>
      </c>
      <c r="L158" s="70"/>
      <c r="M158" s="226" t="s">
        <v>23</v>
      </c>
      <c r="N158" s="227" t="s">
        <v>44</v>
      </c>
      <c r="O158" s="45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AR158" s="22" t="s">
        <v>225</v>
      </c>
      <c r="AT158" s="22" t="s">
        <v>148</v>
      </c>
      <c r="AU158" s="22" t="s">
        <v>83</v>
      </c>
      <c r="AY158" s="22" t="s">
        <v>146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81</v>
      </c>
      <c r="BK158" s="230">
        <f>ROUND(I158*H158,2)</f>
        <v>0</v>
      </c>
      <c r="BL158" s="22" t="s">
        <v>225</v>
      </c>
      <c r="BM158" s="22" t="s">
        <v>531</v>
      </c>
    </row>
    <row r="159" s="11" customFormat="1">
      <c r="B159" s="231"/>
      <c r="C159" s="232"/>
      <c r="D159" s="233" t="s">
        <v>158</v>
      </c>
      <c r="E159" s="234" t="s">
        <v>23</v>
      </c>
      <c r="F159" s="235" t="s">
        <v>532</v>
      </c>
      <c r="G159" s="232"/>
      <c r="H159" s="236">
        <v>32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158</v>
      </c>
      <c r="AU159" s="242" t="s">
        <v>83</v>
      </c>
      <c r="AV159" s="11" t="s">
        <v>83</v>
      </c>
      <c r="AW159" s="11" t="s">
        <v>36</v>
      </c>
      <c r="AX159" s="11" t="s">
        <v>81</v>
      </c>
      <c r="AY159" s="242" t="s">
        <v>146</v>
      </c>
    </row>
    <row r="160" s="1" customFormat="1" ht="16.5" customHeight="1">
      <c r="B160" s="44"/>
      <c r="C160" s="243" t="s">
        <v>298</v>
      </c>
      <c r="D160" s="243" t="s">
        <v>194</v>
      </c>
      <c r="E160" s="244" t="s">
        <v>382</v>
      </c>
      <c r="F160" s="245" t="s">
        <v>383</v>
      </c>
      <c r="G160" s="246" t="s">
        <v>163</v>
      </c>
      <c r="H160" s="247">
        <v>1.4079999999999999</v>
      </c>
      <c r="I160" s="248"/>
      <c r="J160" s="249">
        <f>ROUND(I160*H160,2)</f>
        <v>0</v>
      </c>
      <c r="K160" s="245" t="s">
        <v>23</v>
      </c>
      <c r="L160" s="250"/>
      <c r="M160" s="251" t="s">
        <v>23</v>
      </c>
      <c r="N160" s="252" t="s">
        <v>44</v>
      </c>
      <c r="O160" s="45"/>
      <c r="P160" s="228">
        <f>O160*H160</f>
        <v>0</v>
      </c>
      <c r="Q160" s="228">
        <v>0.55000000000000004</v>
      </c>
      <c r="R160" s="228">
        <f>Q160*H160</f>
        <v>0.77439999999999998</v>
      </c>
      <c r="S160" s="228">
        <v>0</v>
      </c>
      <c r="T160" s="229">
        <f>S160*H160</f>
        <v>0</v>
      </c>
      <c r="AR160" s="22" t="s">
        <v>314</v>
      </c>
      <c r="AT160" s="22" t="s">
        <v>194</v>
      </c>
      <c r="AU160" s="22" t="s">
        <v>83</v>
      </c>
      <c r="AY160" s="22" t="s">
        <v>146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81</v>
      </c>
      <c r="BK160" s="230">
        <f>ROUND(I160*H160,2)</f>
        <v>0</v>
      </c>
      <c r="BL160" s="22" t="s">
        <v>225</v>
      </c>
      <c r="BM160" s="22" t="s">
        <v>533</v>
      </c>
    </row>
    <row r="161" s="11" customFormat="1">
      <c r="B161" s="231"/>
      <c r="C161" s="232"/>
      <c r="D161" s="233" t="s">
        <v>158</v>
      </c>
      <c r="E161" s="234" t="s">
        <v>23</v>
      </c>
      <c r="F161" s="235" t="s">
        <v>534</v>
      </c>
      <c r="G161" s="232"/>
      <c r="H161" s="236">
        <v>1.4079999999999999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158</v>
      </c>
      <c r="AU161" s="242" t="s">
        <v>83</v>
      </c>
      <c r="AV161" s="11" t="s">
        <v>83</v>
      </c>
      <c r="AW161" s="11" t="s">
        <v>36</v>
      </c>
      <c r="AX161" s="11" t="s">
        <v>81</v>
      </c>
      <c r="AY161" s="242" t="s">
        <v>146</v>
      </c>
    </row>
    <row r="162" s="1" customFormat="1" ht="16.5" customHeight="1">
      <c r="B162" s="44"/>
      <c r="C162" s="219" t="s">
        <v>307</v>
      </c>
      <c r="D162" s="219" t="s">
        <v>148</v>
      </c>
      <c r="E162" s="220" t="s">
        <v>386</v>
      </c>
      <c r="F162" s="221" t="s">
        <v>387</v>
      </c>
      <c r="G162" s="222" t="s">
        <v>380</v>
      </c>
      <c r="H162" s="223">
        <v>32</v>
      </c>
      <c r="I162" s="224"/>
      <c r="J162" s="225">
        <f>ROUND(I162*H162,2)</f>
        <v>0</v>
      </c>
      <c r="K162" s="221" t="s">
        <v>23</v>
      </c>
      <c r="L162" s="70"/>
      <c r="M162" s="226" t="s">
        <v>23</v>
      </c>
      <c r="N162" s="227" t="s">
        <v>44</v>
      </c>
      <c r="O162" s="45"/>
      <c r="P162" s="228">
        <f>O162*H162</f>
        <v>0</v>
      </c>
      <c r="Q162" s="228">
        <v>0</v>
      </c>
      <c r="R162" s="228">
        <f>Q162*H162</f>
        <v>0</v>
      </c>
      <c r="S162" s="228">
        <v>0.019650000000000001</v>
      </c>
      <c r="T162" s="229">
        <f>S162*H162</f>
        <v>0.62880000000000003</v>
      </c>
      <c r="AR162" s="22" t="s">
        <v>225</v>
      </c>
      <c r="AT162" s="22" t="s">
        <v>148</v>
      </c>
      <c r="AU162" s="22" t="s">
        <v>83</v>
      </c>
      <c r="AY162" s="22" t="s">
        <v>146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81</v>
      </c>
      <c r="BK162" s="230">
        <f>ROUND(I162*H162,2)</f>
        <v>0</v>
      </c>
      <c r="BL162" s="22" t="s">
        <v>225</v>
      </c>
      <c r="BM162" s="22" t="s">
        <v>491</v>
      </c>
    </row>
    <row r="163" s="11" customFormat="1">
      <c r="B163" s="231"/>
      <c r="C163" s="232"/>
      <c r="D163" s="233" t="s">
        <v>158</v>
      </c>
      <c r="E163" s="234" t="s">
        <v>23</v>
      </c>
      <c r="F163" s="235" t="s">
        <v>535</v>
      </c>
      <c r="G163" s="232"/>
      <c r="H163" s="236">
        <v>32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158</v>
      </c>
      <c r="AU163" s="242" t="s">
        <v>83</v>
      </c>
      <c r="AV163" s="11" t="s">
        <v>83</v>
      </c>
      <c r="AW163" s="11" t="s">
        <v>36</v>
      </c>
      <c r="AX163" s="11" t="s">
        <v>81</v>
      </c>
      <c r="AY163" s="242" t="s">
        <v>146</v>
      </c>
    </row>
    <row r="164" s="1" customFormat="1" ht="38.25" customHeight="1">
      <c r="B164" s="44"/>
      <c r="C164" s="219" t="s">
        <v>314</v>
      </c>
      <c r="D164" s="219" t="s">
        <v>148</v>
      </c>
      <c r="E164" s="220" t="s">
        <v>390</v>
      </c>
      <c r="F164" s="221" t="s">
        <v>391</v>
      </c>
      <c r="G164" s="222" t="s">
        <v>181</v>
      </c>
      <c r="H164" s="223">
        <v>0.77400000000000002</v>
      </c>
      <c r="I164" s="224"/>
      <c r="J164" s="225">
        <f>ROUND(I164*H164,2)</f>
        <v>0</v>
      </c>
      <c r="K164" s="221" t="s">
        <v>152</v>
      </c>
      <c r="L164" s="70"/>
      <c r="M164" s="226" t="s">
        <v>23</v>
      </c>
      <c r="N164" s="227" t="s">
        <v>44</v>
      </c>
      <c r="O164" s="45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AR164" s="22" t="s">
        <v>225</v>
      </c>
      <c r="AT164" s="22" t="s">
        <v>148</v>
      </c>
      <c r="AU164" s="22" t="s">
        <v>83</v>
      </c>
      <c r="AY164" s="22" t="s">
        <v>146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2" t="s">
        <v>81</v>
      </c>
      <c r="BK164" s="230">
        <f>ROUND(I164*H164,2)</f>
        <v>0</v>
      </c>
      <c r="BL164" s="22" t="s">
        <v>225</v>
      </c>
      <c r="BM164" s="22" t="s">
        <v>536</v>
      </c>
    </row>
    <row r="165" s="10" customFormat="1" ht="29.88" customHeight="1">
      <c r="B165" s="203"/>
      <c r="C165" s="204"/>
      <c r="D165" s="205" t="s">
        <v>72</v>
      </c>
      <c r="E165" s="217" t="s">
        <v>284</v>
      </c>
      <c r="F165" s="217" t="s">
        <v>285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SUM(P166:P173)</f>
        <v>0</v>
      </c>
      <c r="Q165" s="211"/>
      <c r="R165" s="212">
        <f>SUM(R166:R173)</f>
        <v>0</v>
      </c>
      <c r="S165" s="211"/>
      <c r="T165" s="213">
        <f>SUM(T166:T173)</f>
        <v>0.70000000000000007</v>
      </c>
      <c r="AR165" s="214" t="s">
        <v>83</v>
      </c>
      <c r="AT165" s="215" t="s">
        <v>72</v>
      </c>
      <c r="AU165" s="215" t="s">
        <v>81</v>
      </c>
      <c r="AY165" s="214" t="s">
        <v>146</v>
      </c>
      <c r="BK165" s="216">
        <f>SUM(BK166:BK173)</f>
        <v>0</v>
      </c>
    </row>
    <row r="166" s="1" customFormat="1" ht="25.5" customHeight="1">
      <c r="B166" s="44"/>
      <c r="C166" s="219" t="s">
        <v>397</v>
      </c>
      <c r="D166" s="219" t="s">
        <v>148</v>
      </c>
      <c r="E166" s="220" t="s">
        <v>493</v>
      </c>
      <c r="F166" s="221" t="s">
        <v>494</v>
      </c>
      <c r="G166" s="222" t="s">
        <v>197</v>
      </c>
      <c r="H166" s="223">
        <v>700</v>
      </c>
      <c r="I166" s="224"/>
      <c r="J166" s="225">
        <f>ROUND(I166*H166,2)</f>
        <v>0</v>
      </c>
      <c r="K166" s="221" t="s">
        <v>152</v>
      </c>
      <c r="L166" s="70"/>
      <c r="M166" s="226" t="s">
        <v>23</v>
      </c>
      <c r="N166" s="227" t="s">
        <v>44</v>
      </c>
      <c r="O166" s="45"/>
      <c r="P166" s="228">
        <f>O166*H166</f>
        <v>0</v>
      </c>
      <c r="Q166" s="228">
        <v>0</v>
      </c>
      <c r="R166" s="228">
        <f>Q166*H166</f>
        <v>0</v>
      </c>
      <c r="S166" s="228">
        <v>0.001</v>
      </c>
      <c r="T166" s="229">
        <f>S166*H166</f>
        <v>0.70000000000000007</v>
      </c>
      <c r="AR166" s="22" t="s">
        <v>225</v>
      </c>
      <c r="AT166" s="22" t="s">
        <v>148</v>
      </c>
      <c r="AU166" s="22" t="s">
        <v>83</v>
      </c>
      <c r="AY166" s="22" t="s">
        <v>146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2" t="s">
        <v>81</v>
      </c>
      <c r="BK166" s="230">
        <f>ROUND(I166*H166,2)</f>
        <v>0</v>
      </c>
      <c r="BL166" s="22" t="s">
        <v>225</v>
      </c>
      <c r="BM166" s="22" t="s">
        <v>495</v>
      </c>
    </row>
    <row r="167" s="11" customFormat="1">
      <c r="B167" s="231"/>
      <c r="C167" s="232"/>
      <c r="D167" s="233" t="s">
        <v>158</v>
      </c>
      <c r="E167" s="234" t="s">
        <v>23</v>
      </c>
      <c r="F167" s="235" t="s">
        <v>537</v>
      </c>
      <c r="G167" s="232"/>
      <c r="H167" s="236">
        <v>100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158</v>
      </c>
      <c r="AU167" s="242" t="s">
        <v>83</v>
      </c>
      <c r="AV167" s="11" t="s">
        <v>83</v>
      </c>
      <c r="AW167" s="11" t="s">
        <v>36</v>
      </c>
      <c r="AX167" s="11" t="s">
        <v>73</v>
      </c>
      <c r="AY167" s="242" t="s">
        <v>146</v>
      </c>
    </row>
    <row r="168" s="11" customFormat="1">
      <c r="B168" s="231"/>
      <c r="C168" s="232"/>
      <c r="D168" s="233" t="s">
        <v>158</v>
      </c>
      <c r="E168" s="234" t="s">
        <v>23</v>
      </c>
      <c r="F168" s="235" t="s">
        <v>538</v>
      </c>
      <c r="G168" s="232"/>
      <c r="H168" s="236">
        <v>60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158</v>
      </c>
      <c r="AU168" s="242" t="s">
        <v>83</v>
      </c>
      <c r="AV168" s="11" t="s">
        <v>83</v>
      </c>
      <c r="AW168" s="11" t="s">
        <v>36</v>
      </c>
      <c r="AX168" s="11" t="s">
        <v>73</v>
      </c>
      <c r="AY168" s="242" t="s">
        <v>146</v>
      </c>
    </row>
    <row r="169" s="11" customFormat="1">
      <c r="B169" s="231"/>
      <c r="C169" s="232"/>
      <c r="D169" s="233" t="s">
        <v>158</v>
      </c>
      <c r="E169" s="234" t="s">
        <v>23</v>
      </c>
      <c r="F169" s="235" t="s">
        <v>539</v>
      </c>
      <c r="G169" s="232"/>
      <c r="H169" s="236">
        <v>120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158</v>
      </c>
      <c r="AU169" s="242" t="s">
        <v>83</v>
      </c>
      <c r="AV169" s="11" t="s">
        <v>83</v>
      </c>
      <c r="AW169" s="11" t="s">
        <v>36</v>
      </c>
      <c r="AX169" s="11" t="s">
        <v>73</v>
      </c>
      <c r="AY169" s="242" t="s">
        <v>146</v>
      </c>
    </row>
    <row r="170" s="11" customFormat="1">
      <c r="B170" s="231"/>
      <c r="C170" s="232"/>
      <c r="D170" s="233" t="s">
        <v>158</v>
      </c>
      <c r="E170" s="234" t="s">
        <v>23</v>
      </c>
      <c r="F170" s="235" t="s">
        <v>394</v>
      </c>
      <c r="G170" s="232"/>
      <c r="H170" s="236">
        <v>150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158</v>
      </c>
      <c r="AU170" s="242" t="s">
        <v>83</v>
      </c>
      <c r="AV170" s="11" t="s">
        <v>83</v>
      </c>
      <c r="AW170" s="11" t="s">
        <v>36</v>
      </c>
      <c r="AX170" s="11" t="s">
        <v>73</v>
      </c>
      <c r="AY170" s="242" t="s">
        <v>146</v>
      </c>
    </row>
    <row r="171" s="11" customFormat="1">
      <c r="B171" s="231"/>
      <c r="C171" s="232"/>
      <c r="D171" s="233" t="s">
        <v>158</v>
      </c>
      <c r="E171" s="234" t="s">
        <v>23</v>
      </c>
      <c r="F171" s="235" t="s">
        <v>497</v>
      </c>
      <c r="G171" s="232"/>
      <c r="H171" s="236">
        <v>150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158</v>
      </c>
      <c r="AU171" s="242" t="s">
        <v>83</v>
      </c>
      <c r="AV171" s="11" t="s">
        <v>83</v>
      </c>
      <c r="AW171" s="11" t="s">
        <v>36</v>
      </c>
      <c r="AX171" s="11" t="s">
        <v>73</v>
      </c>
      <c r="AY171" s="242" t="s">
        <v>146</v>
      </c>
    </row>
    <row r="172" s="11" customFormat="1">
      <c r="B172" s="231"/>
      <c r="C172" s="232"/>
      <c r="D172" s="233" t="s">
        <v>158</v>
      </c>
      <c r="E172" s="234" t="s">
        <v>23</v>
      </c>
      <c r="F172" s="235" t="s">
        <v>540</v>
      </c>
      <c r="G172" s="232"/>
      <c r="H172" s="236">
        <v>120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158</v>
      </c>
      <c r="AU172" s="242" t="s">
        <v>83</v>
      </c>
      <c r="AV172" s="11" t="s">
        <v>83</v>
      </c>
      <c r="AW172" s="11" t="s">
        <v>36</v>
      </c>
      <c r="AX172" s="11" t="s">
        <v>73</v>
      </c>
      <c r="AY172" s="242" t="s">
        <v>146</v>
      </c>
    </row>
    <row r="173" s="12" customFormat="1">
      <c r="B173" s="253"/>
      <c r="C173" s="254"/>
      <c r="D173" s="233" t="s">
        <v>158</v>
      </c>
      <c r="E173" s="255" t="s">
        <v>23</v>
      </c>
      <c r="F173" s="256" t="s">
        <v>223</v>
      </c>
      <c r="G173" s="254"/>
      <c r="H173" s="257">
        <v>700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AT173" s="263" t="s">
        <v>158</v>
      </c>
      <c r="AU173" s="263" t="s">
        <v>83</v>
      </c>
      <c r="AV173" s="12" t="s">
        <v>153</v>
      </c>
      <c r="AW173" s="12" t="s">
        <v>36</v>
      </c>
      <c r="AX173" s="12" t="s">
        <v>81</v>
      </c>
      <c r="AY173" s="263" t="s">
        <v>146</v>
      </c>
    </row>
    <row r="174" s="10" customFormat="1" ht="29.88" customHeight="1">
      <c r="B174" s="203"/>
      <c r="C174" s="204"/>
      <c r="D174" s="205" t="s">
        <v>72</v>
      </c>
      <c r="E174" s="217" t="s">
        <v>395</v>
      </c>
      <c r="F174" s="217" t="s">
        <v>396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SUM(P175:P179)</f>
        <v>0</v>
      </c>
      <c r="Q174" s="211"/>
      <c r="R174" s="212">
        <f>SUM(R175:R179)</f>
        <v>0.0065824000000000013</v>
      </c>
      <c r="S174" s="211"/>
      <c r="T174" s="213">
        <f>SUM(T175:T179)</f>
        <v>0</v>
      </c>
      <c r="AR174" s="214" t="s">
        <v>83</v>
      </c>
      <c r="AT174" s="215" t="s">
        <v>72</v>
      </c>
      <c r="AU174" s="215" t="s">
        <v>81</v>
      </c>
      <c r="AY174" s="214" t="s">
        <v>146</v>
      </c>
      <c r="BK174" s="216">
        <f>SUM(BK175:BK179)</f>
        <v>0</v>
      </c>
    </row>
    <row r="175" s="1" customFormat="1" ht="25.5" customHeight="1">
      <c r="B175" s="44"/>
      <c r="C175" s="219" t="s">
        <v>402</v>
      </c>
      <c r="D175" s="219" t="s">
        <v>148</v>
      </c>
      <c r="E175" s="220" t="s">
        <v>398</v>
      </c>
      <c r="F175" s="221" t="s">
        <v>399</v>
      </c>
      <c r="G175" s="222" t="s">
        <v>151</v>
      </c>
      <c r="H175" s="223">
        <v>11.968</v>
      </c>
      <c r="I175" s="224"/>
      <c r="J175" s="225">
        <f>ROUND(I175*H175,2)</f>
        <v>0</v>
      </c>
      <c r="K175" s="221" t="s">
        <v>152</v>
      </c>
      <c r="L175" s="70"/>
      <c r="M175" s="226" t="s">
        <v>23</v>
      </c>
      <c r="N175" s="227" t="s">
        <v>44</v>
      </c>
      <c r="O175" s="45"/>
      <c r="P175" s="228">
        <f>O175*H175</f>
        <v>0</v>
      </c>
      <c r="Q175" s="228">
        <v>2.0000000000000002E-05</v>
      </c>
      <c r="R175" s="228">
        <f>Q175*H175</f>
        <v>0.00023936000000000001</v>
      </c>
      <c r="S175" s="228">
        <v>0</v>
      </c>
      <c r="T175" s="229">
        <f>S175*H175</f>
        <v>0</v>
      </c>
      <c r="AR175" s="22" t="s">
        <v>225</v>
      </c>
      <c r="AT175" s="22" t="s">
        <v>148</v>
      </c>
      <c r="AU175" s="22" t="s">
        <v>83</v>
      </c>
      <c r="AY175" s="22" t="s">
        <v>146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81</v>
      </c>
      <c r="BK175" s="230">
        <f>ROUND(I175*H175,2)</f>
        <v>0</v>
      </c>
      <c r="BL175" s="22" t="s">
        <v>225</v>
      </c>
      <c r="BM175" s="22" t="s">
        <v>541</v>
      </c>
    </row>
    <row r="176" s="11" customFormat="1">
      <c r="B176" s="231"/>
      <c r="C176" s="232"/>
      <c r="D176" s="233" t="s">
        <v>158</v>
      </c>
      <c r="E176" s="234" t="s">
        <v>23</v>
      </c>
      <c r="F176" s="235" t="s">
        <v>542</v>
      </c>
      <c r="G176" s="232"/>
      <c r="H176" s="236">
        <v>11.968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158</v>
      </c>
      <c r="AU176" s="242" t="s">
        <v>83</v>
      </c>
      <c r="AV176" s="11" t="s">
        <v>83</v>
      </c>
      <c r="AW176" s="11" t="s">
        <v>36</v>
      </c>
      <c r="AX176" s="11" t="s">
        <v>81</v>
      </c>
      <c r="AY176" s="242" t="s">
        <v>146</v>
      </c>
    </row>
    <row r="177" s="1" customFormat="1" ht="25.5" customHeight="1">
      <c r="B177" s="44"/>
      <c r="C177" s="219" t="s">
        <v>406</v>
      </c>
      <c r="D177" s="219" t="s">
        <v>148</v>
      </c>
      <c r="E177" s="220" t="s">
        <v>403</v>
      </c>
      <c r="F177" s="221" t="s">
        <v>404</v>
      </c>
      <c r="G177" s="222" t="s">
        <v>151</v>
      </c>
      <c r="H177" s="223">
        <v>11.968</v>
      </c>
      <c r="I177" s="224"/>
      <c r="J177" s="225">
        <f>ROUND(I177*H177,2)</f>
        <v>0</v>
      </c>
      <c r="K177" s="221" t="s">
        <v>152</v>
      </c>
      <c r="L177" s="70"/>
      <c r="M177" s="226" t="s">
        <v>23</v>
      </c>
      <c r="N177" s="227" t="s">
        <v>44</v>
      </c>
      <c r="O177" s="45"/>
      <c r="P177" s="228">
        <f>O177*H177</f>
        <v>0</v>
      </c>
      <c r="Q177" s="228">
        <v>2.0000000000000002E-05</v>
      </c>
      <c r="R177" s="228">
        <f>Q177*H177</f>
        <v>0.00023936000000000001</v>
      </c>
      <c r="S177" s="228">
        <v>0</v>
      </c>
      <c r="T177" s="229">
        <f>S177*H177</f>
        <v>0</v>
      </c>
      <c r="AR177" s="22" t="s">
        <v>225</v>
      </c>
      <c r="AT177" s="22" t="s">
        <v>148</v>
      </c>
      <c r="AU177" s="22" t="s">
        <v>83</v>
      </c>
      <c r="AY177" s="22" t="s">
        <v>146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81</v>
      </c>
      <c r="BK177" s="230">
        <f>ROUND(I177*H177,2)</f>
        <v>0</v>
      </c>
      <c r="BL177" s="22" t="s">
        <v>225</v>
      </c>
      <c r="BM177" s="22" t="s">
        <v>543</v>
      </c>
    </row>
    <row r="178" s="1" customFormat="1" ht="25.5" customHeight="1">
      <c r="B178" s="44"/>
      <c r="C178" s="219" t="s">
        <v>411</v>
      </c>
      <c r="D178" s="219" t="s">
        <v>148</v>
      </c>
      <c r="E178" s="220" t="s">
        <v>407</v>
      </c>
      <c r="F178" s="221" t="s">
        <v>408</v>
      </c>
      <c r="G178" s="222" t="s">
        <v>151</v>
      </c>
      <c r="H178" s="223">
        <v>35.904000000000003</v>
      </c>
      <c r="I178" s="224"/>
      <c r="J178" s="225">
        <f>ROUND(I178*H178,2)</f>
        <v>0</v>
      </c>
      <c r="K178" s="221" t="s">
        <v>23</v>
      </c>
      <c r="L178" s="70"/>
      <c r="M178" s="226" t="s">
        <v>23</v>
      </c>
      <c r="N178" s="227" t="s">
        <v>44</v>
      </c>
      <c r="O178" s="45"/>
      <c r="P178" s="228">
        <f>O178*H178</f>
        <v>0</v>
      </c>
      <c r="Q178" s="228">
        <v>0.00017000000000000001</v>
      </c>
      <c r="R178" s="228">
        <f>Q178*H178</f>
        <v>0.0061036800000000011</v>
      </c>
      <c r="S178" s="228">
        <v>0</v>
      </c>
      <c r="T178" s="229">
        <f>S178*H178</f>
        <v>0</v>
      </c>
      <c r="AR178" s="22" t="s">
        <v>225</v>
      </c>
      <c r="AT178" s="22" t="s">
        <v>148</v>
      </c>
      <c r="AU178" s="22" t="s">
        <v>83</v>
      </c>
      <c r="AY178" s="22" t="s">
        <v>146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2" t="s">
        <v>81</v>
      </c>
      <c r="BK178" s="230">
        <f>ROUND(I178*H178,2)</f>
        <v>0</v>
      </c>
      <c r="BL178" s="22" t="s">
        <v>225</v>
      </c>
      <c r="BM178" s="22" t="s">
        <v>544</v>
      </c>
    </row>
    <row r="179" s="11" customFormat="1">
      <c r="B179" s="231"/>
      <c r="C179" s="232"/>
      <c r="D179" s="233" t="s">
        <v>158</v>
      </c>
      <c r="E179" s="234" t="s">
        <v>23</v>
      </c>
      <c r="F179" s="235" t="s">
        <v>545</v>
      </c>
      <c r="G179" s="232"/>
      <c r="H179" s="236">
        <v>35.904000000000003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158</v>
      </c>
      <c r="AU179" s="242" t="s">
        <v>83</v>
      </c>
      <c r="AV179" s="11" t="s">
        <v>83</v>
      </c>
      <c r="AW179" s="11" t="s">
        <v>36</v>
      </c>
      <c r="AX179" s="11" t="s">
        <v>81</v>
      </c>
      <c r="AY179" s="242" t="s">
        <v>146</v>
      </c>
    </row>
    <row r="180" s="10" customFormat="1" ht="37.44" customHeight="1">
      <c r="B180" s="203"/>
      <c r="C180" s="204"/>
      <c r="D180" s="205" t="s">
        <v>72</v>
      </c>
      <c r="E180" s="206" t="s">
        <v>296</v>
      </c>
      <c r="F180" s="206" t="s">
        <v>297</v>
      </c>
      <c r="G180" s="204"/>
      <c r="H180" s="204"/>
      <c r="I180" s="207"/>
      <c r="J180" s="208">
        <f>BK180</f>
        <v>0</v>
      </c>
      <c r="K180" s="204"/>
      <c r="L180" s="209"/>
      <c r="M180" s="210"/>
      <c r="N180" s="211"/>
      <c r="O180" s="211"/>
      <c r="P180" s="212">
        <f>P181+P183+P185</f>
        <v>0</v>
      </c>
      <c r="Q180" s="211"/>
      <c r="R180" s="212">
        <f>R181+R183+R185</f>
        <v>0</v>
      </c>
      <c r="S180" s="211"/>
      <c r="T180" s="213">
        <f>T181+T183+T185</f>
        <v>0</v>
      </c>
      <c r="AR180" s="214" t="s">
        <v>169</v>
      </c>
      <c r="AT180" s="215" t="s">
        <v>72</v>
      </c>
      <c r="AU180" s="215" t="s">
        <v>73</v>
      </c>
      <c r="AY180" s="214" t="s">
        <v>146</v>
      </c>
      <c r="BK180" s="216">
        <f>BK181+BK183+BK185</f>
        <v>0</v>
      </c>
    </row>
    <row r="181" s="10" customFormat="1" ht="19.92" customHeight="1">
      <c r="B181" s="203"/>
      <c r="C181" s="204"/>
      <c r="D181" s="205" t="s">
        <v>72</v>
      </c>
      <c r="E181" s="217" t="s">
        <v>73</v>
      </c>
      <c r="F181" s="217" t="s">
        <v>297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P182</f>
        <v>0</v>
      </c>
      <c r="Q181" s="211"/>
      <c r="R181" s="212">
        <f>R182</f>
        <v>0</v>
      </c>
      <c r="S181" s="211"/>
      <c r="T181" s="213">
        <f>T182</f>
        <v>0</v>
      </c>
      <c r="AR181" s="214" t="s">
        <v>169</v>
      </c>
      <c r="AT181" s="215" t="s">
        <v>72</v>
      </c>
      <c r="AU181" s="215" t="s">
        <v>81</v>
      </c>
      <c r="AY181" s="214" t="s">
        <v>146</v>
      </c>
      <c r="BK181" s="216">
        <f>BK182</f>
        <v>0</v>
      </c>
    </row>
    <row r="182" s="1" customFormat="1" ht="25.5" customHeight="1">
      <c r="B182" s="44"/>
      <c r="C182" s="219" t="s">
        <v>413</v>
      </c>
      <c r="D182" s="219" t="s">
        <v>148</v>
      </c>
      <c r="E182" s="220" t="s">
        <v>299</v>
      </c>
      <c r="F182" s="221" t="s">
        <v>300</v>
      </c>
      <c r="G182" s="222" t="s">
        <v>301</v>
      </c>
      <c r="H182" s="223">
        <v>1</v>
      </c>
      <c r="I182" s="224"/>
      <c r="J182" s="225">
        <f>ROUND(I182*H182,2)</f>
        <v>0</v>
      </c>
      <c r="K182" s="221" t="s">
        <v>302</v>
      </c>
      <c r="L182" s="70"/>
      <c r="M182" s="226" t="s">
        <v>23</v>
      </c>
      <c r="N182" s="227" t="s">
        <v>44</v>
      </c>
      <c r="O182" s="45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AR182" s="22" t="s">
        <v>303</v>
      </c>
      <c r="AT182" s="22" t="s">
        <v>148</v>
      </c>
      <c r="AU182" s="22" t="s">
        <v>83</v>
      </c>
      <c r="AY182" s="22" t="s">
        <v>146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81</v>
      </c>
      <c r="BK182" s="230">
        <f>ROUND(I182*H182,2)</f>
        <v>0</v>
      </c>
      <c r="BL182" s="22" t="s">
        <v>303</v>
      </c>
      <c r="BM182" s="22" t="s">
        <v>546</v>
      </c>
    </row>
    <row r="183" s="10" customFormat="1" ht="29.88" customHeight="1">
      <c r="B183" s="203"/>
      <c r="C183" s="204"/>
      <c r="D183" s="205" t="s">
        <v>72</v>
      </c>
      <c r="E183" s="217" t="s">
        <v>305</v>
      </c>
      <c r="F183" s="217" t="s">
        <v>306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P184</f>
        <v>0</v>
      </c>
      <c r="Q183" s="211"/>
      <c r="R183" s="212">
        <f>R184</f>
        <v>0</v>
      </c>
      <c r="S183" s="211"/>
      <c r="T183" s="213">
        <f>T184</f>
        <v>0</v>
      </c>
      <c r="AR183" s="214" t="s">
        <v>169</v>
      </c>
      <c r="AT183" s="215" t="s">
        <v>72</v>
      </c>
      <c r="AU183" s="215" t="s">
        <v>81</v>
      </c>
      <c r="AY183" s="214" t="s">
        <v>146</v>
      </c>
      <c r="BK183" s="216">
        <f>BK184</f>
        <v>0</v>
      </c>
    </row>
    <row r="184" s="1" customFormat="1" ht="25.5" customHeight="1">
      <c r="B184" s="44"/>
      <c r="C184" s="219" t="s">
        <v>415</v>
      </c>
      <c r="D184" s="219" t="s">
        <v>148</v>
      </c>
      <c r="E184" s="220" t="s">
        <v>308</v>
      </c>
      <c r="F184" s="221" t="s">
        <v>309</v>
      </c>
      <c r="G184" s="222" t="s">
        <v>301</v>
      </c>
      <c r="H184" s="223">
        <v>1</v>
      </c>
      <c r="I184" s="224"/>
      <c r="J184" s="225">
        <f>ROUND(I184*H184,2)</f>
        <v>0</v>
      </c>
      <c r="K184" s="221" t="s">
        <v>310</v>
      </c>
      <c r="L184" s="70"/>
      <c r="M184" s="226" t="s">
        <v>23</v>
      </c>
      <c r="N184" s="227" t="s">
        <v>44</v>
      </c>
      <c r="O184" s="45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AR184" s="22" t="s">
        <v>303</v>
      </c>
      <c r="AT184" s="22" t="s">
        <v>148</v>
      </c>
      <c r="AU184" s="22" t="s">
        <v>83</v>
      </c>
      <c r="AY184" s="22" t="s">
        <v>146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81</v>
      </c>
      <c r="BK184" s="230">
        <f>ROUND(I184*H184,2)</f>
        <v>0</v>
      </c>
      <c r="BL184" s="22" t="s">
        <v>303</v>
      </c>
      <c r="BM184" s="22" t="s">
        <v>547</v>
      </c>
    </row>
    <row r="185" s="10" customFormat="1" ht="29.88" customHeight="1">
      <c r="B185" s="203"/>
      <c r="C185" s="204"/>
      <c r="D185" s="205" t="s">
        <v>72</v>
      </c>
      <c r="E185" s="217" t="s">
        <v>312</v>
      </c>
      <c r="F185" s="217" t="s">
        <v>313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P186</f>
        <v>0</v>
      </c>
      <c r="Q185" s="211"/>
      <c r="R185" s="212">
        <f>R186</f>
        <v>0</v>
      </c>
      <c r="S185" s="211"/>
      <c r="T185" s="213">
        <f>T186</f>
        <v>0</v>
      </c>
      <c r="AR185" s="214" t="s">
        <v>169</v>
      </c>
      <c r="AT185" s="215" t="s">
        <v>72</v>
      </c>
      <c r="AU185" s="215" t="s">
        <v>81</v>
      </c>
      <c r="AY185" s="214" t="s">
        <v>146</v>
      </c>
      <c r="BK185" s="216">
        <f>BK186</f>
        <v>0</v>
      </c>
    </row>
    <row r="186" s="1" customFormat="1" ht="25.5" customHeight="1">
      <c r="B186" s="44"/>
      <c r="C186" s="219" t="s">
        <v>548</v>
      </c>
      <c r="D186" s="219" t="s">
        <v>148</v>
      </c>
      <c r="E186" s="220" t="s">
        <v>315</v>
      </c>
      <c r="F186" s="221" t="s">
        <v>316</v>
      </c>
      <c r="G186" s="222" t="s">
        <v>301</v>
      </c>
      <c r="H186" s="223">
        <v>1</v>
      </c>
      <c r="I186" s="224"/>
      <c r="J186" s="225">
        <f>ROUND(I186*H186,2)</f>
        <v>0</v>
      </c>
      <c r="K186" s="221" t="s">
        <v>310</v>
      </c>
      <c r="L186" s="70"/>
      <c r="M186" s="226" t="s">
        <v>23</v>
      </c>
      <c r="N186" s="264" t="s">
        <v>44</v>
      </c>
      <c r="O186" s="265"/>
      <c r="P186" s="266">
        <f>O186*H186</f>
        <v>0</v>
      </c>
      <c r="Q186" s="266">
        <v>0</v>
      </c>
      <c r="R186" s="266">
        <f>Q186*H186</f>
        <v>0</v>
      </c>
      <c r="S186" s="266">
        <v>0</v>
      </c>
      <c r="T186" s="267">
        <f>S186*H186</f>
        <v>0</v>
      </c>
      <c r="AR186" s="22" t="s">
        <v>303</v>
      </c>
      <c r="AT186" s="22" t="s">
        <v>148</v>
      </c>
      <c r="AU186" s="22" t="s">
        <v>83</v>
      </c>
      <c r="AY186" s="22" t="s">
        <v>146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2" t="s">
        <v>81</v>
      </c>
      <c r="BK186" s="230">
        <f>ROUND(I186*H186,2)</f>
        <v>0</v>
      </c>
      <c r="BL186" s="22" t="s">
        <v>303</v>
      </c>
      <c r="BM186" s="22" t="s">
        <v>549</v>
      </c>
    </row>
    <row r="187" s="1" customFormat="1" ht="6.96" customHeight="1">
      <c r="B187" s="65"/>
      <c r="C187" s="66"/>
      <c r="D187" s="66"/>
      <c r="E187" s="66"/>
      <c r="F187" s="66"/>
      <c r="G187" s="66"/>
      <c r="H187" s="66"/>
      <c r="I187" s="164"/>
      <c r="J187" s="66"/>
      <c r="K187" s="66"/>
      <c r="L187" s="70"/>
    </row>
  </sheetData>
  <sheetProtection sheet="1" autoFilter="0" formatColumns="0" formatRows="0" objects="1" scenarios="1" spinCount="100000" saltValue="ZUt2tKY00yTDcMLSEvuehQn4Qyicv94Oj3P8RTDcqMpVLPZ89XeHtQLCszsPHpyNem+FjW2un2VKs7729NY44A==" hashValue="pImcaDgc4jqSL3lNLV0QixcIGQ8eY/XcRUQimXpRGlolBrxd1u5b0k6eHNrRy2rM7/L2uZZJTTlGtloIWCRC8Q==" algorithmName="SHA-512" password="CC35"/>
  <autoFilter ref="C91:K186"/>
  <mergeCells count="10">
    <mergeCell ref="E7:H7"/>
    <mergeCell ref="E9:H9"/>
    <mergeCell ref="E24:H24"/>
    <mergeCell ref="E45:H45"/>
    <mergeCell ref="E47:H47"/>
    <mergeCell ref="J51:J52"/>
    <mergeCell ref="E82:H82"/>
    <mergeCell ref="E84:H84"/>
    <mergeCell ref="G1:H1"/>
    <mergeCell ref="L2:V2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83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Dětské prvky, Třinec - obnova, 2.etapa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550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30. 4. 2018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23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29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31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ROUND(SUM(BE79:BE97), 2)</f>
        <v>0</v>
      </c>
      <c r="G30" s="45"/>
      <c r="H30" s="45"/>
      <c r="I30" s="156">
        <v>0.20999999999999999</v>
      </c>
      <c r="J30" s="155">
        <f>ROUND(ROUND((SUM(BE79:BE97)),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ROUND(SUM(BF79:BF97), 2)</f>
        <v>0</v>
      </c>
      <c r="G31" s="45"/>
      <c r="H31" s="45"/>
      <c r="I31" s="156">
        <v>0.14999999999999999</v>
      </c>
      <c r="J31" s="155">
        <f>ROUND(ROUND((SUM(BF79:BF97)),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ROUND(SUM(BG79:BG97),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ROUND(SUM(BH79:BH97),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ROUND(SUM(BI79:BI97),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Dětské prvky, Třinec - obnova, 2.etapa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08 - Lokalita č. 8 - U BD č.p. 539 na ul. Lidická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30. 4. 2018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Třinec, Jablunkovská 160, 739 61 Třinec</v>
      </c>
      <c r="G51" s="45"/>
      <c r="H51" s="45"/>
      <c r="I51" s="144" t="s">
        <v>34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114</v>
      </c>
      <c r="D54" s="157"/>
      <c r="E54" s="157"/>
      <c r="F54" s="157"/>
      <c r="G54" s="157"/>
      <c r="H54" s="157"/>
      <c r="I54" s="171"/>
      <c r="J54" s="172" t="s">
        <v>115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116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117</v>
      </c>
    </row>
    <row r="57" s="7" customFormat="1" ht="24.96" customHeight="1">
      <c r="B57" s="175"/>
      <c r="C57" s="176"/>
      <c r="D57" s="177" t="s">
        <v>118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119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123</v>
      </c>
      <c r="E59" s="185"/>
      <c r="F59" s="185"/>
      <c r="G59" s="185"/>
      <c r="H59" s="185"/>
      <c r="I59" s="186"/>
      <c r="J59" s="187">
        <f>J96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130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Dětské prvky, Třinec - obnova, 2.etapa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111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08 - Lokalita č. 8 - U BD č.p. 539 na ul. Lidická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24</v>
      </c>
      <c r="D73" s="72"/>
      <c r="E73" s="72"/>
      <c r="F73" s="191" t="str">
        <f>F12</f>
        <v>Obec Třinec</v>
      </c>
      <c r="G73" s="72"/>
      <c r="H73" s="72"/>
      <c r="I73" s="192" t="s">
        <v>26</v>
      </c>
      <c r="J73" s="83" t="str">
        <f>IF(J12="","",J12)</f>
        <v>30. 4. 2018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28</v>
      </c>
      <c r="D75" s="72"/>
      <c r="E75" s="72"/>
      <c r="F75" s="191" t="str">
        <f>E15</f>
        <v>Město Třinec, Jablunkovská 160, 739 61 Třinec</v>
      </c>
      <c r="G75" s="72"/>
      <c r="H75" s="72"/>
      <c r="I75" s="192" t="s">
        <v>34</v>
      </c>
      <c r="J75" s="191" t="str">
        <f>E21</f>
        <v xml:space="preserve"> </v>
      </c>
      <c r="K75" s="72"/>
      <c r="L75" s="70"/>
    </row>
    <row r="76" s="1" customFormat="1" ht="14.4" customHeight="1">
      <c r="B76" s="44"/>
      <c r="C76" s="74" t="s">
        <v>32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131</v>
      </c>
      <c r="D78" s="195" t="s">
        <v>58</v>
      </c>
      <c r="E78" s="195" t="s">
        <v>54</v>
      </c>
      <c r="F78" s="195" t="s">
        <v>132</v>
      </c>
      <c r="G78" s="195" t="s">
        <v>133</v>
      </c>
      <c r="H78" s="195" t="s">
        <v>134</v>
      </c>
      <c r="I78" s="196" t="s">
        <v>135</v>
      </c>
      <c r="J78" s="195" t="s">
        <v>115</v>
      </c>
      <c r="K78" s="197" t="s">
        <v>136</v>
      </c>
      <c r="L78" s="198"/>
      <c r="M78" s="100" t="s">
        <v>137</v>
      </c>
      <c r="N78" s="101" t="s">
        <v>43</v>
      </c>
      <c r="O78" s="101" t="s">
        <v>138</v>
      </c>
      <c r="P78" s="101" t="s">
        <v>139</v>
      </c>
      <c r="Q78" s="101" t="s">
        <v>140</v>
      </c>
      <c r="R78" s="101" t="s">
        <v>141</v>
      </c>
      <c r="S78" s="101" t="s">
        <v>142</v>
      </c>
      <c r="T78" s="102" t="s">
        <v>143</v>
      </c>
    </row>
    <row r="79" s="1" customFormat="1" ht="29.28" customHeight="1">
      <c r="B79" s="44"/>
      <c r="C79" s="106" t="s">
        <v>116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11</v>
      </c>
      <c r="S79" s="104"/>
      <c r="T79" s="201">
        <f>T80</f>
        <v>0</v>
      </c>
      <c r="AT79" s="22" t="s">
        <v>72</v>
      </c>
      <c r="AU79" s="22" t="s">
        <v>117</v>
      </c>
      <c r="BK79" s="202">
        <f>BK80</f>
        <v>0</v>
      </c>
    </row>
    <row r="80" s="10" customFormat="1" ht="37.44" customHeight="1">
      <c r="B80" s="203"/>
      <c r="C80" s="204"/>
      <c r="D80" s="205" t="s">
        <v>72</v>
      </c>
      <c r="E80" s="206" t="s">
        <v>144</v>
      </c>
      <c r="F80" s="206" t="s">
        <v>145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P81+P96</f>
        <v>0</v>
      </c>
      <c r="Q80" s="211"/>
      <c r="R80" s="212">
        <f>R81+R96</f>
        <v>11</v>
      </c>
      <c r="S80" s="211"/>
      <c r="T80" s="213">
        <f>T81+T96</f>
        <v>0</v>
      </c>
      <c r="AR80" s="214" t="s">
        <v>81</v>
      </c>
      <c r="AT80" s="215" t="s">
        <v>72</v>
      </c>
      <c r="AU80" s="215" t="s">
        <v>73</v>
      </c>
      <c r="AY80" s="214" t="s">
        <v>146</v>
      </c>
      <c r="BK80" s="216">
        <f>BK81+BK96</f>
        <v>0</v>
      </c>
    </row>
    <row r="81" s="10" customFormat="1" ht="19.92" customHeight="1">
      <c r="B81" s="203"/>
      <c r="C81" s="204"/>
      <c r="D81" s="205" t="s">
        <v>72</v>
      </c>
      <c r="E81" s="217" t="s">
        <v>81</v>
      </c>
      <c r="F81" s="217" t="s">
        <v>147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SUM(P82:P95)</f>
        <v>0</v>
      </c>
      <c r="Q81" s="211"/>
      <c r="R81" s="212">
        <f>SUM(R82:R95)</f>
        <v>11</v>
      </c>
      <c r="S81" s="211"/>
      <c r="T81" s="213">
        <f>SUM(T82:T95)</f>
        <v>0</v>
      </c>
      <c r="AR81" s="214" t="s">
        <v>81</v>
      </c>
      <c r="AT81" s="215" t="s">
        <v>72</v>
      </c>
      <c r="AU81" s="215" t="s">
        <v>81</v>
      </c>
      <c r="AY81" s="214" t="s">
        <v>146</v>
      </c>
      <c r="BK81" s="216">
        <f>SUM(BK82:BK95)</f>
        <v>0</v>
      </c>
    </row>
    <row r="82" s="1" customFormat="1" ht="38.25" customHeight="1">
      <c r="B82" s="44"/>
      <c r="C82" s="219" t="s">
        <v>81</v>
      </c>
      <c r="D82" s="219" t="s">
        <v>148</v>
      </c>
      <c r="E82" s="220" t="s">
        <v>421</v>
      </c>
      <c r="F82" s="221" t="s">
        <v>422</v>
      </c>
      <c r="G82" s="222" t="s">
        <v>163</v>
      </c>
      <c r="H82" s="223">
        <v>9.2479999999999993</v>
      </c>
      <c r="I82" s="224"/>
      <c r="J82" s="225">
        <f>ROUND(I82*H82,2)</f>
        <v>0</v>
      </c>
      <c r="K82" s="221" t="s">
        <v>152</v>
      </c>
      <c r="L82" s="70"/>
      <c r="M82" s="226" t="s">
        <v>23</v>
      </c>
      <c r="N82" s="227" t="s">
        <v>44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153</v>
      </c>
      <c r="AT82" s="22" t="s">
        <v>148</v>
      </c>
      <c r="AU82" s="22" t="s">
        <v>83</v>
      </c>
      <c r="AY82" s="22" t="s">
        <v>146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81</v>
      </c>
      <c r="BK82" s="230">
        <f>ROUND(I82*H82,2)</f>
        <v>0</v>
      </c>
      <c r="BL82" s="22" t="s">
        <v>153</v>
      </c>
      <c r="BM82" s="22" t="s">
        <v>551</v>
      </c>
    </row>
    <row r="83" s="11" customFormat="1">
      <c r="B83" s="231"/>
      <c r="C83" s="232"/>
      <c r="D83" s="233" t="s">
        <v>158</v>
      </c>
      <c r="E83" s="234" t="s">
        <v>23</v>
      </c>
      <c r="F83" s="235" t="s">
        <v>552</v>
      </c>
      <c r="G83" s="232"/>
      <c r="H83" s="236">
        <v>9.2479999999999993</v>
      </c>
      <c r="I83" s="237"/>
      <c r="J83" s="232"/>
      <c r="K83" s="232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158</v>
      </c>
      <c r="AU83" s="242" t="s">
        <v>83</v>
      </c>
      <c r="AV83" s="11" t="s">
        <v>83</v>
      </c>
      <c r="AW83" s="11" t="s">
        <v>36</v>
      </c>
      <c r="AX83" s="11" t="s">
        <v>81</v>
      </c>
      <c r="AY83" s="242" t="s">
        <v>146</v>
      </c>
    </row>
    <row r="84" s="1" customFormat="1" ht="38.25" customHeight="1">
      <c r="B84" s="44"/>
      <c r="C84" s="219" t="s">
        <v>83</v>
      </c>
      <c r="D84" s="219" t="s">
        <v>148</v>
      </c>
      <c r="E84" s="220" t="s">
        <v>170</v>
      </c>
      <c r="F84" s="221" t="s">
        <v>171</v>
      </c>
      <c r="G84" s="222" t="s">
        <v>163</v>
      </c>
      <c r="H84" s="223">
        <v>18.495999999999999</v>
      </c>
      <c r="I84" s="224"/>
      <c r="J84" s="225">
        <f>ROUND(I84*H84,2)</f>
        <v>0</v>
      </c>
      <c r="K84" s="221" t="s">
        <v>152</v>
      </c>
      <c r="L84" s="70"/>
      <c r="M84" s="226" t="s">
        <v>23</v>
      </c>
      <c r="N84" s="227" t="s">
        <v>44</v>
      </c>
      <c r="O84" s="4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AR84" s="22" t="s">
        <v>153</v>
      </c>
      <c r="AT84" s="22" t="s">
        <v>148</v>
      </c>
      <c r="AU84" s="22" t="s">
        <v>83</v>
      </c>
      <c r="AY84" s="22" t="s">
        <v>146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81</v>
      </c>
      <c r="BK84" s="230">
        <f>ROUND(I84*H84,2)</f>
        <v>0</v>
      </c>
      <c r="BL84" s="22" t="s">
        <v>153</v>
      </c>
      <c r="BM84" s="22" t="s">
        <v>553</v>
      </c>
    </row>
    <row r="85" s="11" customFormat="1">
      <c r="B85" s="231"/>
      <c r="C85" s="232"/>
      <c r="D85" s="233" t="s">
        <v>158</v>
      </c>
      <c r="E85" s="234" t="s">
        <v>23</v>
      </c>
      <c r="F85" s="235" t="s">
        <v>554</v>
      </c>
      <c r="G85" s="232"/>
      <c r="H85" s="236">
        <v>9.2479999999999993</v>
      </c>
      <c r="I85" s="237"/>
      <c r="J85" s="232"/>
      <c r="K85" s="232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158</v>
      </c>
      <c r="AU85" s="242" t="s">
        <v>83</v>
      </c>
      <c r="AV85" s="11" t="s">
        <v>83</v>
      </c>
      <c r="AW85" s="11" t="s">
        <v>36</v>
      </c>
      <c r="AX85" s="11" t="s">
        <v>73</v>
      </c>
      <c r="AY85" s="242" t="s">
        <v>146</v>
      </c>
    </row>
    <row r="86" s="11" customFormat="1">
      <c r="B86" s="231"/>
      <c r="C86" s="232"/>
      <c r="D86" s="233" t="s">
        <v>158</v>
      </c>
      <c r="E86" s="234" t="s">
        <v>23</v>
      </c>
      <c r="F86" s="235" t="s">
        <v>555</v>
      </c>
      <c r="G86" s="232"/>
      <c r="H86" s="236">
        <v>9.2479999999999993</v>
      </c>
      <c r="I86" s="237"/>
      <c r="J86" s="232"/>
      <c r="K86" s="232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158</v>
      </c>
      <c r="AU86" s="242" t="s">
        <v>83</v>
      </c>
      <c r="AV86" s="11" t="s">
        <v>83</v>
      </c>
      <c r="AW86" s="11" t="s">
        <v>36</v>
      </c>
      <c r="AX86" s="11" t="s">
        <v>73</v>
      </c>
      <c r="AY86" s="242" t="s">
        <v>146</v>
      </c>
    </row>
    <row r="87" s="12" customFormat="1">
      <c r="B87" s="253"/>
      <c r="C87" s="254"/>
      <c r="D87" s="233" t="s">
        <v>158</v>
      </c>
      <c r="E87" s="255" t="s">
        <v>23</v>
      </c>
      <c r="F87" s="256" t="s">
        <v>223</v>
      </c>
      <c r="G87" s="254"/>
      <c r="H87" s="257">
        <v>18.495999999999999</v>
      </c>
      <c r="I87" s="258"/>
      <c r="J87" s="254"/>
      <c r="K87" s="254"/>
      <c r="L87" s="259"/>
      <c r="M87" s="260"/>
      <c r="N87" s="261"/>
      <c r="O87" s="261"/>
      <c r="P87" s="261"/>
      <c r="Q87" s="261"/>
      <c r="R87" s="261"/>
      <c r="S87" s="261"/>
      <c r="T87" s="262"/>
      <c r="AT87" s="263" t="s">
        <v>158</v>
      </c>
      <c r="AU87" s="263" t="s">
        <v>83</v>
      </c>
      <c r="AV87" s="12" t="s">
        <v>153</v>
      </c>
      <c r="AW87" s="12" t="s">
        <v>36</v>
      </c>
      <c r="AX87" s="12" t="s">
        <v>81</v>
      </c>
      <c r="AY87" s="263" t="s">
        <v>146</v>
      </c>
    </row>
    <row r="88" s="1" customFormat="1" ht="51" customHeight="1">
      <c r="B88" s="44"/>
      <c r="C88" s="219" t="s">
        <v>160</v>
      </c>
      <c r="D88" s="219" t="s">
        <v>148</v>
      </c>
      <c r="E88" s="220" t="s">
        <v>556</v>
      </c>
      <c r="F88" s="221" t="s">
        <v>557</v>
      </c>
      <c r="G88" s="222" t="s">
        <v>163</v>
      </c>
      <c r="H88" s="223">
        <v>462.39999999999998</v>
      </c>
      <c r="I88" s="224"/>
      <c r="J88" s="225">
        <f>ROUND(I88*H88,2)</f>
        <v>0</v>
      </c>
      <c r="K88" s="221" t="s">
        <v>152</v>
      </c>
      <c r="L88" s="70"/>
      <c r="M88" s="226" t="s">
        <v>23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153</v>
      </c>
      <c r="AT88" s="22" t="s">
        <v>148</v>
      </c>
      <c r="AU88" s="22" t="s">
        <v>83</v>
      </c>
      <c r="AY88" s="22" t="s">
        <v>146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81</v>
      </c>
      <c r="BK88" s="230">
        <f>ROUND(I88*H88,2)</f>
        <v>0</v>
      </c>
      <c r="BL88" s="22" t="s">
        <v>153</v>
      </c>
      <c r="BM88" s="22" t="s">
        <v>558</v>
      </c>
    </row>
    <row r="89" s="11" customFormat="1">
      <c r="B89" s="231"/>
      <c r="C89" s="232"/>
      <c r="D89" s="233" t="s">
        <v>158</v>
      </c>
      <c r="E89" s="234" t="s">
        <v>23</v>
      </c>
      <c r="F89" s="235" t="s">
        <v>559</v>
      </c>
      <c r="G89" s="232"/>
      <c r="H89" s="236">
        <v>462.39999999999998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158</v>
      </c>
      <c r="AU89" s="242" t="s">
        <v>83</v>
      </c>
      <c r="AV89" s="11" t="s">
        <v>83</v>
      </c>
      <c r="AW89" s="11" t="s">
        <v>36</v>
      </c>
      <c r="AX89" s="11" t="s">
        <v>81</v>
      </c>
      <c r="AY89" s="242" t="s">
        <v>146</v>
      </c>
    </row>
    <row r="90" s="1" customFormat="1" ht="16.5" customHeight="1">
      <c r="B90" s="44"/>
      <c r="C90" s="219" t="s">
        <v>153</v>
      </c>
      <c r="D90" s="219" t="s">
        <v>148</v>
      </c>
      <c r="E90" s="220" t="s">
        <v>434</v>
      </c>
      <c r="F90" s="221" t="s">
        <v>435</v>
      </c>
      <c r="G90" s="222" t="s">
        <v>163</v>
      </c>
      <c r="H90" s="223">
        <v>9.2479999999999993</v>
      </c>
      <c r="I90" s="224"/>
      <c r="J90" s="225">
        <f>ROUND(I90*H90,2)</f>
        <v>0</v>
      </c>
      <c r="K90" s="221" t="s">
        <v>152</v>
      </c>
      <c r="L90" s="70"/>
      <c r="M90" s="226" t="s">
        <v>23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153</v>
      </c>
      <c r="AT90" s="22" t="s">
        <v>148</v>
      </c>
      <c r="AU90" s="22" t="s">
        <v>83</v>
      </c>
      <c r="AY90" s="22" t="s">
        <v>146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81</v>
      </c>
      <c r="BK90" s="230">
        <f>ROUND(I90*H90,2)</f>
        <v>0</v>
      </c>
      <c r="BL90" s="22" t="s">
        <v>153</v>
      </c>
      <c r="BM90" s="22" t="s">
        <v>560</v>
      </c>
    </row>
    <row r="91" s="1" customFormat="1" ht="25.5" customHeight="1">
      <c r="B91" s="44"/>
      <c r="C91" s="219" t="s">
        <v>169</v>
      </c>
      <c r="D91" s="219" t="s">
        <v>148</v>
      </c>
      <c r="E91" s="220" t="s">
        <v>437</v>
      </c>
      <c r="F91" s="221" t="s">
        <v>438</v>
      </c>
      <c r="G91" s="222" t="s">
        <v>181</v>
      </c>
      <c r="H91" s="223">
        <v>19.420999999999999</v>
      </c>
      <c r="I91" s="224"/>
      <c r="J91" s="225">
        <f>ROUND(I91*H91,2)</f>
        <v>0</v>
      </c>
      <c r="K91" s="221" t="s">
        <v>152</v>
      </c>
      <c r="L91" s="70"/>
      <c r="M91" s="226" t="s">
        <v>23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153</v>
      </c>
      <c r="AT91" s="22" t="s">
        <v>148</v>
      </c>
      <c r="AU91" s="22" t="s">
        <v>83</v>
      </c>
      <c r="AY91" s="22" t="s">
        <v>146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81</v>
      </c>
      <c r="BK91" s="230">
        <f>ROUND(I91*H91,2)</f>
        <v>0</v>
      </c>
      <c r="BL91" s="22" t="s">
        <v>153</v>
      </c>
      <c r="BM91" s="22" t="s">
        <v>561</v>
      </c>
    </row>
    <row r="92" s="11" customFormat="1">
      <c r="B92" s="231"/>
      <c r="C92" s="232"/>
      <c r="D92" s="233" t="s">
        <v>158</v>
      </c>
      <c r="E92" s="234" t="s">
        <v>23</v>
      </c>
      <c r="F92" s="235" t="s">
        <v>440</v>
      </c>
      <c r="G92" s="232"/>
      <c r="H92" s="236">
        <v>19.420999999999999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158</v>
      </c>
      <c r="AU92" s="242" t="s">
        <v>83</v>
      </c>
      <c r="AV92" s="11" t="s">
        <v>83</v>
      </c>
      <c r="AW92" s="11" t="s">
        <v>36</v>
      </c>
      <c r="AX92" s="11" t="s">
        <v>81</v>
      </c>
      <c r="AY92" s="242" t="s">
        <v>146</v>
      </c>
    </row>
    <row r="93" s="1" customFormat="1" ht="25.5" customHeight="1">
      <c r="B93" s="44"/>
      <c r="C93" s="219" t="s">
        <v>174</v>
      </c>
      <c r="D93" s="219" t="s">
        <v>148</v>
      </c>
      <c r="E93" s="220" t="s">
        <v>562</v>
      </c>
      <c r="F93" s="221" t="s">
        <v>563</v>
      </c>
      <c r="G93" s="222" t="s">
        <v>163</v>
      </c>
      <c r="H93" s="223">
        <v>9.2479999999999993</v>
      </c>
      <c r="I93" s="224"/>
      <c r="J93" s="225">
        <f>ROUND(I93*H93,2)</f>
        <v>0</v>
      </c>
      <c r="K93" s="221" t="s">
        <v>152</v>
      </c>
      <c r="L93" s="70"/>
      <c r="M93" s="226" t="s">
        <v>23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153</v>
      </c>
      <c r="AT93" s="22" t="s">
        <v>148</v>
      </c>
      <c r="AU93" s="22" t="s">
        <v>83</v>
      </c>
      <c r="AY93" s="22" t="s">
        <v>146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81</v>
      </c>
      <c r="BK93" s="230">
        <f>ROUND(I93*H93,2)</f>
        <v>0</v>
      </c>
      <c r="BL93" s="22" t="s">
        <v>153</v>
      </c>
      <c r="BM93" s="22" t="s">
        <v>564</v>
      </c>
    </row>
    <row r="94" s="11" customFormat="1">
      <c r="B94" s="231"/>
      <c r="C94" s="232"/>
      <c r="D94" s="233" t="s">
        <v>158</v>
      </c>
      <c r="E94" s="234" t="s">
        <v>23</v>
      </c>
      <c r="F94" s="235" t="s">
        <v>565</v>
      </c>
      <c r="G94" s="232"/>
      <c r="H94" s="236">
        <v>9.2479999999999993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158</v>
      </c>
      <c r="AU94" s="242" t="s">
        <v>83</v>
      </c>
      <c r="AV94" s="11" t="s">
        <v>83</v>
      </c>
      <c r="AW94" s="11" t="s">
        <v>36</v>
      </c>
      <c r="AX94" s="11" t="s">
        <v>81</v>
      </c>
      <c r="AY94" s="242" t="s">
        <v>146</v>
      </c>
    </row>
    <row r="95" s="1" customFormat="1" ht="25.5" customHeight="1">
      <c r="B95" s="44"/>
      <c r="C95" s="243" t="s">
        <v>178</v>
      </c>
      <c r="D95" s="243" t="s">
        <v>194</v>
      </c>
      <c r="E95" s="244" t="s">
        <v>566</v>
      </c>
      <c r="F95" s="245" t="s">
        <v>567</v>
      </c>
      <c r="G95" s="246" t="s">
        <v>181</v>
      </c>
      <c r="H95" s="247">
        <v>11</v>
      </c>
      <c r="I95" s="248"/>
      <c r="J95" s="249">
        <f>ROUND(I95*H95,2)</f>
        <v>0</v>
      </c>
      <c r="K95" s="245" t="s">
        <v>23</v>
      </c>
      <c r="L95" s="250"/>
      <c r="M95" s="251" t="s">
        <v>23</v>
      </c>
      <c r="N95" s="252" t="s">
        <v>44</v>
      </c>
      <c r="O95" s="45"/>
      <c r="P95" s="228">
        <f>O95*H95</f>
        <v>0</v>
      </c>
      <c r="Q95" s="228">
        <v>1</v>
      </c>
      <c r="R95" s="228">
        <f>Q95*H95</f>
        <v>11</v>
      </c>
      <c r="S95" s="228">
        <v>0</v>
      </c>
      <c r="T95" s="229">
        <f>S95*H95</f>
        <v>0</v>
      </c>
      <c r="AR95" s="22" t="s">
        <v>184</v>
      </c>
      <c r="AT95" s="22" t="s">
        <v>194</v>
      </c>
      <c r="AU95" s="22" t="s">
        <v>83</v>
      </c>
      <c r="AY95" s="22" t="s">
        <v>146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81</v>
      </c>
      <c r="BK95" s="230">
        <f>ROUND(I95*H95,2)</f>
        <v>0</v>
      </c>
      <c r="BL95" s="22" t="s">
        <v>153</v>
      </c>
      <c r="BM95" s="22" t="s">
        <v>568</v>
      </c>
    </row>
    <row r="96" s="10" customFormat="1" ht="29.88" customHeight="1">
      <c r="B96" s="203"/>
      <c r="C96" s="204"/>
      <c r="D96" s="205" t="s">
        <v>72</v>
      </c>
      <c r="E96" s="217" t="s">
        <v>276</v>
      </c>
      <c r="F96" s="217" t="s">
        <v>277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P97</f>
        <v>0</v>
      </c>
      <c r="Q96" s="211"/>
      <c r="R96" s="212">
        <f>R97</f>
        <v>0</v>
      </c>
      <c r="S96" s="211"/>
      <c r="T96" s="213">
        <f>T97</f>
        <v>0</v>
      </c>
      <c r="AR96" s="214" t="s">
        <v>81</v>
      </c>
      <c r="AT96" s="215" t="s">
        <v>72</v>
      </c>
      <c r="AU96" s="215" t="s">
        <v>81</v>
      </c>
      <c r="AY96" s="214" t="s">
        <v>146</v>
      </c>
      <c r="BK96" s="216">
        <f>BK97</f>
        <v>0</v>
      </c>
    </row>
    <row r="97" s="1" customFormat="1" ht="16.5" customHeight="1">
      <c r="B97" s="44"/>
      <c r="C97" s="219" t="s">
        <v>184</v>
      </c>
      <c r="D97" s="219" t="s">
        <v>148</v>
      </c>
      <c r="E97" s="220" t="s">
        <v>569</v>
      </c>
      <c r="F97" s="221" t="s">
        <v>570</v>
      </c>
      <c r="G97" s="222" t="s">
        <v>181</v>
      </c>
      <c r="H97" s="223">
        <v>11</v>
      </c>
      <c r="I97" s="224"/>
      <c r="J97" s="225">
        <f>ROUND(I97*H97,2)</f>
        <v>0</v>
      </c>
      <c r="K97" s="221" t="s">
        <v>152</v>
      </c>
      <c r="L97" s="70"/>
      <c r="M97" s="226" t="s">
        <v>23</v>
      </c>
      <c r="N97" s="264" t="s">
        <v>44</v>
      </c>
      <c r="O97" s="265"/>
      <c r="P97" s="266">
        <f>O97*H97</f>
        <v>0</v>
      </c>
      <c r="Q97" s="266">
        <v>0</v>
      </c>
      <c r="R97" s="266">
        <f>Q97*H97</f>
        <v>0</v>
      </c>
      <c r="S97" s="266">
        <v>0</v>
      </c>
      <c r="T97" s="267">
        <f>S97*H97</f>
        <v>0</v>
      </c>
      <c r="AR97" s="22" t="s">
        <v>153</v>
      </c>
      <c r="AT97" s="22" t="s">
        <v>148</v>
      </c>
      <c r="AU97" s="22" t="s">
        <v>83</v>
      </c>
      <c r="AY97" s="22" t="s">
        <v>146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81</v>
      </c>
      <c r="BK97" s="230">
        <f>ROUND(I97*H97,2)</f>
        <v>0</v>
      </c>
      <c r="BL97" s="22" t="s">
        <v>153</v>
      </c>
      <c r="BM97" s="22" t="s">
        <v>571</v>
      </c>
    </row>
    <row r="98" s="1" customFormat="1" ht="6.96" customHeight="1">
      <c r="B98" s="65"/>
      <c r="C98" s="66"/>
      <c r="D98" s="66"/>
      <c r="E98" s="66"/>
      <c r="F98" s="66"/>
      <c r="G98" s="66"/>
      <c r="H98" s="66"/>
      <c r="I98" s="164"/>
      <c r="J98" s="66"/>
      <c r="K98" s="66"/>
      <c r="L98" s="70"/>
    </row>
  </sheetData>
  <sheetProtection sheet="1" autoFilter="0" formatColumns="0" formatRows="0" objects="1" scenarios="1" spinCount="100000" saltValue="/66SViLmdF3Nk+YgRLFoquZOaYqI2OqX6kxCQ4/EyVhAOiwvRstG5hgOSIwZqgmlcSf8sL6HxKuPDmXtDUfgaQ==" hashValue="7kNlyPUwNMi8MiWHJRnaONt81Z9T1246RYLNnbvQfJQ+asaOkOJTraS9TTr+l0I+tKVpE8N2Wbno2LhGDK6zbQ==" algorithmName="SHA-512" password="CC35"/>
  <autoFilter ref="C78:K97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98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83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Dětské prvky, Třinec - obnova, 2.etapa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572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30. 4. 2018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23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29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31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ROUND(J92,2)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ROUND(SUM(BE92:BE185), 2)</f>
        <v>0</v>
      </c>
      <c r="G30" s="45"/>
      <c r="H30" s="45"/>
      <c r="I30" s="156">
        <v>0.20999999999999999</v>
      </c>
      <c r="J30" s="155">
        <f>ROUND(ROUND((SUM(BE92:BE185)),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ROUND(SUM(BF92:BF185), 2)</f>
        <v>0</v>
      </c>
      <c r="G31" s="45"/>
      <c r="H31" s="45"/>
      <c r="I31" s="156">
        <v>0.14999999999999999</v>
      </c>
      <c r="J31" s="155">
        <f>ROUND(ROUND((SUM(BF92:BF185)),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ROUND(SUM(BG92:BG185),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ROUND(SUM(BH92:BH185),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ROUND(SUM(BI92:BI185),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Dětské prvky, Třinec - obnova, 2.etapa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09 - Lokalita č. 9 - U BD č.p. 534 na ul. kpt. Nálepky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30. 4. 2018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Třinec, Jablunkovská 160, 739 61 Třinec</v>
      </c>
      <c r="G51" s="45"/>
      <c r="H51" s="45"/>
      <c r="I51" s="144" t="s">
        <v>34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114</v>
      </c>
      <c r="D54" s="157"/>
      <c r="E54" s="157"/>
      <c r="F54" s="157"/>
      <c r="G54" s="157"/>
      <c r="H54" s="157"/>
      <c r="I54" s="171"/>
      <c r="J54" s="172" t="s">
        <v>115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116</v>
      </c>
      <c r="D56" s="45"/>
      <c r="E56" s="45"/>
      <c r="F56" s="45"/>
      <c r="G56" s="45"/>
      <c r="H56" s="45"/>
      <c r="I56" s="142"/>
      <c r="J56" s="153">
        <f>J92</f>
        <v>0</v>
      </c>
      <c r="K56" s="49"/>
      <c r="AU56" s="22" t="s">
        <v>117</v>
      </c>
    </row>
    <row r="57" s="7" customFormat="1" ht="24.96" customHeight="1">
      <c r="B57" s="175"/>
      <c r="C57" s="176"/>
      <c r="D57" s="177" t="s">
        <v>118</v>
      </c>
      <c r="E57" s="178"/>
      <c r="F57" s="178"/>
      <c r="G57" s="178"/>
      <c r="H57" s="178"/>
      <c r="I57" s="179"/>
      <c r="J57" s="180">
        <f>J93</f>
        <v>0</v>
      </c>
      <c r="K57" s="181"/>
    </row>
    <row r="58" s="8" customFormat="1" ht="19.92" customHeight="1">
      <c r="B58" s="182"/>
      <c r="C58" s="183"/>
      <c r="D58" s="184" t="s">
        <v>119</v>
      </c>
      <c r="E58" s="185"/>
      <c r="F58" s="185"/>
      <c r="G58" s="185"/>
      <c r="H58" s="185"/>
      <c r="I58" s="186"/>
      <c r="J58" s="187">
        <f>J94</f>
        <v>0</v>
      </c>
      <c r="K58" s="188"/>
    </row>
    <row r="59" s="8" customFormat="1" ht="19.92" customHeight="1">
      <c r="B59" s="182"/>
      <c r="C59" s="183"/>
      <c r="D59" s="184" t="s">
        <v>120</v>
      </c>
      <c r="E59" s="185"/>
      <c r="F59" s="185"/>
      <c r="G59" s="185"/>
      <c r="H59" s="185"/>
      <c r="I59" s="186"/>
      <c r="J59" s="187">
        <f>J114</f>
        <v>0</v>
      </c>
      <c r="K59" s="188"/>
    </row>
    <row r="60" s="8" customFormat="1" ht="19.92" customHeight="1">
      <c r="B60" s="182"/>
      <c r="C60" s="183"/>
      <c r="D60" s="184" t="s">
        <v>319</v>
      </c>
      <c r="E60" s="185"/>
      <c r="F60" s="185"/>
      <c r="G60" s="185"/>
      <c r="H60" s="185"/>
      <c r="I60" s="186"/>
      <c r="J60" s="187">
        <f>J121</f>
        <v>0</v>
      </c>
      <c r="K60" s="188"/>
    </row>
    <row r="61" s="8" customFormat="1" ht="19.92" customHeight="1">
      <c r="B61" s="182"/>
      <c r="C61" s="183"/>
      <c r="D61" s="184" t="s">
        <v>121</v>
      </c>
      <c r="E61" s="185"/>
      <c r="F61" s="185"/>
      <c r="G61" s="185"/>
      <c r="H61" s="185"/>
      <c r="I61" s="186"/>
      <c r="J61" s="187">
        <f>J124</f>
        <v>0</v>
      </c>
      <c r="K61" s="188"/>
    </row>
    <row r="62" s="8" customFormat="1" ht="19.92" customHeight="1">
      <c r="B62" s="182"/>
      <c r="C62" s="183"/>
      <c r="D62" s="184" t="s">
        <v>122</v>
      </c>
      <c r="E62" s="185"/>
      <c r="F62" s="185"/>
      <c r="G62" s="185"/>
      <c r="H62" s="185"/>
      <c r="I62" s="186"/>
      <c r="J62" s="187">
        <f>J142</f>
        <v>0</v>
      </c>
      <c r="K62" s="188"/>
    </row>
    <row r="63" s="8" customFormat="1" ht="19.92" customHeight="1">
      <c r="B63" s="182"/>
      <c r="C63" s="183"/>
      <c r="D63" s="184" t="s">
        <v>123</v>
      </c>
      <c r="E63" s="185"/>
      <c r="F63" s="185"/>
      <c r="G63" s="185"/>
      <c r="H63" s="185"/>
      <c r="I63" s="186"/>
      <c r="J63" s="187">
        <f>J150</f>
        <v>0</v>
      </c>
      <c r="K63" s="188"/>
    </row>
    <row r="64" s="7" customFormat="1" ht="24.96" customHeight="1">
      <c r="B64" s="175"/>
      <c r="C64" s="176"/>
      <c r="D64" s="177" t="s">
        <v>124</v>
      </c>
      <c r="E64" s="178"/>
      <c r="F64" s="178"/>
      <c r="G64" s="178"/>
      <c r="H64" s="178"/>
      <c r="I64" s="179"/>
      <c r="J64" s="180">
        <f>J152</f>
        <v>0</v>
      </c>
      <c r="K64" s="181"/>
    </row>
    <row r="65" s="8" customFormat="1" ht="19.92" customHeight="1">
      <c r="B65" s="182"/>
      <c r="C65" s="183"/>
      <c r="D65" s="184" t="s">
        <v>320</v>
      </c>
      <c r="E65" s="185"/>
      <c r="F65" s="185"/>
      <c r="G65" s="185"/>
      <c r="H65" s="185"/>
      <c r="I65" s="186"/>
      <c r="J65" s="187">
        <f>J153</f>
        <v>0</v>
      </c>
      <c r="K65" s="188"/>
    </row>
    <row r="66" s="8" customFormat="1" ht="19.92" customHeight="1">
      <c r="B66" s="182"/>
      <c r="C66" s="183"/>
      <c r="D66" s="184" t="s">
        <v>321</v>
      </c>
      <c r="E66" s="185"/>
      <c r="F66" s="185"/>
      <c r="G66" s="185"/>
      <c r="H66" s="185"/>
      <c r="I66" s="186"/>
      <c r="J66" s="187">
        <f>J156</f>
        <v>0</v>
      </c>
      <c r="K66" s="188"/>
    </row>
    <row r="67" s="8" customFormat="1" ht="19.92" customHeight="1">
      <c r="B67" s="182"/>
      <c r="C67" s="183"/>
      <c r="D67" s="184" t="s">
        <v>125</v>
      </c>
      <c r="E67" s="185"/>
      <c r="F67" s="185"/>
      <c r="G67" s="185"/>
      <c r="H67" s="185"/>
      <c r="I67" s="186"/>
      <c r="J67" s="187">
        <f>J164</f>
        <v>0</v>
      </c>
      <c r="K67" s="188"/>
    </row>
    <row r="68" s="8" customFormat="1" ht="19.92" customHeight="1">
      <c r="B68" s="182"/>
      <c r="C68" s="183"/>
      <c r="D68" s="184" t="s">
        <v>322</v>
      </c>
      <c r="E68" s="185"/>
      <c r="F68" s="185"/>
      <c r="G68" s="185"/>
      <c r="H68" s="185"/>
      <c r="I68" s="186"/>
      <c r="J68" s="187">
        <f>J173</f>
        <v>0</v>
      </c>
      <c r="K68" s="188"/>
    </row>
    <row r="69" s="7" customFormat="1" ht="24.96" customHeight="1">
      <c r="B69" s="175"/>
      <c r="C69" s="176"/>
      <c r="D69" s="177" t="s">
        <v>126</v>
      </c>
      <c r="E69" s="178"/>
      <c r="F69" s="178"/>
      <c r="G69" s="178"/>
      <c r="H69" s="178"/>
      <c r="I69" s="179"/>
      <c r="J69" s="180">
        <f>J179</f>
        <v>0</v>
      </c>
      <c r="K69" s="181"/>
    </row>
    <row r="70" s="8" customFormat="1" ht="19.92" customHeight="1">
      <c r="B70" s="182"/>
      <c r="C70" s="183"/>
      <c r="D70" s="184" t="s">
        <v>127</v>
      </c>
      <c r="E70" s="185"/>
      <c r="F70" s="185"/>
      <c r="G70" s="185"/>
      <c r="H70" s="185"/>
      <c r="I70" s="186"/>
      <c r="J70" s="187">
        <f>J180</f>
        <v>0</v>
      </c>
      <c r="K70" s="188"/>
    </row>
    <row r="71" s="8" customFormat="1" ht="19.92" customHeight="1">
      <c r="B71" s="182"/>
      <c r="C71" s="183"/>
      <c r="D71" s="184" t="s">
        <v>128</v>
      </c>
      <c r="E71" s="185"/>
      <c r="F71" s="185"/>
      <c r="G71" s="185"/>
      <c r="H71" s="185"/>
      <c r="I71" s="186"/>
      <c r="J71" s="187">
        <f>J182</f>
        <v>0</v>
      </c>
      <c r="K71" s="188"/>
    </row>
    <row r="72" s="8" customFormat="1" ht="19.92" customHeight="1">
      <c r="B72" s="182"/>
      <c r="C72" s="183"/>
      <c r="D72" s="184" t="s">
        <v>129</v>
      </c>
      <c r="E72" s="185"/>
      <c r="F72" s="185"/>
      <c r="G72" s="185"/>
      <c r="H72" s="185"/>
      <c r="I72" s="186"/>
      <c r="J72" s="187">
        <f>J184</f>
        <v>0</v>
      </c>
      <c r="K72" s="188"/>
    </row>
    <row r="73" s="1" customFormat="1" ht="21.84" customHeight="1">
      <c r="B73" s="44"/>
      <c r="C73" s="45"/>
      <c r="D73" s="45"/>
      <c r="E73" s="45"/>
      <c r="F73" s="45"/>
      <c r="G73" s="45"/>
      <c r="H73" s="45"/>
      <c r="I73" s="142"/>
      <c r="J73" s="45"/>
      <c r="K73" s="49"/>
    </row>
    <row r="74" s="1" customFormat="1" ht="6.96" customHeight="1">
      <c r="B74" s="65"/>
      <c r="C74" s="66"/>
      <c r="D74" s="66"/>
      <c r="E74" s="66"/>
      <c r="F74" s="66"/>
      <c r="G74" s="66"/>
      <c r="H74" s="66"/>
      <c r="I74" s="164"/>
      <c r="J74" s="66"/>
      <c r="K74" s="67"/>
    </row>
    <row r="78" s="1" customFormat="1" ht="6.96" customHeight="1">
      <c r="B78" s="68"/>
      <c r="C78" s="69"/>
      <c r="D78" s="69"/>
      <c r="E78" s="69"/>
      <c r="F78" s="69"/>
      <c r="G78" s="69"/>
      <c r="H78" s="69"/>
      <c r="I78" s="167"/>
      <c r="J78" s="69"/>
      <c r="K78" s="69"/>
      <c r="L78" s="70"/>
    </row>
    <row r="79" s="1" customFormat="1" ht="36.96" customHeight="1">
      <c r="B79" s="44"/>
      <c r="C79" s="71" t="s">
        <v>130</v>
      </c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 ht="14.4" customHeight="1">
      <c r="B81" s="44"/>
      <c r="C81" s="74" t="s">
        <v>18</v>
      </c>
      <c r="D81" s="72"/>
      <c r="E81" s="72"/>
      <c r="F81" s="72"/>
      <c r="G81" s="72"/>
      <c r="H81" s="72"/>
      <c r="I81" s="189"/>
      <c r="J81" s="72"/>
      <c r="K81" s="72"/>
      <c r="L81" s="70"/>
    </row>
    <row r="82" s="1" customFormat="1" ht="16.5" customHeight="1">
      <c r="B82" s="44"/>
      <c r="C82" s="72"/>
      <c r="D82" s="72"/>
      <c r="E82" s="190" t="str">
        <f>E7</f>
        <v>Dětské prvky, Třinec - obnova, 2.etapa</v>
      </c>
      <c r="F82" s="74"/>
      <c r="G82" s="74"/>
      <c r="H82" s="74"/>
      <c r="I82" s="189"/>
      <c r="J82" s="72"/>
      <c r="K82" s="72"/>
      <c r="L82" s="70"/>
    </row>
    <row r="83" s="1" customFormat="1" ht="14.4" customHeight="1">
      <c r="B83" s="44"/>
      <c r="C83" s="74" t="s">
        <v>111</v>
      </c>
      <c r="D83" s="72"/>
      <c r="E83" s="72"/>
      <c r="F83" s="72"/>
      <c r="G83" s="72"/>
      <c r="H83" s="72"/>
      <c r="I83" s="189"/>
      <c r="J83" s="72"/>
      <c r="K83" s="72"/>
      <c r="L83" s="70"/>
    </row>
    <row r="84" s="1" customFormat="1" ht="17.25" customHeight="1">
      <c r="B84" s="44"/>
      <c r="C84" s="72"/>
      <c r="D84" s="72"/>
      <c r="E84" s="80" t="str">
        <f>E9</f>
        <v>09 - Lokalita č. 9 - U BD č.p. 534 na ul. kpt. Nálepky</v>
      </c>
      <c r="F84" s="72"/>
      <c r="G84" s="72"/>
      <c r="H84" s="72"/>
      <c r="I84" s="189"/>
      <c r="J84" s="72"/>
      <c r="K84" s="72"/>
      <c r="L84" s="70"/>
    </row>
    <row r="85" s="1" customFormat="1" ht="6.96" customHeight="1">
      <c r="B85" s="44"/>
      <c r="C85" s="72"/>
      <c r="D85" s="72"/>
      <c r="E85" s="72"/>
      <c r="F85" s="72"/>
      <c r="G85" s="72"/>
      <c r="H85" s="72"/>
      <c r="I85" s="189"/>
      <c r="J85" s="72"/>
      <c r="K85" s="72"/>
      <c r="L85" s="70"/>
    </row>
    <row r="86" s="1" customFormat="1" ht="18" customHeight="1">
      <c r="B86" s="44"/>
      <c r="C86" s="74" t="s">
        <v>24</v>
      </c>
      <c r="D86" s="72"/>
      <c r="E86" s="72"/>
      <c r="F86" s="191" t="str">
        <f>F12</f>
        <v>Obec Třinec</v>
      </c>
      <c r="G86" s="72"/>
      <c r="H86" s="72"/>
      <c r="I86" s="192" t="s">
        <v>26</v>
      </c>
      <c r="J86" s="83" t="str">
        <f>IF(J12="","",J12)</f>
        <v>30. 4. 2018</v>
      </c>
      <c r="K86" s="72"/>
      <c r="L86" s="70"/>
    </row>
    <row r="87" s="1" customFormat="1" ht="6.96" customHeight="1">
      <c r="B87" s="44"/>
      <c r="C87" s="72"/>
      <c r="D87" s="72"/>
      <c r="E87" s="72"/>
      <c r="F87" s="72"/>
      <c r="G87" s="72"/>
      <c r="H87" s="72"/>
      <c r="I87" s="189"/>
      <c r="J87" s="72"/>
      <c r="K87" s="72"/>
      <c r="L87" s="70"/>
    </row>
    <row r="88" s="1" customFormat="1">
      <c r="B88" s="44"/>
      <c r="C88" s="74" t="s">
        <v>28</v>
      </c>
      <c r="D88" s="72"/>
      <c r="E88" s="72"/>
      <c r="F88" s="191" t="str">
        <f>E15</f>
        <v>Město Třinec, Jablunkovská 160, 739 61 Třinec</v>
      </c>
      <c r="G88" s="72"/>
      <c r="H88" s="72"/>
      <c r="I88" s="192" t="s">
        <v>34</v>
      </c>
      <c r="J88" s="191" t="str">
        <f>E21</f>
        <v xml:space="preserve"> </v>
      </c>
      <c r="K88" s="72"/>
      <c r="L88" s="70"/>
    </row>
    <row r="89" s="1" customFormat="1" ht="14.4" customHeight="1">
      <c r="B89" s="44"/>
      <c r="C89" s="74" t="s">
        <v>32</v>
      </c>
      <c r="D89" s="72"/>
      <c r="E89" s="72"/>
      <c r="F89" s="191" t="str">
        <f>IF(E18="","",E18)</f>
        <v/>
      </c>
      <c r="G89" s="72"/>
      <c r="H89" s="72"/>
      <c r="I89" s="189"/>
      <c r="J89" s="72"/>
      <c r="K89" s="72"/>
      <c r="L89" s="70"/>
    </row>
    <row r="90" s="1" customFormat="1" ht="10.32" customHeight="1">
      <c r="B90" s="44"/>
      <c r="C90" s="72"/>
      <c r="D90" s="72"/>
      <c r="E90" s="72"/>
      <c r="F90" s="72"/>
      <c r="G90" s="72"/>
      <c r="H90" s="72"/>
      <c r="I90" s="189"/>
      <c r="J90" s="72"/>
      <c r="K90" s="72"/>
      <c r="L90" s="70"/>
    </row>
    <row r="91" s="9" customFormat="1" ht="29.28" customHeight="1">
      <c r="B91" s="193"/>
      <c r="C91" s="194" t="s">
        <v>131</v>
      </c>
      <c r="D91" s="195" t="s">
        <v>58</v>
      </c>
      <c r="E91" s="195" t="s">
        <v>54</v>
      </c>
      <c r="F91" s="195" t="s">
        <v>132</v>
      </c>
      <c r="G91" s="195" t="s">
        <v>133</v>
      </c>
      <c r="H91" s="195" t="s">
        <v>134</v>
      </c>
      <c r="I91" s="196" t="s">
        <v>135</v>
      </c>
      <c r="J91" s="195" t="s">
        <v>115</v>
      </c>
      <c r="K91" s="197" t="s">
        <v>136</v>
      </c>
      <c r="L91" s="198"/>
      <c r="M91" s="100" t="s">
        <v>137</v>
      </c>
      <c r="N91" s="101" t="s">
        <v>43</v>
      </c>
      <c r="O91" s="101" t="s">
        <v>138</v>
      </c>
      <c r="P91" s="101" t="s">
        <v>139</v>
      </c>
      <c r="Q91" s="101" t="s">
        <v>140</v>
      </c>
      <c r="R91" s="101" t="s">
        <v>141</v>
      </c>
      <c r="S91" s="101" t="s">
        <v>142</v>
      </c>
      <c r="T91" s="102" t="s">
        <v>143</v>
      </c>
    </row>
    <row r="92" s="1" customFormat="1" ht="29.28" customHeight="1">
      <c r="B92" s="44"/>
      <c r="C92" s="106" t="s">
        <v>116</v>
      </c>
      <c r="D92" s="72"/>
      <c r="E92" s="72"/>
      <c r="F92" s="72"/>
      <c r="G92" s="72"/>
      <c r="H92" s="72"/>
      <c r="I92" s="189"/>
      <c r="J92" s="199">
        <f>BK92</f>
        <v>0</v>
      </c>
      <c r="K92" s="72"/>
      <c r="L92" s="70"/>
      <c r="M92" s="103"/>
      <c r="N92" s="104"/>
      <c r="O92" s="104"/>
      <c r="P92" s="200">
        <f>P93+P152+P179</f>
        <v>0</v>
      </c>
      <c r="Q92" s="104"/>
      <c r="R92" s="200">
        <f>R93+R152+R179</f>
        <v>31.151211160000003</v>
      </c>
      <c r="S92" s="104"/>
      <c r="T92" s="201">
        <f>T93+T152+T179</f>
        <v>80.946200000000005</v>
      </c>
      <c r="AT92" s="22" t="s">
        <v>72</v>
      </c>
      <c r="AU92" s="22" t="s">
        <v>117</v>
      </c>
      <c r="BK92" s="202">
        <f>BK93+BK152+BK179</f>
        <v>0</v>
      </c>
    </row>
    <row r="93" s="10" customFormat="1" ht="37.44" customHeight="1">
      <c r="B93" s="203"/>
      <c r="C93" s="204"/>
      <c r="D93" s="205" t="s">
        <v>72</v>
      </c>
      <c r="E93" s="206" t="s">
        <v>144</v>
      </c>
      <c r="F93" s="206" t="s">
        <v>145</v>
      </c>
      <c r="G93" s="204"/>
      <c r="H93" s="204"/>
      <c r="I93" s="207"/>
      <c r="J93" s="208">
        <f>BK93</f>
        <v>0</v>
      </c>
      <c r="K93" s="204"/>
      <c r="L93" s="209"/>
      <c r="M93" s="210"/>
      <c r="N93" s="211"/>
      <c r="O93" s="211"/>
      <c r="P93" s="212">
        <f>P94+P114+P121+P124+P142+P150</f>
        <v>0</v>
      </c>
      <c r="Q93" s="211"/>
      <c r="R93" s="212">
        <f>R94+R114+R121+R124+R142+R150</f>
        <v>30.360985240000002</v>
      </c>
      <c r="S93" s="211"/>
      <c r="T93" s="213">
        <f>T94+T114+T121+T124+T142+T150</f>
        <v>78.167400000000001</v>
      </c>
      <c r="AR93" s="214" t="s">
        <v>81</v>
      </c>
      <c r="AT93" s="215" t="s">
        <v>72</v>
      </c>
      <c r="AU93" s="215" t="s">
        <v>73</v>
      </c>
      <c r="AY93" s="214" t="s">
        <v>146</v>
      </c>
      <c r="BK93" s="216">
        <f>BK94+BK114+BK121+BK124+BK142+BK150</f>
        <v>0</v>
      </c>
    </row>
    <row r="94" s="10" customFormat="1" ht="19.92" customHeight="1">
      <c r="B94" s="203"/>
      <c r="C94" s="204"/>
      <c r="D94" s="205" t="s">
        <v>72</v>
      </c>
      <c r="E94" s="217" t="s">
        <v>81</v>
      </c>
      <c r="F94" s="217" t="s">
        <v>147</v>
      </c>
      <c r="G94" s="204"/>
      <c r="H94" s="204"/>
      <c r="I94" s="207"/>
      <c r="J94" s="218">
        <f>BK94</f>
        <v>0</v>
      </c>
      <c r="K94" s="204"/>
      <c r="L94" s="209"/>
      <c r="M94" s="210"/>
      <c r="N94" s="211"/>
      <c r="O94" s="211"/>
      <c r="P94" s="212">
        <f>SUM(P95:P113)</f>
        <v>0</v>
      </c>
      <c r="Q94" s="211"/>
      <c r="R94" s="212">
        <f>SUM(R95:R113)</f>
        <v>8.3068500000000007</v>
      </c>
      <c r="S94" s="211"/>
      <c r="T94" s="213">
        <f>SUM(T95:T113)</f>
        <v>0.27540000000000003</v>
      </c>
      <c r="AR94" s="214" t="s">
        <v>81</v>
      </c>
      <c r="AT94" s="215" t="s">
        <v>72</v>
      </c>
      <c r="AU94" s="215" t="s">
        <v>81</v>
      </c>
      <c r="AY94" s="214" t="s">
        <v>146</v>
      </c>
      <c r="BK94" s="216">
        <f>SUM(BK95:BK113)</f>
        <v>0</v>
      </c>
    </row>
    <row r="95" s="1" customFormat="1" ht="51" customHeight="1">
      <c r="B95" s="44"/>
      <c r="C95" s="219" t="s">
        <v>81</v>
      </c>
      <c r="D95" s="219" t="s">
        <v>148</v>
      </c>
      <c r="E95" s="220" t="s">
        <v>573</v>
      </c>
      <c r="F95" s="221" t="s">
        <v>574</v>
      </c>
      <c r="G95" s="222" t="s">
        <v>151</v>
      </c>
      <c r="H95" s="223">
        <v>1.0800000000000001</v>
      </c>
      <c r="I95" s="224"/>
      <c r="J95" s="225">
        <f>ROUND(I95*H95,2)</f>
        <v>0</v>
      </c>
      <c r="K95" s="221" t="s">
        <v>152</v>
      </c>
      <c r="L95" s="70"/>
      <c r="M95" s="226" t="s">
        <v>23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0.255</v>
      </c>
      <c r="T95" s="229">
        <f>S95*H95</f>
        <v>0.27540000000000003</v>
      </c>
      <c r="AR95" s="22" t="s">
        <v>153</v>
      </c>
      <c r="AT95" s="22" t="s">
        <v>148</v>
      </c>
      <c r="AU95" s="22" t="s">
        <v>83</v>
      </c>
      <c r="AY95" s="22" t="s">
        <v>146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81</v>
      </c>
      <c r="BK95" s="230">
        <f>ROUND(I95*H95,2)</f>
        <v>0</v>
      </c>
      <c r="BL95" s="22" t="s">
        <v>153</v>
      </c>
      <c r="BM95" s="22" t="s">
        <v>575</v>
      </c>
    </row>
    <row r="96" s="11" customFormat="1">
      <c r="B96" s="231"/>
      <c r="C96" s="232"/>
      <c r="D96" s="233" t="s">
        <v>158</v>
      </c>
      <c r="E96" s="234" t="s">
        <v>23</v>
      </c>
      <c r="F96" s="235" t="s">
        <v>576</v>
      </c>
      <c r="G96" s="232"/>
      <c r="H96" s="236">
        <v>1.0800000000000001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158</v>
      </c>
      <c r="AU96" s="242" t="s">
        <v>83</v>
      </c>
      <c r="AV96" s="11" t="s">
        <v>83</v>
      </c>
      <c r="AW96" s="11" t="s">
        <v>36</v>
      </c>
      <c r="AX96" s="11" t="s">
        <v>81</v>
      </c>
      <c r="AY96" s="242" t="s">
        <v>146</v>
      </c>
    </row>
    <row r="97" s="1" customFormat="1" ht="38.25" customHeight="1">
      <c r="B97" s="44"/>
      <c r="C97" s="219" t="s">
        <v>83</v>
      </c>
      <c r="D97" s="219" t="s">
        <v>148</v>
      </c>
      <c r="E97" s="220" t="s">
        <v>161</v>
      </c>
      <c r="F97" s="221" t="s">
        <v>162</v>
      </c>
      <c r="G97" s="222" t="s">
        <v>163</v>
      </c>
      <c r="H97" s="223">
        <v>8.532</v>
      </c>
      <c r="I97" s="224"/>
      <c r="J97" s="225">
        <f>ROUND(I97*H97,2)</f>
        <v>0</v>
      </c>
      <c r="K97" s="221" t="s">
        <v>152</v>
      </c>
      <c r="L97" s="70"/>
      <c r="M97" s="226" t="s">
        <v>23</v>
      </c>
      <c r="N97" s="227" t="s">
        <v>44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153</v>
      </c>
      <c r="AT97" s="22" t="s">
        <v>148</v>
      </c>
      <c r="AU97" s="22" t="s">
        <v>83</v>
      </c>
      <c r="AY97" s="22" t="s">
        <v>146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81</v>
      </c>
      <c r="BK97" s="230">
        <f>ROUND(I97*H97,2)</f>
        <v>0</v>
      </c>
      <c r="BL97" s="22" t="s">
        <v>153</v>
      </c>
      <c r="BM97" s="22" t="s">
        <v>425</v>
      </c>
    </row>
    <row r="98" s="11" customFormat="1">
      <c r="B98" s="231"/>
      <c r="C98" s="232"/>
      <c r="D98" s="233" t="s">
        <v>158</v>
      </c>
      <c r="E98" s="234" t="s">
        <v>23</v>
      </c>
      <c r="F98" s="235" t="s">
        <v>577</v>
      </c>
      <c r="G98" s="232"/>
      <c r="H98" s="236">
        <v>8.532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158</v>
      </c>
      <c r="AU98" s="242" t="s">
        <v>83</v>
      </c>
      <c r="AV98" s="11" t="s">
        <v>83</v>
      </c>
      <c r="AW98" s="11" t="s">
        <v>36</v>
      </c>
      <c r="AX98" s="11" t="s">
        <v>81</v>
      </c>
      <c r="AY98" s="242" t="s">
        <v>146</v>
      </c>
    </row>
    <row r="99" s="1" customFormat="1" ht="38.25" customHeight="1">
      <c r="B99" s="44"/>
      <c r="C99" s="219" t="s">
        <v>160</v>
      </c>
      <c r="D99" s="219" t="s">
        <v>148</v>
      </c>
      <c r="E99" s="220" t="s">
        <v>166</v>
      </c>
      <c r="F99" s="221" t="s">
        <v>167</v>
      </c>
      <c r="G99" s="222" t="s">
        <v>163</v>
      </c>
      <c r="H99" s="223">
        <v>8.532</v>
      </c>
      <c r="I99" s="224"/>
      <c r="J99" s="225">
        <f>ROUND(I99*H99,2)</f>
        <v>0</v>
      </c>
      <c r="K99" s="221" t="s">
        <v>152</v>
      </c>
      <c r="L99" s="70"/>
      <c r="M99" s="226" t="s">
        <v>23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153</v>
      </c>
      <c r="AT99" s="22" t="s">
        <v>148</v>
      </c>
      <c r="AU99" s="22" t="s">
        <v>83</v>
      </c>
      <c r="AY99" s="22" t="s">
        <v>146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81</v>
      </c>
      <c r="BK99" s="230">
        <f>ROUND(I99*H99,2)</f>
        <v>0</v>
      </c>
      <c r="BL99" s="22" t="s">
        <v>153</v>
      </c>
      <c r="BM99" s="22" t="s">
        <v>427</v>
      </c>
    </row>
    <row r="100" s="1" customFormat="1" ht="38.25" customHeight="1">
      <c r="B100" s="44"/>
      <c r="C100" s="219" t="s">
        <v>153</v>
      </c>
      <c r="D100" s="219" t="s">
        <v>148</v>
      </c>
      <c r="E100" s="220" t="s">
        <v>170</v>
      </c>
      <c r="F100" s="221" t="s">
        <v>171</v>
      </c>
      <c r="G100" s="222" t="s">
        <v>163</v>
      </c>
      <c r="H100" s="223">
        <v>30.414000000000001</v>
      </c>
      <c r="I100" s="224"/>
      <c r="J100" s="225">
        <f>ROUND(I100*H100,2)</f>
        <v>0</v>
      </c>
      <c r="K100" s="221" t="s">
        <v>152</v>
      </c>
      <c r="L100" s="70"/>
      <c r="M100" s="226" t="s">
        <v>23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153</v>
      </c>
      <c r="AT100" s="22" t="s">
        <v>148</v>
      </c>
      <c r="AU100" s="22" t="s">
        <v>83</v>
      </c>
      <c r="AY100" s="22" t="s">
        <v>146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81</v>
      </c>
      <c r="BK100" s="230">
        <f>ROUND(I100*H100,2)</f>
        <v>0</v>
      </c>
      <c r="BL100" s="22" t="s">
        <v>153</v>
      </c>
      <c r="BM100" s="22" t="s">
        <v>428</v>
      </c>
    </row>
    <row r="101" s="11" customFormat="1">
      <c r="B101" s="231"/>
      <c r="C101" s="232"/>
      <c r="D101" s="233" t="s">
        <v>158</v>
      </c>
      <c r="E101" s="234" t="s">
        <v>23</v>
      </c>
      <c r="F101" s="235" t="s">
        <v>578</v>
      </c>
      <c r="G101" s="232"/>
      <c r="H101" s="236">
        <v>30.414000000000001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158</v>
      </c>
      <c r="AU101" s="242" t="s">
        <v>83</v>
      </c>
      <c r="AV101" s="11" t="s">
        <v>83</v>
      </c>
      <c r="AW101" s="11" t="s">
        <v>36</v>
      </c>
      <c r="AX101" s="11" t="s">
        <v>81</v>
      </c>
      <c r="AY101" s="242" t="s">
        <v>146</v>
      </c>
    </row>
    <row r="102" s="1" customFormat="1" ht="25.5" customHeight="1">
      <c r="B102" s="44"/>
      <c r="C102" s="219" t="s">
        <v>169</v>
      </c>
      <c r="D102" s="219" t="s">
        <v>148</v>
      </c>
      <c r="E102" s="220" t="s">
        <v>175</v>
      </c>
      <c r="F102" s="221" t="s">
        <v>176</v>
      </c>
      <c r="G102" s="222" t="s">
        <v>163</v>
      </c>
      <c r="H102" s="223">
        <v>30.414000000000001</v>
      </c>
      <c r="I102" s="224"/>
      <c r="J102" s="225">
        <f>ROUND(I102*H102,2)</f>
        <v>0</v>
      </c>
      <c r="K102" s="221" t="s">
        <v>152</v>
      </c>
      <c r="L102" s="70"/>
      <c r="M102" s="226" t="s">
        <v>23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153</v>
      </c>
      <c r="AT102" s="22" t="s">
        <v>148</v>
      </c>
      <c r="AU102" s="22" t="s">
        <v>83</v>
      </c>
      <c r="AY102" s="22" t="s">
        <v>146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81</v>
      </c>
      <c r="BK102" s="230">
        <f>ROUND(I102*H102,2)</f>
        <v>0</v>
      </c>
      <c r="BL102" s="22" t="s">
        <v>153</v>
      </c>
      <c r="BM102" s="22" t="s">
        <v>433</v>
      </c>
    </row>
    <row r="103" s="1" customFormat="1" ht="16.5" customHeight="1">
      <c r="B103" s="44"/>
      <c r="C103" s="219" t="s">
        <v>174</v>
      </c>
      <c r="D103" s="219" t="s">
        <v>148</v>
      </c>
      <c r="E103" s="220" t="s">
        <v>179</v>
      </c>
      <c r="F103" s="221" t="s">
        <v>180</v>
      </c>
      <c r="G103" s="222" t="s">
        <v>181</v>
      </c>
      <c r="H103" s="223">
        <v>63.869</v>
      </c>
      <c r="I103" s="224"/>
      <c r="J103" s="225">
        <f>ROUND(I103*H103,2)</f>
        <v>0</v>
      </c>
      <c r="K103" s="221" t="s">
        <v>23</v>
      </c>
      <c r="L103" s="70"/>
      <c r="M103" s="226" t="s">
        <v>23</v>
      </c>
      <c r="N103" s="227" t="s">
        <v>44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153</v>
      </c>
      <c r="AT103" s="22" t="s">
        <v>148</v>
      </c>
      <c r="AU103" s="22" t="s">
        <v>83</v>
      </c>
      <c r="AY103" s="22" t="s">
        <v>146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81</v>
      </c>
      <c r="BK103" s="230">
        <f>ROUND(I103*H103,2)</f>
        <v>0</v>
      </c>
      <c r="BL103" s="22" t="s">
        <v>153</v>
      </c>
      <c r="BM103" s="22" t="s">
        <v>441</v>
      </c>
    </row>
    <row r="104" s="11" customFormat="1">
      <c r="B104" s="231"/>
      <c r="C104" s="232"/>
      <c r="D104" s="233" t="s">
        <v>158</v>
      </c>
      <c r="E104" s="234" t="s">
        <v>23</v>
      </c>
      <c r="F104" s="235" t="s">
        <v>579</v>
      </c>
      <c r="G104" s="232"/>
      <c r="H104" s="236">
        <v>63.869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158</v>
      </c>
      <c r="AU104" s="242" t="s">
        <v>83</v>
      </c>
      <c r="AV104" s="11" t="s">
        <v>83</v>
      </c>
      <c r="AW104" s="11" t="s">
        <v>36</v>
      </c>
      <c r="AX104" s="11" t="s">
        <v>81</v>
      </c>
      <c r="AY104" s="242" t="s">
        <v>146</v>
      </c>
    </row>
    <row r="105" s="1" customFormat="1" ht="25.5" customHeight="1">
      <c r="B105" s="44"/>
      <c r="C105" s="219" t="s">
        <v>178</v>
      </c>
      <c r="D105" s="219" t="s">
        <v>148</v>
      </c>
      <c r="E105" s="220" t="s">
        <v>185</v>
      </c>
      <c r="F105" s="221" t="s">
        <v>186</v>
      </c>
      <c r="G105" s="222" t="s">
        <v>163</v>
      </c>
      <c r="H105" s="223">
        <v>38.945999999999998</v>
      </c>
      <c r="I105" s="224"/>
      <c r="J105" s="225">
        <f>ROUND(I105*H105,2)</f>
        <v>0</v>
      </c>
      <c r="K105" s="221" t="s">
        <v>152</v>
      </c>
      <c r="L105" s="70"/>
      <c r="M105" s="226" t="s">
        <v>23</v>
      </c>
      <c r="N105" s="227" t="s">
        <v>44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153</v>
      </c>
      <c r="AT105" s="22" t="s">
        <v>148</v>
      </c>
      <c r="AU105" s="22" t="s">
        <v>83</v>
      </c>
      <c r="AY105" s="22" t="s">
        <v>146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81</v>
      </c>
      <c r="BK105" s="230">
        <f>ROUND(I105*H105,2)</f>
        <v>0</v>
      </c>
      <c r="BL105" s="22" t="s">
        <v>153</v>
      </c>
      <c r="BM105" s="22" t="s">
        <v>443</v>
      </c>
    </row>
    <row r="106" s="1" customFormat="1" ht="25.5" customHeight="1">
      <c r="B106" s="44"/>
      <c r="C106" s="219" t="s">
        <v>184</v>
      </c>
      <c r="D106" s="219" t="s">
        <v>148</v>
      </c>
      <c r="E106" s="220" t="s">
        <v>190</v>
      </c>
      <c r="F106" s="221" t="s">
        <v>191</v>
      </c>
      <c r="G106" s="222" t="s">
        <v>151</v>
      </c>
      <c r="H106" s="223">
        <v>790</v>
      </c>
      <c r="I106" s="224"/>
      <c r="J106" s="225">
        <f>ROUND(I106*H106,2)</f>
        <v>0</v>
      </c>
      <c r="K106" s="221" t="s">
        <v>152</v>
      </c>
      <c r="L106" s="70"/>
      <c r="M106" s="226" t="s">
        <v>23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153</v>
      </c>
      <c r="AT106" s="22" t="s">
        <v>148</v>
      </c>
      <c r="AU106" s="22" t="s">
        <v>83</v>
      </c>
      <c r="AY106" s="22" t="s">
        <v>146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81</v>
      </c>
      <c r="BK106" s="230">
        <f>ROUND(I106*H106,2)</f>
        <v>0</v>
      </c>
      <c r="BL106" s="22" t="s">
        <v>153</v>
      </c>
      <c r="BM106" s="22" t="s">
        <v>444</v>
      </c>
    </row>
    <row r="107" s="11" customFormat="1">
      <c r="B107" s="231"/>
      <c r="C107" s="232"/>
      <c r="D107" s="233" t="s">
        <v>158</v>
      </c>
      <c r="E107" s="234" t="s">
        <v>23</v>
      </c>
      <c r="F107" s="235" t="s">
        <v>580</v>
      </c>
      <c r="G107" s="232"/>
      <c r="H107" s="236">
        <v>790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158</v>
      </c>
      <c r="AU107" s="242" t="s">
        <v>83</v>
      </c>
      <c r="AV107" s="11" t="s">
        <v>83</v>
      </c>
      <c r="AW107" s="11" t="s">
        <v>36</v>
      </c>
      <c r="AX107" s="11" t="s">
        <v>81</v>
      </c>
      <c r="AY107" s="242" t="s">
        <v>146</v>
      </c>
    </row>
    <row r="108" s="1" customFormat="1" ht="16.5" customHeight="1">
      <c r="B108" s="44"/>
      <c r="C108" s="243" t="s">
        <v>189</v>
      </c>
      <c r="D108" s="243" t="s">
        <v>194</v>
      </c>
      <c r="E108" s="244" t="s">
        <v>195</v>
      </c>
      <c r="F108" s="245" t="s">
        <v>196</v>
      </c>
      <c r="G108" s="246" t="s">
        <v>197</v>
      </c>
      <c r="H108" s="247">
        <v>11.85</v>
      </c>
      <c r="I108" s="248"/>
      <c r="J108" s="249">
        <f>ROUND(I108*H108,2)</f>
        <v>0</v>
      </c>
      <c r="K108" s="245" t="s">
        <v>152</v>
      </c>
      <c r="L108" s="250"/>
      <c r="M108" s="251" t="s">
        <v>23</v>
      </c>
      <c r="N108" s="252" t="s">
        <v>44</v>
      </c>
      <c r="O108" s="45"/>
      <c r="P108" s="228">
        <f>O108*H108</f>
        <v>0</v>
      </c>
      <c r="Q108" s="228">
        <v>0.001</v>
      </c>
      <c r="R108" s="228">
        <f>Q108*H108</f>
        <v>0.011849999999999999</v>
      </c>
      <c r="S108" s="228">
        <v>0</v>
      </c>
      <c r="T108" s="229">
        <f>S108*H108</f>
        <v>0</v>
      </c>
      <c r="AR108" s="22" t="s">
        <v>184</v>
      </c>
      <c r="AT108" s="22" t="s">
        <v>194</v>
      </c>
      <c r="AU108" s="22" t="s">
        <v>83</v>
      </c>
      <c r="AY108" s="22" t="s">
        <v>146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81</v>
      </c>
      <c r="BK108" s="230">
        <f>ROUND(I108*H108,2)</f>
        <v>0</v>
      </c>
      <c r="BL108" s="22" t="s">
        <v>153</v>
      </c>
      <c r="BM108" s="22" t="s">
        <v>446</v>
      </c>
    </row>
    <row r="109" s="11" customFormat="1">
      <c r="B109" s="231"/>
      <c r="C109" s="232"/>
      <c r="D109" s="233" t="s">
        <v>158</v>
      </c>
      <c r="E109" s="232"/>
      <c r="F109" s="235" t="s">
        <v>581</v>
      </c>
      <c r="G109" s="232"/>
      <c r="H109" s="236">
        <v>11.85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158</v>
      </c>
      <c r="AU109" s="242" t="s">
        <v>83</v>
      </c>
      <c r="AV109" s="11" t="s">
        <v>83</v>
      </c>
      <c r="AW109" s="11" t="s">
        <v>6</v>
      </c>
      <c r="AX109" s="11" t="s">
        <v>81</v>
      </c>
      <c r="AY109" s="242" t="s">
        <v>146</v>
      </c>
    </row>
    <row r="110" s="1" customFormat="1" ht="25.5" customHeight="1">
      <c r="B110" s="44"/>
      <c r="C110" s="219" t="s">
        <v>193</v>
      </c>
      <c r="D110" s="219" t="s">
        <v>148</v>
      </c>
      <c r="E110" s="220" t="s">
        <v>200</v>
      </c>
      <c r="F110" s="221" t="s">
        <v>201</v>
      </c>
      <c r="G110" s="222" t="s">
        <v>151</v>
      </c>
      <c r="H110" s="223">
        <v>790</v>
      </c>
      <c r="I110" s="224"/>
      <c r="J110" s="225">
        <f>ROUND(I110*H110,2)</f>
        <v>0</v>
      </c>
      <c r="K110" s="221" t="s">
        <v>152</v>
      </c>
      <c r="L110" s="70"/>
      <c r="M110" s="226" t="s">
        <v>23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153</v>
      </c>
      <c r="AT110" s="22" t="s">
        <v>148</v>
      </c>
      <c r="AU110" s="22" t="s">
        <v>83</v>
      </c>
      <c r="AY110" s="22" t="s">
        <v>146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81</v>
      </c>
      <c r="BK110" s="230">
        <f>ROUND(I110*H110,2)</f>
        <v>0</v>
      </c>
      <c r="BL110" s="22" t="s">
        <v>153</v>
      </c>
      <c r="BM110" s="22" t="s">
        <v>448</v>
      </c>
    </row>
    <row r="111" s="1" customFormat="1" ht="16.5" customHeight="1">
      <c r="B111" s="44"/>
      <c r="C111" s="243" t="s">
        <v>99</v>
      </c>
      <c r="D111" s="243" t="s">
        <v>194</v>
      </c>
      <c r="E111" s="244" t="s">
        <v>203</v>
      </c>
      <c r="F111" s="245" t="s">
        <v>204</v>
      </c>
      <c r="G111" s="246" t="s">
        <v>163</v>
      </c>
      <c r="H111" s="247">
        <v>39.5</v>
      </c>
      <c r="I111" s="248"/>
      <c r="J111" s="249">
        <f>ROUND(I111*H111,2)</f>
        <v>0</v>
      </c>
      <c r="K111" s="245" t="s">
        <v>152</v>
      </c>
      <c r="L111" s="250"/>
      <c r="M111" s="251" t="s">
        <v>23</v>
      </c>
      <c r="N111" s="252" t="s">
        <v>44</v>
      </c>
      <c r="O111" s="45"/>
      <c r="P111" s="228">
        <f>O111*H111</f>
        <v>0</v>
      </c>
      <c r="Q111" s="228">
        <v>0.20999999999999999</v>
      </c>
      <c r="R111" s="228">
        <f>Q111*H111</f>
        <v>8.2949999999999999</v>
      </c>
      <c r="S111" s="228">
        <v>0</v>
      </c>
      <c r="T111" s="229">
        <f>S111*H111</f>
        <v>0</v>
      </c>
      <c r="AR111" s="22" t="s">
        <v>184</v>
      </c>
      <c r="AT111" s="22" t="s">
        <v>194</v>
      </c>
      <c r="AU111" s="22" t="s">
        <v>83</v>
      </c>
      <c r="AY111" s="22" t="s">
        <v>146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81</v>
      </c>
      <c r="BK111" s="230">
        <f>ROUND(I111*H111,2)</f>
        <v>0</v>
      </c>
      <c r="BL111" s="22" t="s">
        <v>153</v>
      </c>
      <c r="BM111" s="22" t="s">
        <v>449</v>
      </c>
    </row>
    <row r="112" s="11" customFormat="1">
      <c r="B112" s="231"/>
      <c r="C112" s="232"/>
      <c r="D112" s="233" t="s">
        <v>158</v>
      </c>
      <c r="E112" s="234" t="s">
        <v>23</v>
      </c>
      <c r="F112" s="235" t="s">
        <v>582</v>
      </c>
      <c r="G112" s="232"/>
      <c r="H112" s="236">
        <v>39.5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158</v>
      </c>
      <c r="AU112" s="242" t="s">
        <v>83</v>
      </c>
      <c r="AV112" s="11" t="s">
        <v>83</v>
      </c>
      <c r="AW112" s="11" t="s">
        <v>36</v>
      </c>
      <c r="AX112" s="11" t="s">
        <v>81</v>
      </c>
      <c r="AY112" s="242" t="s">
        <v>146</v>
      </c>
    </row>
    <row r="113" s="1" customFormat="1" ht="25.5" customHeight="1">
      <c r="B113" s="44"/>
      <c r="C113" s="219" t="s">
        <v>102</v>
      </c>
      <c r="D113" s="219" t="s">
        <v>148</v>
      </c>
      <c r="E113" s="220" t="s">
        <v>208</v>
      </c>
      <c r="F113" s="221" t="s">
        <v>209</v>
      </c>
      <c r="G113" s="222" t="s">
        <v>151</v>
      </c>
      <c r="H113" s="223">
        <v>790</v>
      </c>
      <c r="I113" s="224"/>
      <c r="J113" s="225">
        <f>ROUND(I113*H113,2)</f>
        <v>0</v>
      </c>
      <c r="K113" s="221" t="s">
        <v>152</v>
      </c>
      <c r="L113" s="70"/>
      <c r="M113" s="226" t="s">
        <v>23</v>
      </c>
      <c r="N113" s="227" t="s">
        <v>44</v>
      </c>
      <c r="O113" s="4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2" t="s">
        <v>153</v>
      </c>
      <c r="AT113" s="22" t="s">
        <v>148</v>
      </c>
      <c r="AU113" s="22" t="s">
        <v>83</v>
      </c>
      <c r="AY113" s="22" t="s">
        <v>146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81</v>
      </c>
      <c r="BK113" s="230">
        <f>ROUND(I113*H113,2)</f>
        <v>0</v>
      </c>
      <c r="BL113" s="22" t="s">
        <v>153</v>
      </c>
      <c r="BM113" s="22" t="s">
        <v>451</v>
      </c>
    </row>
    <row r="114" s="10" customFormat="1" ht="29.88" customHeight="1">
      <c r="B114" s="203"/>
      <c r="C114" s="204"/>
      <c r="D114" s="205" t="s">
        <v>72</v>
      </c>
      <c r="E114" s="217" t="s">
        <v>83</v>
      </c>
      <c r="F114" s="217" t="s">
        <v>212</v>
      </c>
      <c r="G114" s="204"/>
      <c r="H114" s="204"/>
      <c r="I114" s="207"/>
      <c r="J114" s="218">
        <f>BK114</f>
        <v>0</v>
      </c>
      <c r="K114" s="204"/>
      <c r="L114" s="209"/>
      <c r="M114" s="210"/>
      <c r="N114" s="211"/>
      <c r="O114" s="211"/>
      <c r="P114" s="212">
        <f>SUM(P115:P120)</f>
        <v>0</v>
      </c>
      <c r="Q114" s="211"/>
      <c r="R114" s="212">
        <f>SUM(R115:R120)</f>
        <v>20.762535240000002</v>
      </c>
      <c r="S114" s="211"/>
      <c r="T114" s="213">
        <f>SUM(T115:T120)</f>
        <v>0</v>
      </c>
      <c r="AR114" s="214" t="s">
        <v>81</v>
      </c>
      <c r="AT114" s="215" t="s">
        <v>72</v>
      </c>
      <c r="AU114" s="215" t="s">
        <v>81</v>
      </c>
      <c r="AY114" s="214" t="s">
        <v>146</v>
      </c>
      <c r="BK114" s="216">
        <f>SUM(BK115:BK120)</f>
        <v>0</v>
      </c>
    </row>
    <row r="115" s="1" customFormat="1" ht="25.5" customHeight="1">
      <c r="B115" s="44"/>
      <c r="C115" s="219" t="s">
        <v>207</v>
      </c>
      <c r="D115" s="219" t="s">
        <v>148</v>
      </c>
      <c r="E115" s="220" t="s">
        <v>214</v>
      </c>
      <c r="F115" s="221" t="s">
        <v>215</v>
      </c>
      <c r="G115" s="222" t="s">
        <v>163</v>
      </c>
      <c r="H115" s="223">
        <v>0.57599999999999996</v>
      </c>
      <c r="I115" s="224"/>
      <c r="J115" s="225">
        <f>ROUND(I115*H115,2)</f>
        <v>0</v>
      </c>
      <c r="K115" s="221" t="s">
        <v>152</v>
      </c>
      <c r="L115" s="70"/>
      <c r="M115" s="226" t="s">
        <v>23</v>
      </c>
      <c r="N115" s="227" t="s">
        <v>44</v>
      </c>
      <c r="O115" s="45"/>
      <c r="P115" s="228">
        <f>O115*H115</f>
        <v>0</v>
      </c>
      <c r="Q115" s="228">
        <v>2.1600000000000001</v>
      </c>
      <c r="R115" s="228">
        <f>Q115*H115</f>
        <v>1.2441599999999999</v>
      </c>
      <c r="S115" s="228">
        <v>0</v>
      </c>
      <c r="T115" s="229">
        <f>S115*H115</f>
        <v>0</v>
      </c>
      <c r="AR115" s="22" t="s">
        <v>153</v>
      </c>
      <c r="AT115" s="22" t="s">
        <v>148</v>
      </c>
      <c r="AU115" s="22" t="s">
        <v>83</v>
      </c>
      <c r="AY115" s="22" t="s">
        <v>146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81</v>
      </c>
      <c r="BK115" s="230">
        <f>ROUND(I115*H115,2)</f>
        <v>0</v>
      </c>
      <c r="BL115" s="22" t="s">
        <v>153</v>
      </c>
      <c r="BM115" s="22" t="s">
        <v>452</v>
      </c>
    </row>
    <row r="116" s="11" customFormat="1">
      <c r="B116" s="231"/>
      <c r="C116" s="232"/>
      <c r="D116" s="233" t="s">
        <v>158</v>
      </c>
      <c r="E116" s="234" t="s">
        <v>23</v>
      </c>
      <c r="F116" s="235" t="s">
        <v>583</v>
      </c>
      <c r="G116" s="232"/>
      <c r="H116" s="236">
        <v>0.57599999999999996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158</v>
      </c>
      <c r="AU116" s="242" t="s">
        <v>83</v>
      </c>
      <c r="AV116" s="11" t="s">
        <v>83</v>
      </c>
      <c r="AW116" s="11" t="s">
        <v>36</v>
      </c>
      <c r="AX116" s="11" t="s">
        <v>81</v>
      </c>
      <c r="AY116" s="242" t="s">
        <v>146</v>
      </c>
    </row>
    <row r="117" s="1" customFormat="1" ht="25.5" customHeight="1">
      <c r="B117" s="44"/>
      <c r="C117" s="219" t="s">
        <v>213</v>
      </c>
      <c r="D117" s="219" t="s">
        <v>148</v>
      </c>
      <c r="E117" s="220" t="s">
        <v>218</v>
      </c>
      <c r="F117" s="221" t="s">
        <v>219</v>
      </c>
      <c r="G117" s="222" t="s">
        <v>163</v>
      </c>
      <c r="H117" s="223">
        <v>7.9560000000000004</v>
      </c>
      <c r="I117" s="224"/>
      <c r="J117" s="225">
        <f>ROUND(I117*H117,2)</f>
        <v>0</v>
      </c>
      <c r="K117" s="221" t="s">
        <v>152</v>
      </c>
      <c r="L117" s="70"/>
      <c r="M117" s="226" t="s">
        <v>23</v>
      </c>
      <c r="N117" s="227" t="s">
        <v>44</v>
      </c>
      <c r="O117" s="45"/>
      <c r="P117" s="228">
        <f>O117*H117</f>
        <v>0</v>
      </c>
      <c r="Q117" s="228">
        <v>2.45329</v>
      </c>
      <c r="R117" s="228">
        <f>Q117*H117</f>
        <v>19.518375240000001</v>
      </c>
      <c r="S117" s="228">
        <v>0</v>
      </c>
      <c r="T117" s="229">
        <f>S117*H117</f>
        <v>0</v>
      </c>
      <c r="AR117" s="22" t="s">
        <v>153</v>
      </c>
      <c r="AT117" s="22" t="s">
        <v>148</v>
      </c>
      <c r="AU117" s="22" t="s">
        <v>83</v>
      </c>
      <c r="AY117" s="22" t="s">
        <v>146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81</v>
      </c>
      <c r="BK117" s="230">
        <f>ROUND(I117*H117,2)</f>
        <v>0</v>
      </c>
      <c r="BL117" s="22" t="s">
        <v>153</v>
      </c>
      <c r="BM117" s="22" t="s">
        <v>456</v>
      </c>
    </row>
    <row r="118" s="11" customFormat="1">
      <c r="B118" s="231"/>
      <c r="C118" s="232"/>
      <c r="D118" s="233" t="s">
        <v>158</v>
      </c>
      <c r="E118" s="234" t="s">
        <v>23</v>
      </c>
      <c r="F118" s="235" t="s">
        <v>584</v>
      </c>
      <c r="G118" s="232"/>
      <c r="H118" s="236">
        <v>7.4880000000000004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158</v>
      </c>
      <c r="AU118" s="242" t="s">
        <v>83</v>
      </c>
      <c r="AV118" s="11" t="s">
        <v>83</v>
      </c>
      <c r="AW118" s="11" t="s">
        <v>36</v>
      </c>
      <c r="AX118" s="11" t="s">
        <v>73</v>
      </c>
      <c r="AY118" s="242" t="s">
        <v>146</v>
      </c>
    </row>
    <row r="119" s="11" customFormat="1">
      <c r="B119" s="231"/>
      <c r="C119" s="232"/>
      <c r="D119" s="233" t="s">
        <v>158</v>
      </c>
      <c r="E119" s="234" t="s">
        <v>23</v>
      </c>
      <c r="F119" s="235" t="s">
        <v>325</v>
      </c>
      <c r="G119" s="232"/>
      <c r="H119" s="236">
        <v>0.46800000000000003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158</v>
      </c>
      <c r="AU119" s="242" t="s">
        <v>83</v>
      </c>
      <c r="AV119" s="11" t="s">
        <v>83</v>
      </c>
      <c r="AW119" s="11" t="s">
        <v>36</v>
      </c>
      <c r="AX119" s="11" t="s">
        <v>73</v>
      </c>
      <c r="AY119" s="242" t="s">
        <v>146</v>
      </c>
    </row>
    <row r="120" s="12" customFormat="1">
      <c r="B120" s="253"/>
      <c r="C120" s="254"/>
      <c r="D120" s="233" t="s">
        <v>158</v>
      </c>
      <c r="E120" s="255" t="s">
        <v>23</v>
      </c>
      <c r="F120" s="256" t="s">
        <v>223</v>
      </c>
      <c r="G120" s="254"/>
      <c r="H120" s="257">
        <v>7.9560000000000004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AT120" s="263" t="s">
        <v>158</v>
      </c>
      <c r="AU120" s="263" t="s">
        <v>83</v>
      </c>
      <c r="AV120" s="12" t="s">
        <v>153</v>
      </c>
      <c r="AW120" s="12" t="s">
        <v>36</v>
      </c>
      <c r="AX120" s="12" t="s">
        <v>81</v>
      </c>
      <c r="AY120" s="263" t="s">
        <v>146</v>
      </c>
    </row>
    <row r="121" s="10" customFormat="1" ht="29.88" customHeight="1">
      <c r="B121" s="203"/>
      <c r="C121" s="204"/>
      <c r="D121" s="205" t="s">
        <v>72</v>
      </c>
      <c r="E121" s="217" t="s">
        <v>174</v>
      </c>
      <c r="F121" s="217" t="s">
        <v>345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SUM(P122:P123)</f>
        <v>0</v>
      </c>
      <c r="Q121" s="211"/>
      <c r="R121" s="212">
        <f>SUM(R122:R123)</f>
        <v>0.2016</v>
      </c>
      <c r="S121" s="211"/>
      <c r="T121" s="213">
        <f>SUM(T122:T123)</f>
        <v>0</v>
      </c>
      <c r="AR121" s="214" t="s">
        <v>81</v>
      </c>
      <c r="AT121" s="215" t="s">
        <v>72</v>
      </c>
      <c r="AU121" s="215" t="s">
        <v>81</v>
      </c>
      <c r="AY121" s="214" t="s">
        <v>146</v>
      </c>
      <c r="BK121" s="216">
        <f>SUM(BK122:BK123)</f>
        <v>0</v>
      </c>
    </row>
    <row r="122" s="1" customFormat="1" ht="38.25" customHeight="1">
      <c r="B122" s="44"/>
      <c r="C122" s="219" t="s">
        <v>10</v>
      </c>
      <c r="D122" s="219" t="s">
        <v>148</v>
      </c>
      <c r="E122" s="220" t="s">
        <v>346</v>
      </c>
      <c r="F122" s="221" t="s">
        <v>347</v>
      </c>
      <c r="G122" s="222" t="s">
        <v>151</v>
      </c>
      <c r="H122" s="223">
        <v>32</v>
      </c>
      <c r="I122" s="224"/>
      <c r="J122" s="225">
        <f>ROUND(I122*H122,2)</f>
        <v>0</v>
      </c>
      <c r="K122" s="221" t="s">
        <v>152</v>
      </c>
      <c r="L122" s="70"/>
      <c r="M122" s="226" t="s">
        <v>23</v>
      </c>
      <c r="N122" s="227" t="s">
        <v>44</v>
      </c>
      <c r="O122" s="45"/>
      <c r="P122" s="228">
        <f>O122*H122</f>
        <v>0</v>
      </c>
      <c r="Q122" s="228">
        <v>0.0063</v>
      </c>
      <c r="R122" s="228">
        <f>Q122*H122</f>
        <v>0.2016</v>
      </c>
      <c r="S122" s="228">
        <v>0</v>
      </c>
      <c r="T122" s="229">
        <f>S122*H122</f>
        <v>0</v>
      </c>
      <c r="AR122" s="22" t="s">
        <v>153</v>
      </c>
      <c r="AT122" s="22" t="s">
        <v>148</v>
      </c>
      <c r="AU122" s="22" t="s">
        <v>83</v>
      </c>
      <c r="AY122" s="22" t="s">
        <v>146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81</v>
      </c>
      <c r="BK122" s="230">
        <f>ROUND(I122*H122,2)</f>
        <v>0</v>
      </c>
      <c r="BL122" s="22" t="s">
        <v>153</v>
      </c>
      <c r="BM122" s="22" t="s">
        <v>514</v>
      </c>
    </row>
    <row r="123" s="11" customFormat="1">
      <c r="B123" s="231"/>
      <c r="C123" s="232"/>
      <c r="D123" s="233" t="s">
        <v>158</v>
      </c>
      <c r="E123" s="234" t="s">
        <v>23</v>
      </c>
      <c r="F123" s="235" t="s">
        <v>585</v>
      </c>
      <c r="G123" s="232"/>
      <c r="H123" s="236">
        <v>32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158</v>
      </c>
      <c r="AU123" s="242" t="s">
        <v>83</v>
      </c>
      <c r="AV123" s="11" t="s">
        <v>83</v>
      </c>
      <c r="AW123" s="11" t="s">
        <v>36</v>
      </c>
      <c r="AX123" s="11" t="s">
        <v>81</v>
      </c>
      <c r="AY123" s="242" t="s">
        <v>146</v>
      </c>
    </row>
    <row r="124" s="10" customFormat="1" ht="29.88" customHeight="1">
      <c r="B124" s="203"/>
      <c r="C124" s="204"/>
      <c r="D124" s="205" t="s">
        <v>72</v>
      </c>
      <c r="E124" s="217" t="s">
        <v>189</v>
      </c>
      <c r="F124" s="217" t="s">
        <v>224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SUM(P125:P141)</f>
        <v>0</v>
      </c>
      <c r="Q124" s="211"/>
      <c r="R124" s="212">
        <f>SUM(R125:R141)</f>
        <v>1.0899999999999999</v>
      </c>
      <c r="S124" s="211"/>
      <c r="T124" s="213">
        <f>SUM(T125:T141)</f>
        <v>77.891999999999996</v>
      </c>
      <c r="AR124" s="214" t="s">
        <v>81</v>
      </c>
      <c r="AT124" s="215" t="s">
        <v>72</v>
      </c>
      <c r="AU124" s="215" t="s">
        <v>81</v>
      </c>
      <c r="AY124" s="214" t="s">
        <v>146</v>
      </c>
      <c r="BK124" s="216">
        <f>SUM(BK125:BK141)</f>
        <v>0</v>
      </c>
    </row>
    <row r="125" s="1" customFormat="1" ht="16.5" customHeight="1">
      <c r="B125" s="44"/>
      <c r="C125" s="219" t="s">
        <v>225</v>
      </c>
      <c r="D125" s="219" t="s">
        <v>148</v>
      </c>
      <c r="E125" s="220" t="s">
        <v>226</v>
      </c>
      <c r="F125" s="221" t="s">
        <v>227</v>
      </c>
      <c r="G125" s="222" t="s">
        <v>228</v>
      </c>
      <c r="H125" s="223">
        <v>1</v>
      </c>
      <c r="I125" s="224"/>
      <c r="J125" s="225">
        <f>ROUND(I125*H125,2)</f>
        <v>0</v>
      </c>
      <c r="K125" s="221" t="s">
        <v>23</v>
      </c>
      <c r="L125" s="70"/>
      <c r="M125" s="226" t="s">
        <v>23</v>
      </c>
      <c r="N125" s="227" t="s">
        <v>44</v>
      </c>
      <c r="O125" s="45"/>
      <c r="P125" s="228">
        <f>O125*H125</f>
        <v>0</v>
      </c>
      <c r="Q125" s="228">
        <v>0.41099999999999998</v>
      </c>
      <c r="R125" s="228">
        <f>Q125*H125</f>
        <v>0.41099999999999998</v>
      </c>
      <c r="S125" s="228">
        <v>0</v>
      </c>
      <c r="T125" s="229">
        <f>S125*H125</f>
        <v>0</v>
      </c>
      <c r="AR125" s="22" t="s">
        <v>153</v>
      </c>
      <c r="AT125" s="22" t="s">
        <v>148</v>
      </c>
      <c r="AU125" s="22" t="s">
        <v>83</v>
      </c>
      <c r="AY125" s="22" t="s">
        <v>146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81</v>
      </c>
      <c r="BK125" s="230">
        <f>ROUND(I125*H125,2)</f>
        <v>0</v>
      </c>
      <c r="BL125" s="22" t="s">
        <v>153</v>
      </c>
      <c r="BM125" s="22" t="s">
        <v>586</v>
      </c>
    </row>
    <row r="126" s="11" customFormat="1">
      <c r="B126" s="231"/>
      <c r="C126" s="232"/>
      <c r="D126" s="233" t="s">
        <v>158</v>
      </c>
      <c r="E126" s="234" t="s">
        <v>23</v>
      </c>
      <c r="F126" s="235" t="s">
        <v>230</v>
      </c>
      <c r="G126" s="232"/>
      <c r="H126" s="236">
        <v>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158</v>
      </c>
      <c r="AU126" s="242" t="s">
        <v>83</v>
      </c>
      <c r="AV126" s="11" t="s">
        <v>83</v>
      </c>
      <c r="AW126" s="11" t="s">
        <v>36</v>
      </c>
      <c r="AX126" s="11" t="s">
        <v>81</v>
      </c>
      <c r="AY126" s="242" t="s">
        <v>146</v>
      </c>
    </row>
    <row r="127" s="1" customFormat="1" ht="16.5" customHeight="1">
      <c r="B127" s="44"/>
      <c r="C127" s="243" t="s">
        <v>231</v>
      </c>
      <c r="D127" s="243" t="s">
        <v>194</v>
      </c>
      <c r="E127" s="244" t="s">
        <v>232</v>
      </c>
      <c r="F127" s="245" t="s">
        <v>233</v>
      </c>
      <c r="G127" s="246" t="s">
        <v>228</v>
      </c>
      <c r="H127" s="247">
        <v>1</v>
      </c>
      <c r="I127" s="248"/>
      <c r="J127" s="249">
        <f>ROUND(I127*H127,2)</f>
        <v>0</v>
      </c>
      <c r="K127" s="245" t="s">
        <v>23</v>
      </c>
      <c r="L127" s="250"/>
      <c r="M127" s="251" t="s">
        <v>23</v>
      </c>
      <c r="N127" s="252" t="s">
        <v>44</v>
      </c>
      <c r="O127" s="45"/>
      <c r="P127" s="228">
        <f>O127*H127</f>
        <v>0</v>
      </c>
      <c r="Q127" s="228">
        <v>0.13400000000000001</v>
      </c>
      <c r="R127" s="228">
        <f>Q127*H127</f>
        <v>0.13400000000000001</v>
      </c>
      <c r="S127" s="228">
        <v>0</v>
      </c>
      <c r="T127" s="229">
        <f>S127*H127</f>
        <v>0</v>
      </c>
      <c r="AR127" s="22" t="s">
        <v>184</v>
      </c>
      <c r="AT127" s="22" t="s">
        <v>194</v>
      </c>
      <c r="AU127" s="22" t="s">
        <v>83</v>
      </c>
      <c r="AY127" s="22" t="s">
        <v>146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81</v>
      </c>
      <c r="BK127" s="230">
        <f>ROUND(I127*H127,2)</f>
        <v>0</v>
      </c>
      <c r="BL127" s="22" t="s">
        <v>153</v>
      </c>
      <c r="BM127" s="22" t="s">
        <v>587</v>
      </c>
    </row>
    <row r="128" s="11" customFormat="1">
      <c r="B128" s="231"/>
      <c r="C128" s="232"/>
      <c r="D128" s="233" t="s">
        <v>158</v>
      </c>
      <c r="E128" s="234" t="s">
        <v>23</v>
      </c>
      <c r="F128" s="235" t="s">
        <v>235</v>
      </c>
      <c r="G128" s="232"/>
      <c r="H128" s="236">
        <v>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158</v>
      </c>
      <c r="AU128" s="242" t="s">
        <v>83</v>
      </c>
      <c r="AV128" s="11" t="s">
        <v>83</v>
      </c>
      <c r="AW128" s="11" t="s">
        <v>36</v>
      </c>
      <c r="AX128" s="11" t="s">
        <v>81</v>
      </c>
      <c r="AY128" s="242" t="s">
        <v>146</v>
      </c>
    </row>
    <row r="129" s="1" customFormat="1" ht="16.5" customHeight="1">
      <c r="B129" s="44"/>
      <c r="C129" s="219" t="s">
        <v>236</v>
      </c>
      <c r="D129" s="219" t="s">
        <v>148</v>
      </c>
      <c r="E129" s="220" t="s">
        <v>588</v>
      </c>
      <c r="F129" s="221" t="s">
        <v>589</v>
      </c>
      <c r="G129" s="222" t="s">
        <v>228</v>
      </c>
      <c r="H129" s="223">
        <v>1</v>
      </c>
      <c r="I129" s="224"/>
      <c r="J129" s="225">
        <f>ROUND(I129*H129,2)</f>
        <v>0</v>
      </c>
      <c r="K129" s="221" t="s">
        <v>23</v>
      </c>
      <c r="L129" s="70"/>
      <c r="M129" s="226" t="s">
        <v>23</v>
      </c>
      <c r="N129" s="227" t="s">
        <v>44</v>
      </c>
      <c r="O129" s="45"/>
      <c r="P129" s="228">
        <f>O129*H129</f>
        <v>0</v>
      </c>
      <c r="Q129" s="228">
        <v>0.41099999999999998</v>
      </c>
      <c r="R129" s="228">
        <f>Q129*H129</f>
        <v>0.41099999999999998</v>
      </c>
      <c r="S129" s="228">
        <v>0</v>
      </c>
      <c r="T129" s="229">
        <f>S129*H129</f>
        <v>0</v>
      </c>
      <c r="AR129" s="22" t="s">
        <v>153</v>
      </c>
      <c r="AT129" s="22" t="s">
        <v>148</v>
      </c>
      <c r="AU129" s="22" t="s">
        <v>83</v>
      </c>
      <c r="AY129" s="22" t="s">
        <v>146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81</v>
      </c>
      <c r="BK129" s="230">
        <f>ROUND(I129*H129,2)</f>
        <v>0</v>
      </c>
      <c r="BL129" s="22" t="s">
        <v>153</v>
      </c>
      <c r="BM129" s="22" t="s">
        <v>473</v>
      </c>
    </row>
    <row r="130" s="11" customFormat="1">
      <c r="B130" s="231"/>
      <c r="C130" s="232"/>
      <c r="D130" s="233" t="s">
        <v>158</v>
      </c>
      <c r="E130" s="234" t="s">
        <v>23</v>
      </c>
      <c r="F130" s="235" t="s">
        <v>235</v>
      </c>
      <c r="G130" s="232"/>
      <c r="H130" s="236">
        <v>1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158</v>
      </c>
      <c r="AU130" s="242" t="s">
        <v>83</v>
      </c>
      <c r="AV130" s="11" t="s">
        <v>83</v>
      </c>
      <c r="AW130" s="11" t="s">
        <v>36</v>
      </c>
      <c r="AX130" s="11" t="s">
        <v>81</v>
      </c>
      <c r="AY130" s="242" t="s">
        <v>146</v>
      </c>
    </row>
    <row r="131" s="1" customFormat="1" ht="16.5" customHeight="1">
      <c r="B131" s="44"/>
      <c r="C131" s="243" t="s">
        <v>240</v>
      </c>
      <c r="D131" s="243" t="s">
        <v>194</v>
      </c>
      <c r="E131" s="244" t="s">
        <v>590</v>
      </c>
      <c r="F131" s="245" t="s">
        <v>591</v>
      </c>
      <c r="G131" s="246" t="s">
        <v>228</v>
      </c>
      <c r="H131" s="247">
        <v>1</v>
      </c>
      <c r="I131" s="248"/>
      <c r="J131" s="249">
        <f>ROUND(I131*H131,2)</f>
        <v>0</v>
      </c>
      <c r="K131" s="245" t="s">
        <v>23</v>
      </c>
      <c r="L131" s="250"/>
      <c r="M131" s="251" t="s">
        <v>23</v>
      </c>
      <c r="N131" s="252" t="s">
        <v>44</v>
      </c>
      <c r="O131" s="45"/>
      <c r="P131" s="228">
        <f>O131*H131</f>
        <v>0</v>
      </c>
      <c r="Q131" s="228">
        <v>0.13400000000000001</v>
      </c>
      <c r="R131" s="228">
        <f>Q131*H131</f>
        <v>0.13400000000000001</v>
      </c>
      <c r="S131" s="228">
        <v>0</v>
      </c>
      <c r="T131" s="229">
        <f>S131*H131</f>
        <v>0</v>
      </c>
      <c r="AR131" s="22" t="s">
        <v>184</v>
      </c>
      <c r="AT131" s="22" t="s">
        <v>194</v>
      </c>
      <c r="AU131" s="22" t="s">
        <v>83</v>
      </c>
      <c r="AY131" s="22" t="s">
        <v>146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81</v>
      </c>
      <c r="BK131" s="230">
        <f>ROUND(I131*H131,2)</f>
        <v>0</v>
      </c>
      <c r="BL131" s="22" t="s">
        <v>153</v>
      </c>
      <c r="BM131" s="22" t="s">
        <v>476</v>
      </c>
    </row>
    <row r="132" s="1" customFormat="1" ht="16.5" customHeight="1">
      <c r="B132" s="44"/>
      <c r="C132" s="219" t="s">
        <v>244</v>
      </c>
      <c r="D132" s="219" t="s">
        <v>148</v>
      </c>
      <c r="E132" s="220" t="s">
        <v>245</v>
      </c>
      <c r="F132" s="221" t="s">
        <v>246</v>
      </c>
      <c r="G132" s="222" t="s">
        <v>163</v>
      </c>
      <c r="H132" s="223">
        <v>38.945999999999998</v>
      </c>
      <c r="I132" s="224"/>
      <c r="J132" s="225">
        <f>ROUND(I132*H132,2)</f>
        <v>0</v>
      </c>
      <c r="K132" s="221" t="s">
        <v>152</v>
      </c>
      <c r="L132" s="70"/>
      <c r="M132" s="226" t="s">
        <v>23</v>
      </c>
      <c r="N132" s="227" t="s">
        <v>44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2</v>
      </c>
      <c r="T132" s="229">
        <f>S132*H132</f>
        <v>77.891999999999996</v>
      </c>
      <c r="AR132" s="22" t="s">
        <v>153</v>
      </c>
      <c r="AT132" s="22" t="s">
        <v>148</v>
      </c>
      <c r="AU132" s="22" t="s">
        <v>83</v>
      </c>
      <c r="AY132" s="22" t="s">
        <v>146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81</v>
      </c>
      <c r="BK132" s="230">
        <f>ROUND(I132*H132,2)</f>
        <v>0</v>
      </c>
      <c r="BL132" s="22" t="s">
        <v>153</v>
      </c>
      <c r="BM132" s="22" t="s">
        <v>477</v>
      </c>
    </row>
    <row r="133" s="11" customFormat="1">
      <c r="B133" s="231"/>
      <c r="C133" s="232"/>
      <c r="D133" s="233" t="s">
        <v>158</v>
      </c>
      <c r="E133" s="234" t="s">
        <v>23</v>
      </c>
      <c r="F133" s="235" t="s">
        <v>592</v>
      </c>
      <c r="G133" s="232"/>
      <c r="H133" s="236">
        <v>11.52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158</v>
      </c>
      <c r="AU133" s="242" t="s">
        <v>83</v>
      </c>
      <c r="AV133" s="11" t="s">
        <v>83</v>
      </c>
      <c r="AW133" s="11" t="s">
        <v>36</v>
      </c>
      <c r="AX133" s="11" t="s">
        <v>73</v>
      </c>
      <c r="AY133" s="242" t="s">
        <v>146</v>
      </c>
    </row>
    <row r="134" s="11" customFormat="1">
      <c r="B134" s="231"/>
      <c r="C134" s="232"/>
      <c r="D134" s="233" t="s">
        <v>158</v>
      </c>
      <c r="E134" s="234" t="s">
        <v>23</v>
      </c>
      <c r="F134" s="235" t="s">
        <v>593</v>
      </c>
      <c r="G134" s="232"/>
      <c r="H134" s="236">
        <v>7.2000000000000002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158</v>
      </c>
      <c r="AU134" s="242" t="s">
        <v>83</v>
      </c>
      <c r="AV134" s="11" t="s">
        <v>83</v>
      </c>
      <c r="AW134" s="11" t="s">
        <v>36</v>
      </c>
      <c r="AX134" s="11" t="s">
        <v>73</v>
      </c>
      <c r="AY134" s="242" t="s">
        <v>146</v>
      </c>
    </row>
    <row r="135" s="11" customFormat="1">
      <c r="B135" s="231"/>
      <c r="C135" s="232"/>
      <c r="D135" s="233" t="s">
        <v>158</v>
      </c>
      <c r="E135" s="234" t="s">
        <v>23</v>
      </c>
      <c r="F135" s="235" t="s">
        <v>594</v>
      </c>
      <c r="G135" s="232"/>
      <c r="H135" s="236">
        <v>8.5760000000000005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158</v>
      </c>
      <c r="AU135" s="242" t="s">
        <v>83</v>
      </c>
      <c r="AV135" s="11" t="s">
        <v>83</v>
      </c>
      <c r="AW135" s="11" t="s">
        <v>36</v>
      </c>
      <c r="AX135" s="11" t="s">
        <v>73</v>
      </c>
      <c r="AY135" s="242" t="s">
        <v>146</v>
      </c>
    </row>
    <row r="136" s="11" customFormat="1">
      <c r="B136" s="231"/>
      <c r="C136" s="232"/>
      <c r="D136" s="233" t="s">
        <v>158</v>
      </c>
      <c r="E136" s="234" t="s">
        <v>23</v>
      </c>
      <c r="F136" s="235" t="s">
        <v>595</v>
      </c>
      <c r="G136" s="232"/>
      <c r="H136" s="236">
        <v>6.25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158</v>
      </c>
      <c r="AU136" s="242" t="s">
        <v>83</v>
      </c>
      <c r="AV136" s="11" t="s">
        <v>83</v>
      </c>
      <c r="AW136" s="11" t="s">
        <v>36</v>
      </c>
      <c r="AX136" s="11" t="s">
        <v>73</v>
      </c>
      <c r="AY136" s="242" t="s">
        <v>146</v>
      </c>
    </row>
    <row r="137" s="11" customFormat="1">
      <c r="B137" s="231"/>
      <c r="C137" s="232"/>
      <c r="D137" s="233" t="s">
        <v>158</v>
      </c>
      <c r="E137" s="234" t="s">
        <v>23</v>
      </c>
      <c r="F137" s="235" t="s">
        <v>524</v>
      </c>
      <c r="G137" s="232"/>
      <c r="H137" s="236">
        <v>3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158</v>
      </c>
      <c r="AU137" s="242" t="s">
        <v>83</v>
      </c>
      <c r="AV137" s="11" t="s">
        <v>83</v>
      </c>
      <c r="AW137" s="11" t="s">
        <v>36</v>
      </c>
      <c r="AX137" s="11" t="s">
        <v>73</v>
      </c>
      <c r="AY137" s="242" t="s">
        <v>146</v>
      </c>
    </row>
    <row r="138" s="11" customFormat="1">
      <c r="B138" s="231"/>
      <c r="C138" s="232"/>
      <c r="D138" s="233" t="s">
        <v>158</v>
      </c>
      <c r="E138" s="234" t="s">
        <v>23</v>
      </c>
      <c r="F138" s="235" t="s">
        <v>596</v>
      </c>
      <c r="G138" s="232"/>
      <c r="H138" s="236">
        <v>1.44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158</v>
      </c>
      <c r="AU138" s="242" t="s">
        <v>83</v>
      </c>
      <c r="AV138" s="11" t="s">
        <v>83</v>
      </c>
      <c r="AW138" s="11" t="s">
        <v>36</v>
      </c>
      <c r="AX138" s="11" t="s">
        <v>73</v>
      </c>
      <c r="AY138" s="242" t="s">
        <v>146</v>
      </c>
    </row>
    <row r="139" s="11" customFormat="1">
      <c r="B139" s="231"/>
      <c r="C139" s="232"/>
      <c r="D139" s="233" t="s">
        <v>158</v>
      </c>
      <c r="E139" s="234" t="s">
        <v>23</v>
      </c>
      <c r="F139" s="235" t="s">
        <v>597</v>
      </c>
      <c r="G139" s="232"/>
      <c r="H139" s="236">
        <v>0.59999999999999998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158</v>
      </c>
      <c r="AU139" s="242" t="s">
        <v>83</v>
      </c>
      <c r="AV139" s="11" t="s">
        <v>83</v>
      </c>
      <c r="AW139" s="11" t="s">
        <v>36</v>
      </c>
      <c r="AX139" s="11" t="s">
        <v>73</v>
      </c>
      <c r="AY139" s="242" t="s">
        <v>146</v>
      </c>
    </row>
    <row r="140" s="11" customFormat="1">
      <c r="B140" s="231"/>
      <c r="C140" s="232"/>
      <c r="D140" s="233" t="s">
        <v>158</v>
      </c>
      <c r="E140" s="234" t="s">
        <v>23</v>
      </c>
      <c r="F140" s="235" t="s">
        <v>598</v>
      </c>
      <c r="G140" s="232"/>
      <c r="H140" s="236">
        <v>0.35999999999999999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158</v>
      </c>
      <c r="AU140" s="242" t="s">
        <v>83</v>
      </c>
      <c r="AV140" s="11" t="s">
        <v>83</v>
      </c>
      <c r="AW140" s="11" t="s">
        <v>36</v>
      </c>
      <c r="AX140" s="11" t="s">
        <v>73</v>
      </c>
      <c r="AY140" s="242" t="s">
        <v>146</v>
      </c>
    </row>
    <row r="141" s="12" customFormat="1">
      <c r="B141" s="253"/>
      <c r="C141" s="254"/>
      <c r="D141" s="233" t="s">
        <v>158</v>
      </c>
      <c r="E141" s="255" t="s">
        <v>23</v>
      </c>
      <c r="F141" s="256" t="s">
        <v>223</v>
      </c>
      <c r="G141" s="254"/>
      <c r="H141" s="257">
        <v>38.945999999999998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AT141" s="263" t="s">
        <v>158</v>
      </c>
      <c r="AU141" s="263" t="s">
        <v>83</v>
      </c>
      <c r="AV141" s="12" t="s">
        <v>153</v>
      </c>
      <c r="AW141" s="12" t="s">
        <v>36</v>
      </c>
      <c r="AX141" s="12" t="s">
        <v>81</v>
      </c>
      <c r="AY141" s="263" t="s">
        <v>146</v>
      </c>
    </row>
    <row r="142" s="10" customFormat="1" ht="29.88" customHeight="1">
      <c r="B142" s="203"/>
      <c r="C142" s="204"/>
      <c r="D142" s="205" t="s">
        <v>72</v>
      </c>
      <c r="E142" s="217" t="s">
        <v>249</v>
      </c>
      <c r="F142" s="217" t="s">
        <v>250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SUM(P143:P149)</f>
        <v>0</v>
      </c>
      <c r="Q142" s="211"/>
      <c r="R142" s="212">
        <f>SUM(R143:R149)</f>
        <v>0</v>
      </c>
      <c r="S142" s="211"/>
      <c r="T142" s="213">
        <f>SUM(T143:T149)</f>
        <v>0</v>
      </c>
      <c r="AR142" s="214" t="s">
        <v>81</v>
      </c>
      <c r="AT142" s="215" t="s">
        <v>72</v>
      </c>
      <c r="AU142" s="215" t="s">
        <v>81</v>
      </c>
      <c r="AY142" s="214" t="s">
        <v>146</v>
      </c>
      <c r="BK142" s="216">
        <f>SUM(BK143:BK149)</f>
        <v>0</v>
      </c>
    </row>
    <row r="143" s="1" customFormat="1" ht="25.5" customHeight="1">
      <c r="B143" s="44"/>
      <c r="C143" s="219" t="s">
        <v>9</v>
      </c>
      <c r="D143" s="219" t="s">
        <v>148</v>
      </c>
      <c r="E143" s="220" t="s">
        <v>251</v>
      </c>
      <c r="F143" s="221" t="s">
        <v>252</v>
      </c>
      <c r="G143" s="222" t="s">
        <v>181</v>
      </c>
      <c r="H143" s="223">
        <v>80.945999999999998</v>
      </c>
      <c r="I143" s="224"/>
      <c r="J143" s="225">
        <f>ROUND(I143*H143,2)</f>
        <v>0</v>
      </c>
      <c r="K143" s="221" t="s">
        <v>152</v>
      </c>
      <c r="L143" s="70"/>
      <c r="M143" s="226" t="s">
        <v>23</v>
      </c>
      <c r="N143" s="227" t="s">
        <v>44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153</v>
      </c>
      <c r="AT143" s="22" t="s">
        <v>148</v>
      </c>
      <c r="AU143" s="22" t="s">
        <v>83</v>
      </c>
      <c r="AY143" s="22" t="s">
        <v>146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81</v>
      </c>
      <c r="BK143" s="230">
        <f>ROUND(I143*H143,2)</f>
        <v>0</v>
      </c>
      <c r="BL143" s="22" t="s">
        <v>153</v>
      </c>
      <c r="BM143" s="22" t="s">
        <v>483</v>
      </c>
    </row>
    <row r="144" s="1" customFormat="1" ht="38.25" customHeight="1">
      <c r="B144" s="44"/>
      <c r="C144" s="219" t="s">
        <v>254</v>
      </c>
      <c r="D144" s="219" t="s">
        <v>148</v>
      </c>
      <c r="E144" s="220" t="s">
        <v>255</v>
      </c>
      <c r="F144" s="221" t="s">
        <v>256</v>
      </c>
      <c r="G144" s="222" t="s">
        <v>181</v>
      </c>
      <c r="H144" s="223">
        <v>809.46000000000004</v>
      </c>
      <c r="I144" s="224"/>
      <c r="J144" s="225">
        <f>ROUND(I144*H144,2)</f>
        <v>0</v>
      </c>
      <c r="K144" s="221" t="s">
        <v>152</v>
      </c>
      <c r="L144" s="70"/>
      <c r="M144" s="226" t="s">
        <v>23</v>
      </c>
      <c r="N144" s="227" t="s">
        <v>44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2" t="s">
        <v>153</v>
      </c>
      <c r="AT144" s="22" t="s">
        <v>148</v>
      </c>
      <c r="AU144" s="22" t="s">
        <v>83</v>
      </c>
      <c r="AY144" s="22" t="s">
        <v>146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81</v>
      </c>
      <c r="BK144" s="230">
        <f>ROUND(I144*H144,2)</f>
        <v>0</v>
      </c>
      <c r="BL144" s="22" t="s">
        <v>153</v>
      </c>
      <c r="BM144" s="22" t="s">
        <v>484</v>
      </c>
    </row>
    <row r="145" s="11" customFormat="1">
      <c r="B145" s="231"/>
      <c r="C145" s="232"/>
      <c r="D145" s="233" t="s">
        <v>158</v>
      </c>
      <c r="E145" s="232"/>
      <c r="F145" s="235" t="s">
        <v>599</v>
      </c>
      <c r="G145" s="232"/>
      <c r="H145" s="236">
        <v>809.46000000000004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158</v>
      </c>
      <c r="AU145" s="242" t="s">
        <v>83</v>
      </c>
      <c r="AV145" s="11" t="s">
        <v>83</v>
      </c>
      <c r="AW145" s="11" t="s">
        <v>6</v>
      </c>
      <c r="AX145" s="11" t="s">
        <v>81</v>
      </c>
      <c r="AY145" s="242" t="s">
        <v>146</v>
      </c>
    </row>
    <row r="146" s="1" customFormat="1" ht="25.5" customHeight="1">
      <c r="B146" s="44"/>
      <c r="C146" s="219" t="s">
        <v>259</v>
      </c>
      <c r="D146" s="219" t="s">
        <v>148</v>
      </c>
      <c r="E146" s="220" t="s">
        <v>260</v>
      </c>
      <c r="F146" s="221" t="s">
        <v>261</v>
      </c>
      <c r="G146" s="222" t="s">
        <v>181</v>
      </c>
      <c r="H146" s="223">
        <v>80.945999999999998</v>
      </c>
      <c r="I146" s="224"/>
      <c r="J146" s="225">
        <f>ROUND(I146*H146,2)</f>
        <v>0</v>
      </c>
      <c r="K146" s="221" t="s">
        <v>152</v>
      </c>
      <c r="L146" s="70"/>
      <c r="M146" s="226" t="s">
        <v>23</v>
      </c>
      <c r="N146" s="227" t="s">
        <v>44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2" t="s">
        <v>153</v>
      </c>
      <c r="AT146" s="22" t="s">
        <v>148</v>
      </c>
      <c r="AU146" s="22" t="s">
        <v>83</v>
      </c>
      <c r="AY146" s="22" t="s">
        <v>146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81</v>
      </c>
      <c r="BK146" s="230">
        <f>ROUND(I146*H146,2)</f>
        <v>0</v>
      </c>
      <c r="BL146" s="22" t="s">
        <v>153</v>
      </c>
      <c r="BM146" s="22" t="s">
        <v>486</v>
      </c>
    </row>
    <row r="147" s="1" customFormat="1" ht="25.5" customHeight="1">
      <c r="B147" s="44"/>
      <c r="C147" s="219" t="s">
        <v>263</v>
      </c>
      <c r="D147" s="219" t="s">
        <v>148</v>
      </c>
      <c r="E147" s="220" t="s">
        <v>264</v>
      </c>
      <c r="F147" s="221" t="s">
        <v>265</v>
      </c>
      <c r="G147" s="222" t="s">
        <v>181</v>
      </c>
      <c r="H147" s="223">
        <v>78.796000000000006</v>
      </c>
      <c r="I147" s="224"/>
      <c r="J147" s="225">
        <f>ROUND(I147*H147,2)</f>
        <v>0</v>
      </c>
      <c r="K147" s="221" t="s">
        <v>152</v>
      </c>
      <c r="L147" s="70"/>
      <c r="M147" s="226" t="s">
        <v>23</v>
      </c>
      <c r="N147" s="227" t="s">
        <v>44</v>
      </c>
      <c r="O147" s="4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2" t="s">
        <v>153</v>
      </c>
      <c r="AT147" s="22" t="s">
        <v>148</v>
      </c>
      <c r="AU147" s="22" t="s">
        <v>83</v>
      </c>
      <c r="AY147" s="22" t="s">
        <v>146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81</v>
      </c>
      <c r="BK147" s="230">
        <f>ROUND(I147*H147,2)</f>
        <v>0</v>
      </c>
      <c r="BL147" s="22" t="s">
        <v>153</v>
      </c>
      <c r="BM147" s="22" t="s">
        <v>487</v>
      </c>
    </row>
    <row r="148" s="11" customFormat="1">
      <c r="B148" s="231"/>
      <c r="C148" s="232"/>
      <c r="D148" s="233" t="s">
        <v>158</v>
      </c>
      <c r="E148" s="234" t="s">
        <v>23</v>
      </c>
      <c r="F148" s="235" t="s">
        <v>600</v>
      </c>
      <c r="G148" s="232"/>
      <c r="H148" s="236">
        <v>78.796000000000006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158</v>
      </c>
      <c r="AU148" s="242" t="s">
        <v>83</v>
      </c>
      <c r="AV148" s="11" t="s">
        <v>83</v>
      </c>
      <c r="AW148" s="11" t="s">
        <v>36</v>
      </c>
      <c r="AX148" s="11" t="s">
        <v>81</v>
      </c>
      <c r="AY148" s="242" t="s">
        <v>146</v>
      </c>
    </row>
    <row r="149" s="1" customFormat="1" ht="16.5" customHeight="1">
      <c r="B149" s="44"/>
      <c r="C149" s="219" t="s">
        <v>268</v>
      </c>
      <c r="D149" s="219" t="s">
        <v>148</v>
      </c>
      <c r="E149" s="220" t="s">
        <v>269</v>
      </c>
      <c r="F149" s="221" t="s">
        <v>270</v>
      </c>
      <c r="G149" s="222" t="s">
        <v>197</v>
      </c>
      <c r="H149" s="223">
        <v>2150</v>
      </c>
      <c r="I149" s="224"/>
      <c r="J149" s="225">
        <f>ROUND(I149*H149,2)</f>
        <v>0</v>
      </c>
      <c r="K149" s="221" t="s">
        <v>23</v>
      </c>
      <c r="L149" s="70"/>
      <c r="M149" s="226" t="s">
        <v>23</v>
      </c>
      <c r="N149" s="227" t="s">
        <v>44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153</v>
      </c>
      <c r="AT149" s="22" t="s">
        <v>148</v>
      </c>
      <c r="AU149" s="22" t="s">
        <v>83</v>
      </c>
      <c r="AY149" s="22" t="s">
        <v>146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81</v>
      </c>
      <c r="BK149" s="230">
        <f>ROUND(I149*H149,2)</f>
        <v>0</v>
      </c>
      <c r="BL149" s="22" t="s">
        <v>153</v>
      </c>
      <c r="BM149" s="22" t="s">
        <v>489</v>
      </c>
    </row>
    <row r="150" s="10" customFormat="1" ht="29.88" customHeight="1">
      <c r="B150" s="203"/>
      <c r="C150" s="204"/>
      <c r="D150" s="205" t="s">
        <v>72</v>
      </c>
      <c r="E150" s="217" t="s">
        <v>276</v>
      </c>
      <c r="F150" s="217" t="s">
        <v>277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P151</f>
        <v>0</v>
      </c>
      <c r="Q150" s="211"/>
      <c r="R150" s="212">
        <f>R151</f>
        <v>0</v>
      </c>
      <c r="S150" s="211"/>
      <c r="T150" s="213">
        <f>T151</f>
        <v>0</v>
      </c>
      <c r="AR150" s="214" t="s">
        <v>81</v>
      </c>
      <c r="AT150" s="215" t="s">
        <v>72</v>
      </c>
      <c r="AU150" s="215" t="s">
        <v>81</v>
      </c>
      <c r="AY150" s="214" t="s">
        <v>146</v>
      </c>
      <c r="BK150" s="216">
        <f>BK151</f>
        <v>0</v>
      </c>
    </row>
    <row r="151" s="1" customFormat="1" ht="25.5" customHeight="1">
      <c r="B151" s="44"/>
      <c r="C151" s="219" t="s">
        <v>272</v>
      </c>
      <c r="D151" s="219" t="s">
        <v>148</v>
      </c>
      <c r="E151" s="220" t="s">
        <v>279</v>
      </c>
      <c r="F151" s="221" t="s">
        <v>280</v>
      </c>
      <c r="G151" s="222" t="s">
        <v>181</v>
      </c>
      <c r="H151" s="223">
        <v>30.361000000000001</v>
      </c>
      <c r="I151" s="224"/>
      <c r="J151" s="225">
        <f>ROUND(I151*H151,2)</f>
        <v>0</v>
      </c>
      <c r="K151" s="221" t="s">
        <v>152</v>
      </c>
      <c r="L151" s="70"/>
      <c r="M151" s="226" t="s">
        <v>23</v>
      </c>
      <c r="N151" s="227" t="s">
        <v>44</v>
      </c>
      <c r="O151" s="4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2" t="s">
        <v>153</v>
      </c>
      <c r="AT151" s="22" t="s">
        <v>148</v>
      </c>
      <c r="AU151" s="22" t="s">
        <v>83</v>
      </c>
      <c r="AY151" s="22" t="s">
        <v>146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81</v>
      </c>
      <c r="BK151" s="230">
        <f>ROUND(I151*H151,2)</f>
        <v>0</v>
      </c>
      <c r="BL151" s="22" t="s">
        <v>153</v>
      </c>
      <c r="BM151" s="22" t="s">
        <v>490</v>
      </c>
    </row>
    <row r="152" s="10" customFormat="1" ht="37.44" customHeight="1">
      <c r="B152" s="203"/>
      <c r="C152" s="204"/>
      <c r="D152" s="205" t="s">
        <v>72</v>
      </c>
      <c r="E152" s="206" t="s">
        <v>282</v>
      </c>
      <c r="F152" s="206" t="s">
        <v>283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P153+P156+P164+P173</f>
        <v>0</v>
      </c>
      <c r="Q152" s="211"/>
      <c r="R152" s="212">
        <f>R153+R156+R164+R173</f>
        <v>0.79022591999999992</v>
      </c>
      <c r="S152" s="211"/>
      <c r="T152" s="213">
        <f>T153+T156+T164+T173</f>
        <v>2.7787999999999999</v>
      </c>
      <c r="AR152" s="214" t="s">
        <v>83</v>
      </c>
      <c r="AT152" s="215" t="s">
        <v>72</v>
      </c>
      <c r="AU152" s="215" t="s">
        <v>73</v>
      </c>
      <c r="AY152" s="214" t="s">
        <v>146</v>
      </c>
      <c r="BK152" s="216">
        <f>BK153+BK156+BK164+BK173</f>
        <v>0</v>
      </c>
    </row>
    <row r="153" s="10" customFormat="1" ht="19.92" customHeight="1">
      <c r="B153" s="203"/>
      <c r="C153" s="204"/>
      <c r="D153" s="205" t="s">
        <v>72</v>
      </c>
      <c r="E153" s="217" t="s">
        <v>368</v>
      </c>
      <c r="F153" s="217" t="s">
        <v>369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SUM(P154:P155)</f>
        <v>0</v>
      </c>
      <c r="Q153" s="211"/>
      <c r="R153" s="212">
        <f>SUM(R154:R155)</f>
        <v>0.0026611199999999999</v>
      </c>
      <c r="S153" s="211"/>
      <c r="T153" s="213">
        <f>SUM(T154:T155)</f>
        <v>0</v>
      </c>
      <c r="AR153" s="214" t="s">
        <v>83</v>
      </c>
      <c r="AT153" s="215" t="s">
        <v>72</v>
      </c>
      <c r="AU153" s="215" t="s">
        <v>81</v>
      </c>
      <c r="AY153" s="214" t="s">
        <v>146</v>
      </c>
      <c r="BK153" s="216">
        <f>SUM(BK154:BK155)</f>
        <v>0</v>
      </c>
    </row>
    <row r="154" s="1" customFormat="1" ht="38.25" customHeight="1">
      <c r="B154" s="44"/>
      <c r="C154" s="219" t="s">
        <v>278</v>
      </c>
      <c r="D154" s="219" t="s">
        <v>148</v>
      </c>
      <c r="E154" s="220" t="s">
        <v>370</v>
      </c>
      <c r="F154" s="221" t="s">
        <v>371</v>
      </c>
      <c r="G154" s="222" t="s">
        <v>163</v>
      </c>
      <c r="H154" s="223">
        <v>1.4079999999999999</v>
      </c>
      <c r="I154" s="224"/>
      <c r="J154" s="225">
        <f>ROUND(I154*H154,2)</f>
        <v>0</v>
      </c>
      <c r="K154" s="221" t="s">
        <v>152</v>
      </c>
      <c r="L154" s="70"/>
      <c r="M154" s="226" t="s">
        <v>23</v>
      </c>
      <c r="N154" s="227" t="s">
        <v>44</v>
      </c>
      <c r="O154" s="45"/>
      <c r="P154" s="228">
        <f>O154*H154</f>
        <v>0</v>
      </c>
      <c r="Q154" s="228">
        <v>0.00189</v>
      </c>
      <c r="R154" s="228">
        <f>Q154*H154</f>
        <v>0.0026611199999999999</v>
      </c>
      <c r="S154" s="228">
        <v>0</v>
      </c>
      <c r="T154" s="229">
        <f>S154*H154</f>
        <v>0</v>
      </c>
      <c r="AR154" s="22" t="s">
        <v>225</v>
      </c>
      <c r="AT154" s="22" t="s">
        <v>148</v>
      </c>
      <c r="AU154" s="22" t="s">
        <v>83</v>
      </c>
      <c r="AY154" s="22" t="s">
        <v>146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81</v>
      </c>
      <c r="BK154" s="230">
        <f>ROUND(I154*H154,2)</f>
        <v>0</v>
      </c>
      <c r="BL154" s="22" t="s">
        <v>225</v>
      </c>
      <c r="BM154" s="22" t="s">
        <v>601</v>
      </c>
    </row>
    <row r="155" s="1" customFormat="1" ht="38.25" customHeight="1">
      <c r="B155" s="44"/>
      <c r="C155" s="219" t="s">
        <v>286</v>
      </c>
      <c r="D155" s="219" t="s">
        <v>148</v>
      </c>
      <c r="E155" s="220" t="s">
        <v>373</v>
      </c>
      <c r="F155" s="221" t="s">
        <v>374</v>
      </c>
      <c r="G155" s="222" t="s">
        <v>181</v>
      </c>
      <c r="H155" s="223">
        <v>0.0030000000000000001</v>
      </c>
      <c r="I155" s="224"/>
      <c r="J155" s="225">
        <f>ROUND(I155*H155,2)</f>
        <v>0</v>
      </c>
      <c r="K155" s="221" t="s">
        <v>152</v>
      </c>
      <c r="L155" s="70"/>
      <c r="M155" s="226" t="s">
        <v>23</v>
      </c>
      <c r="N155" s="227" t="s">
        <v>44</v>
      </c>
      <c r="O155" s="4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AR155" s="22" t="s">
        <v>225</v>
      </c>
      <c r="AT155" s="22" t="s">
        <v>148</v>
      </c>
      <c r="AU155" s="22" t="s">
        <v>83</v>
      </c>
      <c r="AY155" s="22" t="s">
        <v>146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81</v>
      </c>
      <c r="BK155" s="230">
        <f>ROUND(I155*H155,2)</f>
        <v>0</v>
      </c>
      <c r="BL155" s="22" t="s">
        <v>225</v>
      </c>
      <c r="BM155" s="22" t="s">
        <v>602</v>
      </c>
    </row>
    <row r="156" s="10" customFormat="1" ht="29.88" customHeight="1">
      <c r="B156" s="203"/>
      <c r="C156" s="204"/>
      <c r="D156" s="205" t="s">
        <v>72</v>
      </c>
      <c r="E156" s="217" t="s">
        <v>376</v>
      </c>
      <c r="F156" s="217" t="s">
        <v>377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SUM(P157:P163)</f>
        <v>0</v>
      </c>
      <c r="Q156" s="211"/>
      <c r="R156" s="212">
        <f>SUM(R157:R163)</f>
        <v>0.77439999999999998</v>
      </c>
      <c r="S156" s="211"/>
      <c r="T156" s="213">
        <f>SUM(T157:T163)</f>
        <v>0.62880000000000003</v>
      </c>
      <c r="AR156" s="214" t="s">
        <v>83</v>
      </c>
      <c r="AT156" s="215" t="s">
        <v>72</v>
      </c>
      <c r="AU156" s="215" t="s">
        <v>81</v>
      </c>
      <c r="AY156" s="214" t="s">
        <v>146</v>
      </c>
      <c r="BK156" s="216">
        <f>SUM(BK157:BK163)</f>
        <v>0</v>
      </c>
    </row>
    <row r="157" s="1" customFormat="1" ht="25.5" customHeight="1">
      <c r="B157" s="44"/>
      <c r="C157" s="219" t="s">
        <v>291</v>
      </c>
      <c r="D157" s="219" t="s">
        <v>148</v>
      </c>
      <c r="E157" s="220" t="s">
        <v>378</v>
      </c>
      <c r="F157" s="221" t="s">
        <v>379</v>
      </c>
      <c r="G157" s="222" t="s">
        <v>380</v>
      </c>
      <c r="H157" s="223">
        <v>32</v>
      </c>
      <c r="I157" s="224"/>
      <c r="J157" s="225">
        <f>ROUND(I157*H157,2)</f>
        <v>0</v>
      </c>
      <c r="K157" s="221" t="s">
        <v>23</v>
      </c>
      <c r="L157" s="70"/>
      <c r="M157" s="226" t="s">
        <v>23</v>
      </c>
      <c r="N157" s="227" t="s">
        <v>44</v>
      </c>
      <c r="O157" s="4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22" t="s">
        <v>225</v>
      </c>
      <c r="AT157" s="22" t="s">
        <v>148</v>
      </c>
      <c r="AU157" s="22" t="s">
        <v>83</v>
      </c>
      <c r="AY157" s="22" t="s">
        <v>146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81</v>
      </c>
      <c r="BK157" s="230">
        <f>ROUND(I157*H157,2)</f>
        <v>0</v>
      </c>
      <c r="BL157" s="22" t="s">
        <v>225</v>
      </c>
      <c r="BM157" s="22" t="s">
        <v>531</v>
      </c>
    </row>
    <row r="158" s="11" customFormat="1">
      <c r="B158" s="231"/>
      <c r="C158" s="232"/>
      <c r="D158" s="233" t="s">
        <v>158</v>
      </c>
      <c r="E158" s="234" t="s">
        <v>23</v>
      </c>
      <c r="F158" s="235" t="s">
        <v>532</v>
      </c>
      <c r="G158" s="232"/>
      <c r="H158" s="236">
        <v>32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158</v>
      </c>
      <c r="AU158" s="242" t="s">
        <v>83</v>
      </c>
      <c r="AV158" s="11" t="s">
        <v>83</v>
      </c>
      <c r="AW158" s="11" t="s">
        <v>36</v>
      </c>
      <c r="AX158" s="11" t="s">
        <v>81</v>
      </c>
      <c r="AY158" s="242" t="s">
        <v>146</v>
      </c>
    </row>
    <row r="159" s="1" customFormat="1" ht="16.5" customHeight="1">
      <c r="B159" s="44"/>
      <c r="C159" s="243" t="s">
        <v>298</v>
      </c>
      <c r="D159" s="243" t="s">
        <v>194</v>
      </c>
      <c r="E159" s="244" t="s">
        <v>382</v>
      </c>
      <c r="F159" s="245" t="s">
        <v>383</v>
      </c>
      <c r="G159" s="246" t="s">
        <v>163</v>
      </c>
      <c r="H159" s="247">
        <v>1.4079999999999999</v>
      </c>
      <c r="I159" s="248"/>
      <c r="J159" s="249">
        <f>ROUND(I159*H159,2)</f>
        <v>0</v>
      </c>
      <c r="K159" s="245" t="s">
        <v>23</v>
      </c>
      <c r="L159" s="250"/>
      <c r="M159" s="251" t="s">
        <v>23</v>
      </c>
      <c r="N159" s="252" t="s">
        <v>44</v>
      </c>
      <c r="O159" s="45"/>
      <c r="P159" s="228">
        <f>O159*H159</f>
        <v>0</v>
      </c>
      <c r="Q159" s="228">
        <v>0.55000000000000004</v>
      </c>
      <c r="R159" s="228">
        <f>Q159*H159</f>
        <v>0.77439999999999998</v>
      </c>
      <c r="S159" s="228">
        <v>0</v>
      </c>
      <c r="T159" s="229">
        <f>S159*H159</f>
        <v>0</v>
      </c>
      <c r="AR159" s="22" t="s">
        <v>314</v>
      </c>
      <c r="AT159" s="22" t="s">
        <v>194</v>
      </c>
      <c r="AU159" s="22" t="s">
        <v>83</v>
      </c>
      <c r="AY159" s="22" t="s">
        <v>146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81</v>
      </c>
      <c r="BK159" s="230">
        <f>ROUND(I159*H159,2)</f>
        <v>0</v>
      </c>
      <c r="BL159" s="22" t="s">
        <v>225</v>
      </c>
      <c r="BM159" s="22" t="s">
        <v>533</v>
      </c>
    </row>
    <row r="160" s="11" customFormat="1">
      <c r="B160" s="231"/>
      <c r="C160" s="232"/>
      <c r="D160" s="233" t="s">
        <v>158</v>
      </c>
      <c r="E160" s="234" t="s">
        <v>23</v>
      </c>
      <c r="F160" s="235" t="s">
        <v>534</v>
      </c>
      <c r="G160" s="232"/>
      <c r="H160" s="236">
        <v>1.4079999999999999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158</v>
      </c>
      <c r="AU160" s="242" t="s">
        <v>83</v>
      </c>
      <c r="AV160" s="11" t="s">
        <v>83</v>
      </c>
      <c r="AW160" s="11" t="s">
        <v>36</v>
      </c>
      <c r="AX160" s="11" t="s">
        <v>81</v>
      </c>
      <c r="AY160" s="242" t="s">
        <v>146</v>
      </c>
    </row>
    <row r="161" s="1" customFormat="1" ht="16.5" customHeight="1">
      <c r="B161" s="44"/>
      <c r="C161" s="219" t="s">
        <v>307</v>
      </c>
      <c r="D161" s="219" t="s">
        <v>148</v>
      </c>
      <c r="E161" s="220" t="s">
        <v>386</v>
      </c>
      <c r="F161" s="221" t="s">
        <v>387</v>
      </c>
      <c r="G161" s="222" t="s">
        <v>380</v>
      </c>
      <c r="H161" s="223">
        <v>32</v>
      </c>
      <c r="I161" s="224"/>
      <c r="J161" s="225">
        <f>ROUND(I161*H161,2)</f>
        <v>0</v>
      </c>
      <c r="K161" s="221" t="s">
        <v>23</v>
      </c>
      <c r="L161" s="70"/>
      <c r="M161" s="226" t="s">
        <v>23</v>
      </c>
      <c r="N161" s="227" t="s">
        <v>44</v>
      </c>
      <c r="O161" s="45"/>
      <c r="P161" s="228">
        <f>O161*H161</f>
        <v>0</v>
      </c>
      <c r="Q161" s="228">
        <v>0</v>
      </c>
      <c r="R161" s="228">
        <f>Q161*H161</f>
        <v>0</v>
      </c>
      <c r="S161" s="228">
        <v>0.019650000000000001</v>
      </c>
      <c r="T161" s="229">
        <f>S161*H161</f>
        <v>0.62880000000000003</v>
      </c>
      <c r="AR161" s="22" t="s">
        <v>225</v>
      </c>
      <c r="AT161" s="22" t="s">
        <v>148</v>
      </c>
      <c r="AU161" s="22" t="s">
        <v>83</v>
      </c>
      <c r="AY161" s="22" t="s">
        <v>146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81</v>
      </c>
      <c r="BK161" s="230">
        <f>ROUND(I161*H161,2)</f>
        <v>0</v>
      </c>
      <c r="BL161" s="22" t="s">
        <v>225</v>
      </c>
      <c r="BM161" s="22" t="s">
        <v>491</v>
      </c>
    </row>
    <row r="162" s="11" customFormat="1">
      <c r="B162" s="231"/>
      <c r="C162" s="232"/>
      <c r="D162" s="233" t="s">
        <v>158</v>
      </c>
      <c r="E162" s="234" t="s">
        <v>23</v>
      </c>
      <c r="F162" s="235" t="s">
        <v>535</v>
      </c>
      <c r="G162" s="232"/>
      <c r="H162" s="236">
        <v>32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158</v>
      </c>
      <c r="AU162" s="242" t="s">
        <v>83</v>
      </c>
      <c r="AV162" s="11" t="s">
        <v>83</v>
      </c>
      <c r="AW162" s="11" t="s">
        <v>36</v>
      </c>
      <c r="AX162" s="11" t="s">
        <v>81</v>
      </c>
      <c r="AY162" s="242" t="s">
        <v>146</v>
      </c>
    </row>
    <row r="163" s="1" customFormat="1" ht="38.25" customHeight="1">
      <c r="B163" s="44"/>
      <c r="C163" s="219" t="s">
        <v>314</v>
      </c>
      <c r="D163" s="219" t="s">
        <v>148</v>
      </c>
      <c r="E163" s="220" t="s">
        <v>390</v>
      </c>
      <c r="F163" s="221" t="s">
        <v>391</v>
      </c>
      <c r="G163" s="222" t="s">
        <v>181</v>
      </c>
      <c r="H163" s="223">
        <v>0.77400000000000002</v>
      </c>
      <c r="I163" s="224"/>
      <c r="J163" s="225">
        <f>ROUND(I163*H163,2)</f>
        <v>0</v>
      </c>
      <c r="K163" s="221" t="s">
        <v>152</v>
      </c>
      <c r="L163" s="70"/>
      <c r="M163" s="226" t="s">
        <v>23</v>
      </c>
      <c r="N163" s="227" t="s">
        <v>44</v>
      </c>
      <c r="O163" s="45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22" t="s">
        <v>225</v>
      </c>
      <c r="AT163" s="22" t="s">
        <v>148</v>
      </c>
      <c r="AU163" s="22" t="s">
        <v>83</v>
      </c>
      <c r="AY163" s="22" t="s">
        <v>146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2" t="s">
        <v>81</v>
      </c>
      <c r="BK163" s="230">
        <f>ROUND(I163*H163,2)</f>
        <v>0</v>
      </c>
      <c r="BL163" s="22" t="s">
        <v>225</v>
      </c>
      <c r="BM163" s="22" t="s">
        <v>536</v>
      </c>
    </row>
    <row r="164" s="10" customFormat="1" ht="29.88" customHeight="1">
      <c r="B164" s="203"/>
      <c r="C164" s="204"/>
      <c r="D164" s="205" t="s">
        <v>72</v>
      </c>
      <c r="E164" s="217" t="s">
        <v>284</v>
      </c>
      <c r="F164" s="217" t="s">
        <v>285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SUM(P165:P172)</f>
        <v>0</v>
      </c>
      <c r="Q164" s="211"/>
      <c r="R164" s="212">
        <f>SUM(R165:R172)</f>
        <v>0</v>
      </c>
      <c r="S164" s="211"/>
      <c r="T164" s="213">
        <f>SUM(T165:T172)</f>
        <v>2.1499999999999999</v>
      </c>
      <c r="AR164" s="214" t="s">
        <v>83</v>
      </c>
      <c r="AT164" s="215" t="s">
        <v>72</v>
      </c>
      <c r="AU164" s="215" t="s">
        <v>81</v>
      </c>
      <c r="AY164" s="214" t="s">
        <v>146</v>
      </c>
      <c r="BK164" s="216">
        <f>SUM(BK165:BK172)</f>
        <v>0</v>
      </c>
    </row>
    <row r="165" s="1" customFormat="1" ht="25.5" customHeight="1">
      <c r="B165" s="44"/>
      <c r="C165" s="219" t="s">
        <v>397</v>
      </c>
      <c r="D165" s="219" t="s">
        <v>148</v>
      </c>
      <c r="E165" s="220" t="s">
        <v>493</v>
      </c>
      <c r="F165" s="221" t="s">
        <v>494</v>
      </c>
      <c r="G165" s="222" t="s">
        <v>197</v>
      </c>
      <c r="H165" s="223">
        <v>2150</v>
      </c>
      <c r="I165" s="224"/>
      <c r="J165" s="225">
        <f>ROUND(I165*H165,2)</f>
        <v>0</v>
      </c>
      <c r="K165" s="221" t="s">
        <v>152</v>
      </c>
      <c r="L165" s="70"/>
      <c r="M165" s="226" t="s">
        <v>23</v>
      </c>
      <c r="N165" s="227" t="s">
        <v>44</v>
      </c>
      <c r="O165" s="45"/>
      <c r="P165" s="228">
        <f>O165*H165</f>
        <v>0</v>
      </c>
      <c r="Q165" s="228">
        <v>0</v>
      </c>
      <c r="R165" s="228">
        <f>Q165*H165</f>
        <v>0</v>
      </c>
      <c r="S165" s="228">
        <v>0.001</v>
      </c>
      <c r="T165" s="229">
        <f>S165*H165</f>
        <v>2.1499999999999999</v>
      </c>
      <c r="AR165" s="22" t="s">
        <v>225</v>
      </c>
      <c r="AT165" s="22" t="s">
        <v>148</v>
      </c>
      <c r="AU165" s="22" t="s">
        <v>83</v>
      </c>
      <c r="AY165" s="22" t="s">
        <v>146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81</v>
      </c>
      <c r="BK165" s="230">
        <f>ROUND(I165*H165,2)</f>
        <v>0</v>
      </c>
      <c r="BL165" s="22" t="s">
        <v>225</v>
      </c>
      <c r="BM165" s="22" t="s">
        <v>495</v>
      </c>
    </row>
    <row r="166" s="11" customFormat="1">
      <c r="B166" s="231"/>
      <c r="C166" s="232"/>
      <c r="D166" s="233" t="s">
        <v>158</v>
      </c>
      <c r="E166" s="234" t="s">
        <v>23</v>
      </c>
      <c r="F166" s="235" t="s">
        <v>603</v>
      </c>
      <c r="G166" s="232"/>
      <c r="H166" s="236">
        <v>800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158</v>
      </c>
      <c r="AU166" s="242" t="s">
        <v>83</v>
      </c>
      <c r="AV166" s="11" t="s">
        <v>83</v>
      </c>
      <c r="AW166" s="11" t="s">
        <v>36</v>
      </c>
      <c r="AX166" s="11" t="s">
        <v>73</v>
      </c>
      <c r="AY166" s="242" t="s">
        <v>146</v>
      </c>
    </row>
    <row r="167" s="11" customFormat="1">
      <c r="B167" s="231"/>
      <c r="C167" s="232"/>
      <c r="D167" s="233" t="s">
        <v>158</v>
      </c>
      <c r="E167" s="234" t="s">
        <v>23</v>
      </c>
      <c r="F167" s="235" t="s">
        <v>604</v>
      </c>
      <c r="G167" s="232"/>
      <c r="H167" s="236">
        <v>300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158</v>
      </c>
      <c r="AU167" s="242" t="s">
        <v>83</v>
      </c>
      <c r="AV167" s="11" t="s">
        <v>83</v>
      </c>
      <c r="AW167" s="11" t="s">
        <v>36</v>
      </c>
      <c r="AX167" s="11" t="s">
        <v>73</v>
      </c>
      <c r="AY167" s="242" t="s">
        <v>146</v>
      </c>
    </row>
    <row r="168" s="11" customFormat="1">
      <c r="B168" s="231"/>
      <c r="C168" s="232"/>
      <c r="D168" s="233" t="s">
        <v>158</v>
      </c>
      <c r="E168" s="234" t="s">
        <v>23</v>
      </c>
      <c r="F168" s="235" t="s">
        <v>605</v>
      </c>
      <c r="G168" s="232"/>
      <c r="H168" s="236">
        <v>100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158</v>
      </c>
      <c r="AU168" s="242" t="s">
        <v>83</v>
      </c>
      <c r="AV168" s="11" t="s">
        <v>83</v>
      </c>
      <c r="AW168" s="11" t="s">
        <v>36</v>
      </c>
      <c r="AX168" s="11" t="s">
        <v>73</v>
      </c>
      <c r="AY168" s="242" t="s">
        <v>146</v>
      </c>
    </row>
    <row r="169" s="11" customFormat="1">
      <c r="B169" s="231"/>
      <c r="C169" s="232"/>
      <c r="D169" s="233" t="s">
        <v>158</v>
      </c>
      <c r="E169" s="234" t="s">
        <v>23</v>
      </c>
      <c r="F169" s="235" t="s">
        <v>394</v>
      </c>
      <c r="G169" s="232"/>
      <c r="H169" s="236">
        <v>150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158</v>
      </c>
      <c r="AU169" s="242" t="s">
        <v>83</v>
      </c>
      <c r="AV169" s="11" t="s">
        <v>83</v>
      </c>
      <c r="AW169" s="11" t="s">
        <v>36</v>
      </c>
      <c r="AX169" s="11" t="s">
        <v>73</v>
      </c>
      <c r="AY169" s="242" t="s">
        <v>146</v>
      </c>
    </row>
    <row r="170" s="11" customFormat="1">
      <c r="B170" s="231"/>
      <c r="C170" s="232"/>
      <c r="D170" s="233" t="s">
        <v>158</v>
      </c>
      <c r="E170" s="234" t="s">
        <v>23</v>
      </c>
      <c r="F170" s="235" t="s">
        <v>606</v>
      </c>
      <c r="G170" s="232"/>
      <c r="H170" s="236">
        <v>300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158</v>
      </c>
      <c r="AU170" s="242" t="s">
        <v>83</v>
      </c>
      <c r="AV170" s="11" t="s">
        <v>83</v>
      </c>
      <c r="AW170" s="11" t="s">
        <v>36</v>
      </c>
      <c r="AX170" s="11" t="s">
        <v>73</v>
      </c>
      <c r="AY170" s="242" t="s">
        <v>146</v>
      </c>
    </row>
    <row r="171" s="11" customFormat="1">
      <c r="B171" s="231"/>
      <c r="C171" s="232"/>
      <c r="D171" s="233" t="s">
        <v>158</v>
      </c>
      <c r="E171" s="234" t="s">
        <v>23</v>
      </c>
      <c r="F171" s="235" t="s">
        <v>607</v>
      </c>
      <c r="G171" s="232"/>
      <c r="H171" s="236">
        <v>500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158</v>
      </c>
      <c r="AU171" s="242" t="s">
        <v>83</v>
      </c>
      <c r="AV171" s="11" t="s">
        <v>83</v>
      </c>
      <c r="AW171" s="11" t="s">
        <v>36</v>
      </c>
      <c r="AX171" s="11" t="s">
        <v>73</v>
      </c>
      <c r="AY171" s="242" t="s">
        <v>146</v>
      </c>
    </row>
    <row r="172" s="12" customFormat="1">
      <c r="B172" s="253"/>
      <c r="C172" s="254"/>
      <c r="D172" s="233" t="s">
        <v>158</v>
      </c>
      <c r="E172" s="255" t="s">
        <v>23</v>
      </c>
      <c r="F172" s="256" t="s">
        <v>223</v>
      </c>
      <c r="G172" s="254"/>
      <c r="H172" s="257">
        <v>2150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AT172" s="263" t="s">
        <v>158</v>
      </c>
      <c r="AU172" s="263" t="s">
        <v>83</v>
      </c>
      <c r="AV172" s="12" t="s">
        <v>153</v>
      </c>
      <c r="AW172" s="12" t="s">
        <v>36</v>
      </c>
      <c r="AX172" s="12" t="s">
        <v>81</v>
      </c>
      <c r="AY172" s="263" t="s">
        <v>146</v>
      </c>
    </row>
    <row r="173" s="10" customFormat="1" ht="29.88" customHeight="1">
      <c r="B173" s="203"/>
      <c r="C173" s="204"/>
      <c r="D173" s="205" t="s">
        <v>72</v>
      </c>
      <c r="E173" s="217" t="s">
        <v>395</v>
      </c>
      <c r="F173" s="217" t="s">
        <v>396</v>
      </c>
      <c r="G173" s="204"/>
      <c r="H173" s="204"/>
      <c r="I173" s="207"/>
      <c r="J173" s="218">
        <f>BK173</f>
        <v>0</v>
      </c>
      <c r="K173" s="204"/>
      <c r="L173" s="209"/>
      <c r="M173" s="210"/>
      <c r="N173" s="211"/>
      <c r="O173" s="211"/>
      <c r="P173" s="212">
        <f>SUM(P174:P178)</f>
        <v>0</v>
      </c>
      <c r="Q173" s="211"/>
      <c r="R173" s="212">
        <f>SUM(R174:R178)</f>
        <v>0.013164800000000003</v>
      </c>
      <c r="S173" s="211"/>
      <c r="T173" s="213">
        <f>SUM(T174:T178)</f>
        <v>0</v>
      </c>
      <c r="AR173" s="214" t="s">
        <v>83</v>
      </c>
      <c r="AT173" s="215" t="s">
        <v>72</v>
      </c>
      <c r="AU173" s="215" t="s">
        <v>81</v>
      </c>
      <c r="AY173" s="214" t="s">
        <v>146</v>
      </c>
      <c r="BK173" s="216">
        <f>SUM(BK174:BK178)</f>
        <v>0</v>
      </c>
    </row>
    <row r="174" s="1" customFormat="1" ht="25.5" customHeight="1">
      <c r="B174" s="44"/>
      <c r="C174" s="219" t="s">
        <v>402</v>
      </c>
      <c r="D174" s="219" t="s">
        <v>148</v>
      </c>
      <c r="E174" s="220" t="s">
        <v>398</v>
      </c>
      <c r="F174" s="221" t="s">
        <v>399</v>
      </c>
      <c r="G174" s="222" t="s">
        <v>151</v>
      </c>
      <c r="H174" s="223">
        <v>23.936</v>
      </c>
      <c r="I174" s="224"/>
      <c r="J174" s="225">
        <f>ROUND(I174*H174,2)</f>
        <v>0</v>
      </c>
      <c r="K174" s="221" t="s">
        <v>152</v>
      </c>
      <c r="L174" s="70"/>
      <c r="M174" s="226" t="s">
        <v>23</v>
      </c>
      <c r="N174" s="227" t="s">
        <v>44</v>
      </c>
      <c r="O174" s="45"/>
      <c r="P174" s="228">
        <f>O174*H174</f>
        <v>0</v>
      </c>
      <c r="Q174" s="228">
        <v>2.0000000000000002E-05</v>
      </c>
      <c r="R174" s="228">
        <f>Q174*H174</f>
        <v>0.00047872000000000002</v>
      </c>
      <c r="S174" s="228">
        <v>0</v>
      </c>
      <c r="T174" s="229">
        <f>S174*H174</f>
        <v>0</v>
      </c>
      <c r="AR174" s="22" t="s">
        <v>225</v>
      </c>
      <c r="AT174" s="22" t="s">
        <v>148</v>
      </c>
      <c r="AU174" s="22" t="s">
        <v>83</v>
      </c>
      <c r="AY174" s="22" t="s">
        <v>146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2" t="s">
        <v>81</v>
      </c>
      <c r="BK174" s="230">
        <f>ROUND(I174*H174,2)</f>
        <v>0</v>
      </c>
      <c r="BL174" s="22" t="s">
        <v>225</v>
      </c>
      <c r="BM174" s="22" t="s">
        <v>541</v>
      </c>
    </row>
    <row r="175" s="11" customFormat="1">
      <c r="B175" s="231"/>
      <c r="C175" s="232"/>
      <c r="D175" s="233" t="s">
        <v>158</v>
      </c>
      <c r="E175" s="234" t="s">
        <v>23</v>
      </c>
      <c r="F175" s="235" t="s">
        <v>608</v>
      </c>
      <c r="G175" s="232"/>
      <c r="H175" s="236">
        <v>23.936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158</v>
      </c>
      <c r="AU175" s="242" t="s">
        <v>83</v>
      </c>
      <c r="AV175" s="11" t="s">
        <v>83</v>
      </c>
      <c r="AW175" s="11" t="s">
        <v>36</v>
      </c>
      <c r="AX175" s="11" t="s">
        <v>81</v>
      </c>
      <c r="AY175" s="242" t="s">
        <v>146</v>
      </c>
    </row>
    <row r="176" s="1" customFormat="1" ht="25.5" customHeight="1">
      <c r="B176" s="44"/>
      <c r="C176" s="219" t="s">
        <v>406</v>
      </c>
      <c r="D176" s="219" t="s">
        <v>148</v>
      </c>
      <c r="E176" s="220" t="s">
        <v>403</v>
      </c>
      <c r="F176" s="221" t="s">
        <v>404</v>
      </c>
      <c r="G176" s="222" t="s">
        <v>151</v>
      </c>
      <c r="H176" s="223">
        <v>23.936</v>
      </c>
      <c r="I176" s="224"/>
      <c r="J176" s="225">
        <f>ROUND(I176*H176,2)</f>
        <v>0</v>
      </c>
      <c r="K176" s="221" t="s">
        <v>152</v>
      </c>
      <c r="L176" s="70"/>
      <c r="M176" s="226" t="s">
        <v>23</v>
      </c>
      <c r="N176" s="227" t="s">
        <v>44</v>
      </c>
      <c r="O176" s="45"/>
      <c r="P176" s="228">
        <f>O176*H176</f>
        <v>0</v>
      </c>
      <c r="Q176" s="228">
        <v>2.0000000000000002E-05</v>
      </c>
      <c r="R176" s="228">
        <f>Q176*H176</f>
        <v>0.00047872000000000002</v>
      </c>
      <c r="S176" s="228">
        <v>0</v>
      </c>
      <c r="T176" s="229">
        <f>S176*H176</f>
        <v>0</v>
      </c>
      <c r="AR176" s="22" t="s">
        <v>225</v>
      </c>
      <c r="AT176" s="22" t="s">
        <v>148</v>
      </c>
      <c r="AU176" s="22" t="s">
        <v>83</v>
      </c>
      <c r="AY176" s="22" t="s">
        <v>146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2" t="s">
        <v>81</v>
      </c>
      <c r="BK176" s="230">
        <f>ROUND(I176*H176,2)</f>
        <v>0</v>
      </c>
      <c r="BL176" s="22" t="s">
        <v>225</v>
      </c>
      <c r="BM176" s="22" t="s">
        <v>543</v>
      </c>
    </row>
    <row r="177" s="1" customFormat="1" ht="25.5" customHeight="1">
      <c r="B177" s="44"/>
      <c r="C177" s="219" t="s">
        <v>411</v>
      </c>
      <c r="D177" s="219" t="s">
        <v>148</v>
      </c>
      <c r="E177" s="220" t="s">
        <v>407</v>
      </c>
      <c r="F177" s="221" t="s">
        <v>408</v>
      </c>
      <c r="G177" s="222" t="s">
        <v>151</v>
      </c>
      <c r="H177" s="223">
        <v>71.808000000000007</v>
      </c>
      <c r="I177" s="224"/>
      <c r="J177" s="225">
        <f>ROUND(I177*H177,2)</f>
        <v>0</v>
      </c>
      <c r="K177" s="221" t="s">
        <v>23</v>
      </c>
      <c r="L177" s="70"/>
      <c r="M177" s="226" t="s">
        <v>23</v>
      </c>
      <c r="N177" s="227" t="s">
        <v>44</v>
      </c>
      <c r="O177" s="45"/>
      <c r="P177" s="228">
        <f>O177*H177</f>
        <v>0</v>
      </c>
      <c r="Q177" s="228">
        <v>0.00017000000000000001</v>
      </c>
      <c r="R177" s="228">
        <f>Q177*H177</f>
        <v>0.012207360000000002</v>
      </c>
      <c r="S177" s="228">
        <v>0</v>
      </c>
      <c r="T177" s="229">
        <f>S177*H177</f>
        <v>0</v>
      </c>
      <c r="AR177" s="22" t="s">
        <v>225</v>
      </c>
      <c r="AT177" s="22" t="s">
        <v>148</v>
      </c>
      <c r="AU177" s="22" t="s">
        <v>83</v>
      </c>
      <c r="AY177" s="22" t="s">
        <v>146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81</v>
      </c>
      <c r="BK177" s="230">
        <f>ROUND(I177*H177,2)</f>
        <v>0</v>
      </c>
      <c r="BL177" s="22" t="s">
        <v>225</v>
      </c>
      <c r="BM177" s="22" t="s">
        <v>544</v>
      </c>
    </row>
    <row r="178" s="11" customFormat="1">
      <c r="B178" s="231"/>
      <c r="C178" s="232"/>
      <c r="D178" s="233" t="s">
        <v>158</v>
      </c>
      <c r="E178" s="234" t="s">
        <v>23</v>
      </c>
      <c r="F178" s="235" t="s">
        <v>609</v>
      </c>
      <c r="G178" s="232"/>
      <c r="H178" s="236">
        <v>71.808000000000007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158</v>
      </c>
      <c r="AU178" s="242" t="s">
        <v>83</v>
      </c>
      <c r="AV178" s="11" t="s">
        <v>83</v>
      </c>
      <c r="AW178" s="11" t="s">
        <v>36</v>
      </c>
      <c r="AX178" s="11" t="s">
        <v>81</v>
      </c>
      <c r="AY178" s="242" t="s">
        <v>146</v>
      </c>
    </row>
    <row r="179" s="10" customFormat="1" ht="37.44" customHeight="1">
      <c r="B179" s="203"/>
      <c r="C179" s="204"/>
      <c r="D179" s="205" t="s">
        <v>72</v>
      </c>
      <c r="E179" s="206" t="s">
        <v>296</v>
      </c>
      <c r="F179" s="206" t="s">
        <v>297</v>
      </c>
      <c r="G179" s="204"/>
      <c r="H179" s="204"/>
      <c r="I179" s="207"/>
      <c r="J179" s="208">
        <f>BK179</f>
        <v>0</v>
      </c>
      <c r="K179" s="204"/>
      <c r="L179" s="209"/>
      <c r="M179" s="210"/>
      <c r="N179" s="211"/>
      <c r="O179" s="211"/>
      <c r="P179" s="212">
        <f>P180+P182+P184</f>
        <v>0</v>
      </c>
      <c r="Q179" s="211"/>
      <c r="R179" s="212">
        <f>R180+R182+R184</f>
        <v>0</v>
      </c>
      <c r="S179" s="211"/>
      <c r="T179" s="213">
        <f>T180+T182+T184</f>
        <v>0</v>
      </c>
      <c r="AR179" s="214" t="s">
        <v>169</v>
      </c>
      <c r="AT179" s="215" t="s">
        <v>72</v>
      </c>
      <c r="AU179" s="215" t="s">
        <v>73</v>
      </c>
      <c r="AY179" s="214" t="s">
        <v>146</v>
      </c>
      <c r="BK179" s="216">
        <f>BK180+BK182+BK184</f>
        <v>0</v>
      </c>
    </row>
    <row r="180" s="10" customFormat="1" ht="19.92" customHeight="1">
      <c r="B180" s="203"/>
      <c r="C180" s="204"/>
      <c r="D180" s="205" t="s">
        <v>72</v>
      </c>
      <c r="E180" s="217" t="s">
        <v>73</v>
      </c>
      <c r="F180" s="217" t="s">
        <v>297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P181</f>
        <v>0</v>
      </c>
      <c r="Q180" s="211"/>
      <c r="R180" s="212">
        <f>R181</f>
        <v>0</v>
      </c>
      <c r="S180" s="211"/>
      <c r="T180" s="213">
        <f>T181</f>
        <v>0</v>
      </c>
      <c r="AR180" s="214" t="s">
        <v>169</v>
      </c>
      <c r="AT180" s="215" t="s">
        <v>72</v>
      </c>
      <c r="AU180" s="215" t="s">
        <v>81</v>
      </c>
      <c r="AY180" s="214" t="s">
        <v>146</v>
      </c>
      <c r="BK180" s="216">
        <f>BK181</f>
        <v>0</v>
      </c>
    </row>
    <row r="181" s="1" customFormat="1" ht="25.5" customHeight="1">
      <c r="B181" s="44"/>
      <c r="C181" s="219" t="s">
        <v>413</v>
      </c>
      <c r="D181" s="219" t="s">
        <v>148</v>
      </c>
      <c r="E181" s="220" t="s">
        <v>299</v>
      </c>
      <c r="F181" s="221" t="s">
        <v>300</v>
      </c>
      <c r="G181" s="222" t="s">
        <v>301</v>
      </c>
      <c r="H181" s="223">
        <v>1</v>
      </c>
      <c r="I181" s="224"/>
      <c r="J181" s="225">
        <f>ROUND(I181*H181,2)</f>
        <v>0</v>
      </c>
      <c r="K181" s="221" t="s">
        <v>302</v>
      </c>
      <c r="L181" s="70"/>
      <c r="M181" s="226" t="s">
        <v>23</v>
      </c>
      <c r="N181" s="227" t="s">
        <v>44</v>
      </c>
      <c r="O181" s="45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AR181" s="22" t="s">
        <v>303</v>
      </c>
      <c r="AT181" s="22" t="s">
        <v>148</v>
      </c>
      <c r="AU181" s="22" t="s">
        <v>83</v>
      </c>
      <c r="AY181" s="22" t="s">
        <v>146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2" t="s">
        <v>81</v>
      </c>
      <c r="BK181" s="230">
        <f>ROUND(I181*H181,2)</f>
        <v>0</v>
      </c>
      <c r="BL181" s="22" t="s">
        <v>303</v>
      </c>
      <c r="BM181" s="22" t="s">
        <v>610</v>
      </c>
    </row>
    <row r="182" s="10" customFormat="1" ht="29.88" customHeight="1">
      <c r="B182" s="203"/>
      <c r="C182" s="204"/>
      <c r="D182" s="205" t="s">
        <v>72</v>
      </c>
      <c r="E182" s="217" t="s">
        <v>305</v>
      </c>
      <c r="F182" s="217" t="s">
        <v>306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P183</f>
        <v>0</v>
      </c>
      <c r="Q182" s="211"/>
      <c r="R182" s="212">
        <f>R183</f>
        <v>0</v>
      </c>
      <c r="S182" s="211"/>
      <c r="T182" s="213">
        <f>T183</f>
        <v>0</v>
      </c>
      <c r="AR182" s="214" t="s">
        <v>169</v>
      </c>
      <c r="AT182" s="215" t="s">
        <v>72</v>
      </c>
      <c r="AU182" s="215" t="s">
        <v>81</v>
      </c>
      <c r="AY182" s="214" t="s">
        <v>146</v>
      </c>
      <c r="BK182" s="216">
        <f>BK183</f>
        <v>0</v>
      </c>
    </row>
    <row r="183" s="1" customFormat="1" ht="25.5" customHeight="1">
      <c r="B183" s="44"/>
      <c r="C183" s="219" t="s">
        <v>415</v>
      </c>
      <c r="D183" s="219" t="s">
        <v>148</v>
      </c>
      <c r="E183" s="220" t="s">
        <v>308</v>
      </c>
      <c r="F183" s="221" t="s">
        <v>309</v>
      </c>
      <c r="G183" s="222" t="s">
        <v>301</v>
      </c>
      <c r="H183" s="223">
        <v>1</v>
      </c>
      <c r="I183" s="224"/>
      <c r="J183" s="225">
        <f>ROUND(I183*H183,2)</f>
        <v>0</v>
      </c>
      <c r="K183" s="221" t="s">
        <v>310</v>
      </c>
      <c r="L183" s="70"/>
      <c r="M183" s="226" t="s">
        <v>23</v>
      </c>
      <c r="N183" s="227" t="s">
        <v>44</v>
      </c>
      <c r="O183" s="45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AR183" s="22" t="s">
        <v>303</v>
      </c>
      <c r="AT183" s="22" t="s">
        <v>148</v>
      </c>
      <c r="AU183" s="22" t="s">
        <v>83</v>
      </c>
      <c r="AY183" s="22" t="s">
        <v>146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2" t="s">
        <v>81</v>
      </c>
      <c r="BK183" s="230">
        <f>ROUND(I183*H183,2)</f>
        <v>0</v>
      </c>
      <c r="BL183" s="22" t="s">
        <v>303</v>
      </c>
      <c r="BM183" s="22" t="s">
        <v>611</v>
      </c>
    </row>
    <row r="184" s="10" customFormat="1" ht="29.88" customHeight="1">
      <c r="B184" s="203"/>
      <c r="C184" s="204"/>
      <c r="D184" s="205" t="s">
        <v>72</v>
      </c>
      <c r="E184" s="217" t="s">
        <v>312</v>
      </c>
      <c r="F184" s="217" t="s">
        <v>313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P185</f>
        <v>0</v>
      </c>
      <c r="Q184" s="211"/>
      <c r="R184" s="212">
        <f>R185</f>
        <v>0</v>
      </c>
      <c r="S184" s="211"/>
      <c r="T184" s="213">
        <f>T185</f>
        <v>0</v>
      </c>
      <c r="AR184" s="214" t="s">
        <v>169</v>
      </c>
      <c r="AT184" s="215" t="s">
        <v>72</v>
      </c>
      <c r="AU184" s="215" t="s">
        <v>81</v>
      </c>
      <c r="AY184" s="214" t="s">
        <v>146</v>
      </c>
      <c r="BK184" s="216">
        <f>BK185</f>
        <v>0</v>
      </c>
    </row>
    <row r="185" s="1" customFormat="1" ht="25.5" customHeight="1">
      <c r="B185" s="44"/>
      <c r="C185" s="219" t="s">
        <v>548</v>
      </c>
      <c r="D185" s="219" t="s">
        <v>148</v>
      </c>
      <c r="E185" s="220" t="s">
        <v>315</v>
      </c>
      <c r="F185" s="221" t="s">
        <v>316</v>
      </c>
      <c r="G185" s="222" t="s">
        <v>301</v>
      </c>
      <c r="H185" s="223">
        <v>1</v>
      </c>
      <c r="I185" s="224"/>
      <c r="J185" s="225">
        <f>ROUND(I185*H185,2)</f>
        <v>0</v>
      </c>
      <c r="K185" s="221" t="s">
        <v>310</v>
      </c>
      <c r="L185" s="70"/>
      <c r="M185" s="226" t="s">
        <v>23</v>
      </c>
      <c r="N185" s="264" t="s">
        <v>44</v>
      </c>
      <c r="O185" s="265"/>
      <c r="P185" s="266">
        <f>O185*H185</f>
        <v>0</v>
      </c>
      <c r="Q185" s="266">
        <v>0</v>
      </c>
      <c r="R185" s="266">
        <f>Q185*H185</f>
        <v>0</v>
      </c>
      <c r="S185" s="266">
        <v>0</v>
      </c>
      <c r="T185" s="267">
        <f>S185*H185</f>
        <v>0</v>
      </c>
      <c r="AR185" s="22" t="s">
        <v>303</v>
      </c>
      <c r="AT185" s="22" t="s">
        <v>148</v>
      </c>
      <c r="AU185" s="22" t="s">
        <v>83</v>
      </c>
      <c r="AY185" s="22" t="s">
        <v>146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22" t="s">
        <v>81</v>
      </c>
      <c r="BK185" s="230">
        <f>ROUND(I185*H185,2)</f>
        <v>0</v>
      </c>
      <c r="BL185" s="22" t="s">
        <v>303</v>
      </c>
      <c r="BM185" s="22" t="s">
        <v>612</v>
      </c>
    </row>
    <row r="186" s="1" customFormat="1" ht="6.96" customHeight="1">
      <c r="B186" s="65"/>
      <c r="C186" s="66"/>
      <c r="D186" s="66"/>
      <c r="E186" s="66"/>
      <c r="F186" s="66"/>
      <c r="G186" s="66"/>
      <c r="H186" s="66"/>
      <c r="I186" s="164"/>
      <c r="J186" s="66"/>
      <c r="K186" s="66"/>
      <c r="L186" s="70"/>
    </row>
  </sheetData>
  <sheetProtection sheet="1" autoFilter="0" formatColumns="0" formatRows="0" objects="1" scenarios="1" spinCount="100000" saltValue="/GJMH4isJmVSQGpiH5ADd4eLmD+bFl1AE42/ciXzkROn2A0ZZ9mar+Y7pH5/dlZE039PjR78l+izE7mbU0+NSw==" hashValue="n4BGqERfgtQCYkr7NIc5coEVmcpJAmu51l75N/r3KOthZSCvefAVMAmJe1jDGj4QPGY65i6TFu02FcokS2fiEw==" algorithmName="SHA-512" password="CC35"/>
  <autoFilter ref="C91:K185"/>
  <mergeCells count="10">
    <mergeCell ref="E7:H7"/>
    <mergeCell ref="E9:H9"/>
    <mergeCell ref="E24:H24"/>
    <mergeCell ref="E45:H45"/>
    <mergeCell ref="E47:H47"/>
    <mergeCell ref="J51:J52"/>
    <mergeCell ref="E82:H82"/>
    <mergeCell ref="E84:H84"/>
    <mergeCell ref="G1:H1"/>
    <mergeCell ref="L2:V2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83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Dětské prvky, Třinec - obnova, 2.etapa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613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30. 4. 2018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23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29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31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ROUND(J88,2)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ROUND(SUM(BE88:BE160), 2)</f>
        <v>0</v>
      </c>
      <c r="G30" s="45"/>
      <c r="H30" s="45"/>
      <c r="I30" s="156">
        <v>0.20999999999999999</v>
      </c>
      <c r="J30" s="155">
        <f>ROUND(ROUND((SUM(BE88:BE160)),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ROUND(SUM(BF88:BF160), 2)</f>
        <v>0</v>
      </c>
      <c r="G31" s="45"/>
      <c r="H31" s="45"/>
      <c r="I31" s="156">
        <v>0.14999999999999999</v>
      </c>
      <c r="J31" s="155">
        <f>ROUND(ROUND((SUM(BF88:BF160)),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ROUND(SUM(BG88:BG160),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ROUND(SUM(BH88:BH160),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ROUND(SUM(BI88:BI160),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Dětské prvky, Třinec - obnova, 2.etapa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11 - Lokalita č. 11 - Javorový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30. 4. 2018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Třinec, Jablunkovská 160, 739 61 Třinec</v>
      </c>
      <c r="G51" s="45"/>
      <c r="H51" s="45"/>
      <c r="I51" s="144" t="s">
        <v>34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114</v>
      </c>
      <c r="D54" s="157"/>
      <c r="E54" s="157"/>
      <c r="F54" s="157"/>
      <c r="G54" s="157"/>
      <c r="H54" s="157"/>
      <c r="I54" s="171"/>
      <c r="J54" s="172" t="s">
        <v>115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116</v>
      </c>
      <c r="D56" s="45"/>
      <c r="E56" s="45"/>
      <c r="F56" s="45"/>
      <c r="G56" s="45"/>
      <c r="H56" s="45"/>
      <c r="I56" s="142"/>
      <c r="J56" s="153">
        <f>J88</f>
        <v>0</v>
      </c>
      <c r="K56" s="49"/>
      <c r="AU56" s="22" t="s">
        <v>117</v>
      </c>
    </row>
    <row r="57" s="7" customFormat="1" ht="24.96" customHeight="1">
      <c r="B57" s="175"/>
      <c r="C57" s="176"/>
      <c r="D57" s="177" t="s">
        <v>118</v>
      </c>
      <c r="E57" s="178"/>
      <c r="F57" s="178"/>
      <c r="G57" s="178"/>
      <c r="H57" s="178"/>
      <c r="I57" s="179"/>
      <c r="J57" s="180">
        <f>J89</f>
        <v>0</v>
      </c>
      <c r="K57" s="181"/>
    </row>
    <row r="58" s="8" customFormat="1" ht="19.92" customHeight="1">
      <c r="B58" s="182"/>
      <c r="C58" s="183"/>
      <c r="D58" s="184" t="s">
        <v>119</v>
      </c>
      <c r="E58" s="185"/>
      <c r="F58" s="185"/>
      <c r="G58" s="185"/>
      <c r="H58" s="185"/>
      <c r="I58" s="186"/>
      <c r="J58" s="187">
        <f>J90</f>
        <v>0</v>
      </c>
      <c r="K58" s="188"/>
    </row>
    <row r="59" s="8" customFormat="1" ht="19.92" customHeight="1">
      <c r="B59" s="182"/>
      <c r="C59" s="183"/>
      <c r="D59" s="184" t="s">
        <v>120</v>
      </c>
      <c r="E59" s="185"/>
      <c r="F59" s="185"/>
      <c r="G59" s="185"/>
      <c r="H59" s="185"/>
      <c r="I59" s="186"/>
      <c r="J59" s="187">
        <f>J111</f>
        <v>0</v>
      </c>
      <c r="K59" s="188"/>
    </row>
    <row r="60" s="8" customFormat="1" ht="19.92" customHeight="1">
      <c r="B60" s="182"/>
      <c r="C60" s="183"/>
      <c r="D60" s="184" t="s">
        <v>121</v>
      </c>
      <c r="E60" s="185"/>
      <c r="F60" s="185"/>
      <c r="G60" s="185"/>
      <c r="H60" s="185"/>
      <c r="I60" s="186"/>
      <c r="J60" s="187">
        <f>J123</f>
        <v>0</v>
      </c>
      <c r="K60" s="188"/>
    </row>
    <row r="61" s="8" customFormat="1" ht="19.92" customHeight="1">
      <c r="B61" s="182"/>
      <c r="C61" s="183"/>
      <c r="D61" s="184" t="s">
        <v>122</v>
      </c>
      <c r="E61" s="185"/>
      <c r="F61" s="185"/>
      <c r="G61" s="185"/>
      <c r="H61" s="185"/>
      <c r="I61" s="186"/>
      <c r="J61" s="187">
        <f>J140</f>
        <v>0</v>
      </c>
      <c r="K61" s="188"/>
    </row>
    <row r="62" s="8" customFormat="1" ht="19.92" customHeight="1">
      <c r="B62" s="182"/>
      <c r="C62" s="183"/>
      <c r="D62" s="184" t="s">
        <v>123</v>
      </c>
      <c r="E62" s="185"/>
      <c r="F62" s="185"/>
      <c r="G62" s="185"/>
      <c r="H62" s="185"/>
      <c r="I62" s="186"/>
      <c r="J62" s="187">
        <f>J146</f>
        <v>0</v>
      </c>
      <c r="K62" s="188"/>
    </row>
    <row r="63" s="7" customFormat="1" ht="24.96" customHeight="1">
      <c r="B63" s="175"/>
      <c r="C63" s="176"/>
      <c r="D63" s="177" t="s">
        <v>124</v>
      </c>
      <c r="E63" s="178"/>
      <c r="F63" s="178"/>
      <c r="G63" s="178"/>
      <c r="H63" s="178"/>
      <c r="I63" s="179"/>
      <c r="J63" s="180">
        <f>J148</f>
        <v>0</v>
      </c>
      <c r="K63" s="181"/>
    </row>
    <row r="64" s="8" customFormat="1" ht="19.92" customHeight="1">
      <c r="B64" s="182"/>
      <c r="C64" s="183"/>
      <c r="D64" s="184" t="s">
        <v>320</v>
      </c>
      <c r="E64" s="185"/>
      <c r="F64" s="185"/>
      <c r="G64" s="185"/>
      <c r="H64" s="185"/>
      <c r="I64" s="186"/>
      <c r="J64" s="187">
        <f>J149</f>
        <v>0</v>
      </c>
      <c r="K64" s="188"/>
    </row>
    <row r="65" s="7" customFormat="1" ht="24.96" customHeight="1">
      <c r="B65" s="175"/>
      <c r="C65" s="176"/>
      <c r="D65" s="177" t="s">
        <v>126</v>
      </c>
      <c r="E65" s="178"/>
      <c r="F65" s="178"/>
      <c r="G65" s="178"/>
      <c r="H65" s="178"/>
      <c r="I65" s="179"/>
      <c r="J65" s="180">
        <f>J154</f>
        <v>0</v>
      </c>
      <c r="K65" s="181"/>
    </row>
    <row r="66" s="8" customFormat="1" ht="19.92" customHeight="1">
      <c r="B66" s="182"/>
      <c r="C66" s="183"/>
      <c r="D66" s="184" t="s">
        <v>127</v>
      </c>
      <c r="E66" s="185"/>
      <c r="F66" s="185"/>
      <c r="G66" s="185"/>
      <c r="H66" s="185"/>
      <c r="I66" s="186"/>
      <c r="J66" s="187">
        <f>J155</f>
        <v>0</v>
      </c>
      <c r="K66" s="188"/>
    </row>
    <row r="67" s="8" customFormat="1" ht="19.92" customHeight="1">
      <c r="B67" s="182"/>
      <c r="C67" s="183"/>
      <c r="D67" s="184" t="s">
        <v>128</v>
      </c>
      <c r="E67" s="185"/>
      <c r="F67" s="185"/>
      <c r="G67" s="185"/>
      <c r="H67" s="185"/>
      <c r="I67" s="186"/>
      <c r="J67" s="187">
        <f>J157</f>
        <v>0</v>
      </c>
      <c r="K67" s="188"/>
    </row>
    <row r="68" s="8" customFormat="1" ht="19.92" customHeight="1">
      <c r="B68" s="182"/>
      <c r="C68" s="183"/>
      <c r="D68" s="184" t="s">
        <v>129</v>
      </c>
      <c r="E68" s="185"/>
      <c r="F68" s="185"/>
      <c r="G68" s="185"/>
      <c r="H68" s="185"/>
      <c r="I68" s="186"/>
      <c r="J68" s="187">
        <f>J159</f>
        <v>0</v>
      </c>
      <c r="K68" s="188"/>
    </row>
    <row r="69" s="1" customFormat="1" ht="21.84" customHeight="1">
      <c r="B69" s="44"/>
      <c r="C69" s="45"/>
      <c r="D69" s="45"/>
      <c r="E69" s="45"/>
      <c r="F69" s="45"/>
      <c r="G69" s="45"/>
      <c r="H69" s="45"/>
      <c r="I69" s="142"/>
      <c r="J69" s="45"/>
      <c r="K69" s="49"/>
    </row>
    <row r="70" s="1" customFormat="1" ht="6.96" customHeight="1">
      <c r="B70" s="65"/>
      <c r="C70" s="66"/>
      <c r="D70" s="66"/>
      <c r="E70" s="66"/>
      <c r="F70" s="66"/>
      <c r="G70" s="66"/>
      <c r="H70" s="66"/>
      <c r="I70" s="164"/>
      <c r="J70" s="66"/>
      <c r="K70" s="67"/>
    </row>
    <row r="74" s="1" customFormat="1" ht="6.96" customHeight="1">
      <c r="B74" s="68"/>
      <c r="C74" s="69"/>
      <c r="D74" s="69"/>
      <c r="E74" s="69"/>
      <c r="F74" s="69"/>
      <c r="G74" s="69"/>
      <c r="H74" s="69"/>
      <c r="I74" s="167"/>
      <c r="J74" s="69"/>
      <c r="K74" s="69"/>
      <c r="L74" s="70"/>
    </row>
    <row r="75" s="1" customFormat="1" ht="36.96" customHeight="1">
      <c r="B75" s="44"/>
      <c r="C75" s="71" t="s">
        <v>130</v>
      </c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4.4" customHeight="1">
      <c r="B77" s="44"/>
      <c r="C77" s="74" t="s">
        <v>18</v>
      </c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6.5" customHeight="1">
      <c r="B78" s="44"/>
      <c r="C78" s="72"/>
      <c r="D78" s="72"/>
      <c r="E78" s="190" t="str">
        <f>E7</f>
        <v>Dětské prvky, Třinec - obnova, 2.etapa</v>
      </c>
      <c r="F78" s="74"/>
      <c r="G78" s="74"/>
      <c r="H78" s="74"/>
      <c r="I78" s="189"/>
      <c r="J78" s="72"/>
      <c r="K78" s="72"/>
      <c r="L78" s="70"/>
    </row>
    <row r="79" s="1" customFormat="1" ht="14.4" customHeight="1">
      <c r="B79" s="44"/>
      <c r="C79" s="74" t="s">
        <v>111</v>
      </c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 ht="17.25" customHeight="1">
      <c r="B80" s="44"/>
      <c r="C80" s="72"/>
      <c r="D80" s="72"/>
      <c r="E80" s="80" t="str">
        <f>E9</f>
        <v>11 - Lokalita č. 11 - Javorový</v>
      </c>
      <c r="F80" s="72"/>
      <c r="G80" s="72"/>
      <c r="H80" s="72"/>
      <c r="I80" s="189"/>
      <c r="J80" s="72"/>
      <c r="K80" s="72"/>
      <c r="L80" s="70"/>
    </row>
    <row r="81" s="1" customFormat="1" ht="6.96" customHeight="1">
      <c r="B81" s="44"/>
      <c r="C81" s="72"/>
      <c r="D81" s="72"/>
      <c r="E81" s="72"/>
      <c r="F81" s="72"/>
      <c r="G81" s="72"/>
      <c r="H81" s="72"/>
      <c r="I81" s="189"/>
      <c r="J81" s="72"/>
      <c r="K81" s="72"/>
      <c r="L81" s="70"/>
    </row>
    <row r="82" s="1" customFormat="1" ht="18" customHeight="1">
      <c r="B82" s="44"/>
      <c r="C82" s="74" t="s">
        <v>24</v>
      </c>
      <c r="D82" s="72"/>
      <c r="E82" s="72"/>
      <c r="F82" s="191" t="str">
        <f>F12</f>
        <v>Obec Třinec</v>
      </c>
      <c r="G82" s="72"/>
      <c r="H82" s="72"/>
      <c r="I82" s="192" t="s">
        <v>26</v>
      </c>
      <c r="J82" s="83" t="str">
        <f>IF(J12="","",J12)</f>
        <v>30. 4. 2018</v>
      </c>
      <c r="K82" s="72"/>
      <c r="L82" s="70"/>
    </row>
    <row r="83" s="1" customFormat="1" ht="6.96" customHeight="1">
      <c r="B83" s="44"/>
      <c r="C83" s="72"/>
      <c r="D83" s="72"/>
      <c r="E83" s="72"/>
      <c r="F83" s="72"/>
      <c r="G83" s="72"/>
      <c r="H83" s="72"/>
      <c r="I83" s="189"/>
      <c r="J83" s="72"/>
      <c r="K83" s="72"/>
      <c r="L83" s="70"/>
    </row>
    <row r="84" s="1" customFormat="1">
      <c r="B84" s="44"/>
      <c r="C84" s="74" t="s">
        <v>28</v>
      </c>
      <c r="D84" s="72"/>
      <c r="E84" s="72"/>
      <c r="F84" s="191" t="str">
        <f>E15</f>
        <v>Město Třinec, Jablunkovská 160, 739 61 Třinec</v>
      </c>
      <c r="G84" s="72"/>
      <c r="H84" s="72"/>
      <c r="I84" s="192" t="s">
        <v>34</v>
      </c>
      <c r="J84" s="191" t="str">
        <f>E21</f>
        <v xml:space="preserve"> </v>
      </c>
      <c r="K84" s="72"/>
      <c r="L84" s="70"/>
    </row>
    <row r="85" s="1" customFormat="1" ht="14.4" customHeight="1">
      <c r="B85" s="44"/>
      <c r="C85" s="74" t="s">
        <v>32</v>
      </c>
      <c r="D85" s="72"/>
      <c r="E85" s="72"/>
      <c r="F85" s="191" t="str">
        <f>IF(E18="","",E18)</f>
        <v/>
      </c>
      <c r="G85" s="72"/>
      <c r="H85" s="72"/>
      <c r="I85" s="189"/>
      <c r="J85" s="72"/>
      <c r="K85" s="72"/>
      <c r="L85" s="70"/>
    </row>
    <row r="86" s="1" customFormat="1" ht="10.32" customHeight="1">
      <c r="B86" s="44"/>
      <c r="C86" s="72"/>
      <c r="D86" s="72"/>
      <c r="E86" s="72"/>
      <c r="F86" s="72"/>
      <c r="G86" s="72"/>
      <c r="H86" s="72"/>
      <c r="I86" s="189"/>
      <c r="J86" s="72"/>
      <c r="K86" s="72"/>
      <c r="L86" s="70"/>
    </row>
    <row r="87" s="9" customFormat="1" ht="29.28" customHeight="1">
      <c r="B87" s="193"/>
      <c r="C87" s="194" t="s">
        <v>131</v>
      </c>
      <c r="D87" s="195" t="s">
        <v>58</v>
      </c>
      <c r="E87" s="195" t="s">
        <v>54</v>
      </c>
      <c r="F87" s="195" t="s">
        <v>132</v>
      </c>
      <c r="G87" s="195" t="s">
        <v>133</v>
      </c>
      <c r="H87" s="195" t="s">
        <v>134</v>
      </c>
      <c r="I87" s="196" t="s">
        <v>135</v>
      </c>
      <c r="J87" s="195" t="s">
        <v>115</v>
      </c>
      <c r="K87" s="197" t="s">
        <v>136</v>
      </c>
      <c r="L87" s="198"/>
      <c r="M87" s="100" t="s">
        <v>137</v>
      </c>
      <c r="N87" s="101" t="s">
        <v>43</v>
      </c>
      <c r="O87" s="101" t="s">
        <v>138</v>
      </c>
      <c r="P87" s="101" t="s">
        <v>139</v>
      </c>
      <c r="Q87" s="101" t="s">
        <v>140</v>
      </c>
      <c r="R87" s="101" t="s">
        <v>141</v>
      </c>
      <c r="S87" s="101" t="s">
        <v>142</v>
      </c>
      <c r="T87" s="102" t="s">
        <v>143</v>
      </c>
    </row>
    <row r="88" s="1" customFormat="1" ht="29.28" customHeight="1">
      <c r="B88" s="44"/>
      <c r="C88" s="106" t="s">
        <v>116</v>
      </c>
      <c r="D88" s="72"/>
      <c r="E88" s="72"/>
      <c r="F88" s="72"/>
      <c r="G88" s="72"/>
      <c r="H88" s="72"/>
      <c r="I88" s="189"/>
      <c r="J88" s="199">
        <f>BK88</f>
        <v>0</v>
      </c>
      <c r="K88" s="72"/>
      <c r="L88" s="70"/>
      <c r="M88" s="103"/>
      <c r="N88" s="104"/>
      <c r="O88" s="104"/>
      <c r="P88" s="200">
        <f>P89+P148+P154</f>
        <v>0</v>
      </c>
      <c r="Q88" s="104"/>
      <c r="R88" s="200">
        <f>R89+R148+R154</f>
        <v>14.667043769999999</v>
      </c>
      <c r="S88" s="104"/>
      <c r="T88" s="201">
        <f>T89+T148+T154</f>
        <v>0.19600000000000001</v>
      </c>
      <c r="AT88" s="22" t="s">
        <v>72</v>
      </c>
      <c r="AU88" s="22" t="s">
        <v>117</v>
      </c>
      <c r="BK88" s="202">
        <f>BK89+BK148+BK154</f>
        <v>0</v>
      </c>
    </row>
    <row r="89" s="10" customFormat="1" ht="37.44" customHeight="1">
      <c r="B89" s="203"/>
      <c r="C89" s="204"/>
      <c r="D89" s="205" t="s">
        <v>72</v>
      </c>
      <c r="E89" s="206" t="s">
        <v>144</v>
      </c>
      <c r="F89" s="206" t="s">
        <v>145</v>
      </c>
      <c r="G89" s="204"/>
      <c r="H89" s="204"/>
      <c r="I89" s="207"/>
      <c r="J89" s="208">
        <f>BK89</f>
        <v>0</v>
      </c>
      <c r="K89" s="204"/>
      <c r="L89" s="209"/>
      <c r="M89" s="210"/>
      <c r="N89" s="211"/>
      <c r="O89" s="211"/>
      <c r="P89" s="212">
        <f>P90+P111+P123+P140+P146</f>
        <v>0</v>
      </c>
      <c r="Q89" s="211"/>
      <c r="R89" s="212">
        <f>R90+R111+R123+R140+R146</f>
        <v>14.667043769999999</v>
      </c>
      <c r="S89" s="211"/>
      <c r="T89" s="213">
        <f>T90+T111+T123+T140+T146</f>
        <v>0</v>
      </c>
      <c r="AR89" s="214" t="s">
        <v>81</v>
      </c>
      <c r="AT89" s="215" t="s">
        <v>72</v>
      </c>
      <c r="AU89" s="215" t="s">
        <v>73</v>
      </c>
      <c r="AY89" s="214" t="s">
        <v>146</v>
      </c>
      <c r="BK89" s="216">
        <f>BK90+BK111+BK123+BK140+BK146</f>
        <v>0</v>
      </c>
    </row>
    <row r="90" s="10" customFormat="1" ht="19.92" customHeight="1">
      <c r="B90" s="203"/>
      <c r="C90" s="204"/>
      <c r="D90" s="205" t="s">
        <v>72</v>
      </c>
      <c r="E90" s="217" t="s">
        <v>81</v>
      </c>
      <c r="F90" s="217" t="s">
        <v>147</v>
      </c>
      <c r="G90" s="204"/>
      <c r="H90" s="204"/>
      <c r="I90" s="207"/>
      <c r="J90" s="218">
        <f>BK90</f>
        <v>0</v>
      </c>
      <c r="K90" s="204"/>
      <c r="L90" s="209"/>
      <c r="M90" s="210"/>
      <c r="N90" s="211"/>
      <c r="O90" s="211"/>
      <c r="P90" s="212">
        <f>SUM(P91:P110)</f>
        <v>0</v>
      </c>
      <c r="Q90" s="211"/>
      <c r="R90" s="212">
        <f>SUM(R91:R110)</f>
        <v>1.3689</v>
      </c>
      <c r="S90" s="211"/>
      <c r="T90" s="213">
        <f>SUM(T91:T110)</f>
        <v>0</v>
      </c>
      <c r="AR90" s="214" t="s">
        <v>81</v>
      </c>
      <c r="AT90" s="215" t="s">
        <v>72</v>
      </c>
      <c r="AU90" s="215" t="s">
        <v>81</v>
      </c>
      <c r="AY90" s="214" t="s">
        <v>146</v>
      </c>
      <c r="BK90" s="216">
        <f>SUM(BK91:BK110)</f>
        <v>0</v>
      </c>
    </row>
    <row r="91" s="1" customFormat="1" ht="38.25" customHeight="1">
      <c r="B91" s="44"/>
      <c r="C91" s="219" t="s">
        <v>81</v>
      </c>
      <c r="D91" s="219" t="s">
        <v>148</v>
      </c>
      <c r="E91" s="220" t="s">
        <v>161</v>
      </c>
      <c r="F91" s="221" t="s">
        <v>162</v>
      </c>
      <c r="G91" s="222" t="s">
        <v>163</v>
      </c>
      <c r="H91" s="223">
        <v>4.4969999999999999</v>
      </c>
      <c r="I91" s="224"/>
      <c r="J91" s="225">
        <f>ROUND(I91*H91,2)</f>
        <v>0</v>
      </c>
      <c r="K91" s="221" t="s">
        <v>152</v>
      </c>
      <c r="L91" s="70"/>
      <c r="M91" s="226" t="s">
        <v>23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153</v>
      </c>
      <c r="AT91" s="22" t="s">
        <v>148</v>
      </c>
      <c r="AU91" s="22" t="s">
        <v>83</v>
      </c>
      <c r="AY91" s="22" t="s">
        <v>146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81</v>
      </c>
      <c r="BK91" s="230">
        <f>ROUND(I91*H91,2)</f>
        <v>0</v>
      </c>
      <c r="BL91" s="22" t="s">
        <v>153</v>
      </c>
      <c r="BM91" s="22" t="s">
        <v>614</v>
      </c>
    </row>
    <row r="92" s="11" customFormat="1">
      <c r="B92" s="231"/>
      <c r="C92" s="232"/>
      <c r="D92" s="233" t="s">
        <v>158</v>
      </c>
      <c r="E92" s="234" t="s">
        <v>23</v>
      </c>
      <c r="F92" s="235" t="s">
        <v>615</v>
      </c>
      <c r="G92" s="232"/>
      <c r="H92" s="236">
        <v>4.2569999999999997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158</v>
      </c>
      <c r="AU92" s="242" t="s">
        <v>83</v>
      </c>
      <c r="AV92" s="11" t="s">
        <v>83</v>
      </c>
      <c r="AW92" s="11" t="s">
        <v>36</v>
      </c>
      <c r="AX92" s="11" t="s">
        <v>73</v>
      </c>
      <c r="AY92" s="242" t="s">
        <v>146</v>
      </c>
    </row>
    <row r="93" s="11" customFormat="1">
      <c r="B93" s="231"/>
      <c r="C93" s="232"/>
      <c r="D93" s="233" t="s">
        <v>158</v>
      </c>
      <c r="E93" s="234" t="s">
        <v>23</v>
      </c>
      <c r="F93" s="235" t="s">
        <v>616</v>
      </c>
      <c r="G93" s="232"/>
      <c r="H93" s="236">
        <v>0.23999999999999999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158</v>
      </c>
      <c r="AU93" s="242" t="s">
        <v>83</v>
      </c>
      <c r="AV93" s="11" t="s">
        <v>83</v>
      </c>
      <c r="AW93" s="11" t="s">
        <v>36</v>
      </c>
      <c r="AX93" s="11" t="s">
        <v>73</v>
      </c>
      <c r="AY93" s="242" t="s">
        <v>146</v>
      </c>
    </row>
    <row r="94" s="12" customFormat="1">
      <c r="B94" s="253"/>
      <c r="C94" s="254"/>
      <c r="D94" s="233" t="s">
        <v>158</v>
      </c>
      <c r="E94" s="255" t="s">
        <v>23</v>
      </c>
      <c r="F94" s="256" t="s">
        <v>223</v>
      </c>
      <c r="G94" s="254"/>
      <c r="H94" s="257">
        <v>4.4969999999999999</v>
      </c>
      <c r="I94" s="258"/>
      <c r="J94" s="254"/>
      <c r="K94" s="254"/>
      <c r="L94" s="259"/>
      <c r="M94" s="260"/>
      <c r="N94" s="261"/>
      <c r="O94" s="261"/>
      <c r="P94" s="261"/>
      <c r="Q94" s="261"/>
      <c r="R94" s="261"/>
      <c r="S94" s="261"/>
      <c r="T94" s="262"/>
      <c r="AT94" s="263" t="s">
        <v>158</v>
      </c>
      <c r="AU94" s="263" t="s">
        <v>83</v>
      </c>
      <c r="AV94" s="12" t="s">
        <v>153</v>
      </c>
      <c r="AW94" s="12" t="s">
        <v>36</v>
      </c>
      <c r="AX94" s="12" t="s">
        <v>81</v>
      </c>
      <c r="AY94" s="263" t="s">
        <v>146</v>
      </c>
    </row>
    <row r="95" s="1" customFormat="1" ht="38.25" customHeight="1">
      <c r="B95" s="44"/>
      <c r="C95" s="219" t="s">
        <v>83</v>
      </c>
      <c r="D95" s="219" t="s">
        <v>148</v>
      </c>
      <c r="E95" s="220" t="s">
        <v>166</v>
      </c>
      <c r="F95" s="221" t="s">
        <v>167</v>
      </c>
      <c r="G95" s="222" t="s">
        <v>163</v>
      </c>
      <c r="H95" s="223">
        <v>4.4969999999999999</v>
      </c>
      <c r="I95" s="224"/>
      <c r="J95" s="225">
        <f>ROUND(I95*H95,2)</f>
        <v>0</v>
      </c>
      <c r="K95" s="221" t="s">
        <v>152</v>
      </c>
      <c r="L95" s="70"/>
      <c r="M95" s="226" t="s">
        <v>23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153</v>
      </c>
      <c r="AT95" s="22" t="s">
        <v>148</v>
      </c>
      <c r="AU95" s="22" t="s">
        <v>83</v>
      </c>
      <c r="AY95" s="22" t="s">
        <v>146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81</v>
      </c>
      <c r="BK95" s="230">
        <f>ROUND(I95*H95,2)</f>
        <v>0</v>
      </c>
      <c r="BL95" s="22" t="s">
        <v>153</v>
      </c>
      <c r="BM95" s="22" t="s">
        <v>617</v>
      </c>
    </row>
    <row r="96" s="1" customFormat="1" ht="38.25" customHeight="1">
      <c r="B96" s="44"/>
      <c r="C96" s="219" t="s">
        <v>160</v>
      </c>
      <c r="D96" s="219" t="s">
        <v>148</v>
      </c>
      <c r="E96" s="220" t="s">
        <v>170</v>
      </c>
      <c r="F96" s="221" t="s">
        <v>171</v>
      </c>
      <c r="G96" s="222" t="s">
        <v>163</v>
      </c>
      <c r="H96" s="223">
        <v>4.4969999999999999</v>
      </c>
      <c r="I96" s="224"/>
      <c r="J96" s="225">
        <f>ROUND(I96*H96,2)</f>
        <v>0</v>
      </c>
      <c r="K96" s="221" t="s">
        <v>152</v>
      </c>
      <c r="L96" s="70"/>
      <c r="M96" s="226" t="s">
        <v>23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153</v>
      </c>
      <c r="AT96" s="22" t="s">
        <v>148</v>
      </c>
      <c r="AU96" s="22" t="s">
        <v>83</v>
      </c>
      <c r="AY96" s="22" t="s">
        <v>146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81</v>
      </c>
      <c r="BK96" s="230">
        <f>ROUND(I96*H96,2)</f>
        <v>0</v>
      </c>
      <c r="BL96" s="22" t="s">
        <v>153</v>
      </c>
      <c r="BM96" s="22" t="s">
        <v>618</v>
      </c>
    </row>
    <row r="97" s="1" customFormat="1" ht="51" customHeight="1">
      <c r="B97" s="44"/>
      <c r="C97" s="219" t="s">
        <v>153</v>
      </c>
      <c r="D97" s="219" t="s">
        <v>148</v>
      </c>
      <c r="E97" s="220" t="s">
        <v>556</v>
      </c>
      <c r="F97" s="221" t="s">
        <v>557</v>
      </c>
      <c r="G97" s="222" t="s">
        <v>163</v>
      </c>
      <c r="H97" s="223">
        <v>449.69999999999999</v>
      </c>
      <c r="I97" s="224"/>
      <c r="J97" s="225">
        <f>ROUND(I97*H97,2)</f>
        <v>0</v>
      </c>
      <c r="K97" s="221" t="s">
        <v>152</v>
      </c>
      <c r="L97" s="70"/>
      <c r="M97" s="226" t="s">
        <v>23</v>
      </c>
      <c r="N97" s="227" t="s">
        <v>44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153</v>
      </c>
      <c r="AT97" s="22" t="s">
        <v>148</v>
      </c>
      <c r="AU97" s="22" t="s">
        <v>83</v>
      </c>
      <c r="AY97" s="22" t="s">
        <v>146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81</v>
      </c>
      <c r="BK97" s="230">
        <f>ROUND(I97*H97,2)</f>
        <v>0</v>
      </c>
      <c r="BL97" s="22" t="s">
        <v>153</v>
      </c>
      <c r="BM97" s="22" t="s">
        <v>619</v>
      </c>
    </row>
    <row r="98" s="11" customFormat="1">
      <c r="B98" s="231"/>
      <c r="C98" s="232"/>
      <c r="D98" s="233" t="s">
        <v>158</v>
      </c>
      <c r="E98" s="234" t="s">
        <v>23</v>
      </c>
      <c r="F98" s="235" t="s">
        <v>620</v>
      </c>
      <c r="G98" s="232"/>
      <c r="H98" s="236">
        <v>44.969999999999999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158</v>
      </c>
      <c r="AU98" s="242" t="s">
        <v>83</v>
      </c>
      <c r="AV98" s="11" t="s">
        <v>83</v>
      </c>
      <c r="AW98" s="11" t="s">
        <v>36</v>
      </c>
      <c r="AX98" s="11" t="s">
        <v>81</v>
      </c>
      <c r="AY98" s="242" t="s">
        <v>146</v>
      </c>
    </row>
    <row r="99" s="11" customFormat="1">
      <c r="B99" s="231"/>
      <c r="C99" s="232"/>
      <c r="D99" s="233" t="s">
        <v>158</v>
      </c>
      <c r="E99" s="232"/>
      <c r="F99" s="235" t="s">
        <v>621</v>
      </c>
      <c r="G99" s="232"/>
      <c r="H99" s="236">
        <v>449.69999999999999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158</v>
      </c>
      <c r="AU99" s="242" t="s">
        <v>83</v>
      </c>
      <c r="AV99" s="11" t="s">
        <v>83</v>
      </c>
      <c r="AW99" s="11" t="s">
        <v>6</v>
      </c>
      <c r="AX99" s="11" t="s">
        <v>81</v>
      </c>
      <c r="AY99" s="242" t="s">
        <v>146</v>
      </c>
    </row>
    <row r="100" s="1" customFormat="1" ht="25.5" customHeight="1">
      <c r="B100" s="44"/>
      <c r="C100" s="219" t="s">
        <v>169</v>
      </c>
      <c r="D100" s="219" t="s">
        <v>148</v>
      </c>
      <c r="E100" s="220" t="s">
        <v>175</v>
      </c>
      <c r="F100" s="221" t="s">
        <v>176</v>
      </c>
      <c r="G100" s="222" t="s">
        <v>163</v>
      </c>
      <c r="H100" s="223">
        <v>4.4969999999999999</v>
      </c>
      <c r="I100" s="224"/>
      <c r="J100" s="225">
        <f>ROUND(I100*H100,2)</f>
        <v>0</v>
      </c>
      <c r="K100" s="221" t="s">
        <v>152</v>
      </c>
      <c r="L100" s="70"/>
      <c r="M100" s="226" t="s">
        <v>23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153</v>
      </c>
      <c r="AT100" s="22" t="s">
        <v>148</v>
      </c>
      <c r="AU100" s="22" t="s">
        <v>83</v>
      </c>
      <c r="AY100" s="22" t="s">
        <v>146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81</v>
      </c>
      <c r="BK100" s="230">
        <f>ROUND(I100*H100,2)</f>
        <v>0</v>
      </c>
      <c r="BL100" s="22" t="s">
        <v>153</v>
      </c>
      <c r="BM100" s="22" t="s">
        <v>622</v>
      </c>
    </row>
    <row r="101" s="1" customFormat="1" ht="25.5" customHeight="1">
      <c r="B101" s="44"/>
      <c r="C101" s="219" t="s">
        <v>174</v>
      </c>
      <c r="D101" s="219" t="s">
        <v>148</v>
      </c>
      <c r="E101" s="220" t="s">
        <v>437</v>
      </c>
      <c r="F101" s="221" t="s">
        <v>438</v>
      </c>
      <c r="G101" s="222" t="s">
        <v>181</v>
      </c>
      <c r="H101" s="223">
        <v>9.4440000000000008</v>
      </c>
      <c r="I101" s="224"/>
      <c r="J101" s="225">
        <f>ROUND(I101*H101,2)</f>
        <v>0</v>
      </c>
      <c r="K101" s="221" t="s">
        <v>152</v>
      </c>
      <c r="L101" s="70"/>
      <c r="M101" s="226" t="s">
        <v>23</v>
      </c>
      <c r="N101" s="227" t="s">
        <v>44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153</v>
      </c>
      <c r="AT101" s="22" t="s">
        <v>148</v>
      </c>
      <c r="AU101" s="22" t="s">
        <v>83</v>
      </c>
      <c r="AY101" s="22" t="s">
        <v>146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81</v>
      </c>
      <c r="BK101" s="230">
        <f>ROUND(I101*H101,2)</f>
        <v>0</v>
      </c>
      <c r="BL101" s="22" t="s">
        <v>153</v>
      </c>
      <c r="BM101" s="22" t="s">
        <v>623</v>
      </c>
    </row>
    <row r="102" s="11" customFormat="1">
      <c r="B102" s="231"/>
      <c r="C102" s="232"/>
      <c r="D102" s="233" t="s">
        <v>158</v>
      </c>
      <c r="E102" s="234" t="s">
        <v>23</v>
      </c>
      <c r="F102" s="235" t="s">
        <v>624</v>
      </c>
      <c r="G102" s="232"/>
      <c r="H102" s="236">
        <v>9.4440000000000008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158</v>
      </c>
      <c r="AU102" s="242" t="s">
        <v>83</v>
      </c>
      <c r="AV102" s="11" t="s">
        <v>83</v>
      </c>
      <c r="AW102" s="11" t="s">
        <v>36</v>
      </c>
      <c r="AX102" s="11" t="s">
        <v>81</v>
      </c>
      <c r="AY102" s="242" t="s">
        <v>146</v>
      </c>
    </row>
    <row r="103" s="1" customFormat="1" ht="25.5" customHeight="1">
      <c r="B103" s="44"/>
      <c r="C103" s="219" t="s">
        <v>178</v>
      </c>
      <c r="D103" s="219" t="s">
        <v>148</v>
      </c>
      <c r="E103" s="220" t="s">
        <v>190</v>
      </c>
      <c r="F103" s="221" t="s">
        <v>191</v>
      </c>
      <c r="G103" s="222" t="s">
        <v>151</v>
      </c>
      <c r="H103" s="223">
        <v>130</v>
      </c>
      <c r="I103" s="224"/>
      <c r="J103" s="225">
        <f>ROUND(I103*H103,2)</f>
        <v>0</v>
      </c>
      <c r="K103" s="221" t="s">
        <v>152</v>
      </c>
      <c r="L103" s="70"/>
      <c r="M103" s="226" t="s">
        <v>23</v>
      </c>
      <c r="N103" s="227" t="s">
        <v>44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153</v>
      </c>
      <c r="AT103" s="22" t="s">
        <v>148</v>
      </c>
      <c r="AU103" s="22" t="s">
        <v>83</v>
      </c>
      <c r="AY103" s="22" t="s">
        <v>146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81</v>
      </c>
      <c r="BK103" s="230">
        <f>ROUND(I103*H103,2)</f>
        <v>0</v>
      </c>
      <c r="BL103" s="22" t="s">
        <v>153</v>
      </c>
      <c r="BM103" s="22" t="s">
        <v>625</v>
      </c>
    </row>
    <row r="104" s="11" customFormat="1">
      <c r="B104" s="231"/>
      <c r="C104" s="232"/>
      <c r="D104" s="233" t="s">
        <v>158</v>
      </c>
      <c r="E104" s="234" t="s">
        <v>23</v>
      </c>
      <c r="F104" s="235" t="s">
        <v>626</v>
      </c>
      <c r="G104" s="232"/>
      <c r="H104" s="236">
        <v>130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158</v>
      </c>
      <c r="AU104" s="242" t="s">
        <v>83</v>
      </c>
      <c r="AV104" s="11" t="s">
        <v>83</v>
      </c>
      <c r="AW104" s="11" t="s">
        <v>36</v>
      </c>
      <c r="AX104" s="11" t="s">
        <v>81</v>
      </c>
      <c r="AY104" s="242" t="s">
        <v>146</v>
      </c>
    </row>
    <row r="105" s="1" customFormat="1" ht="16.5" customHeight="1">
      <c r="B105" s="44"/>
      <c r="C105" s="243" t="s">
        <v>184</v>
      </c>
      <c r="D105" s="243" t="s">
        <v>194</v>
      </c>
      <c r="E105" s="244" t="s">
        <v>195</v>
      </c>
      <c r="F105" s="245" t="s">
        <v>196</v>
      </c>
      <c r="G105" s="246" t="s">
        <v>197</v>
      </c>
      <c r="H105" s="247">
        <v>3.8999999999999999</v>
      </c>
      <c r="I105" s="248"/>
      <c r="J105" s="249">
        <f>ROUND(I105*H105,2)</f>
        <v>0</v>
      </c>
      <c r="K105" s="245" t="s">
        <v>152</v>
      </c>
      <c r="L105" s="250"/>
      <c r="M105" s="251" t="s">
        <v>23</v>
      </c>
      <c r="N105" s="252" t="s">
        <v>44</v>
      </c>
      <c r="O105" s="45"/>
      <c r="P105" s="228">
        <f>O105*H105</f>
        <v>0</v>
      </c>
      <c r="Q105" s="228">
        <v>0.001</v>
      </c>
      <c r="R105" s="228">
        <f>Q105*H105</f>
        <v>0.0038999999999999998</v>
      </c>
      <c r="S105" s="228">
        <v>0</v>
      </c>
      <c r="T105" s="229">
        <f>S105*H105</f>
        <v>0</v>
      </c>
      <c r="AR105" s="22" t="s">
        <v>184</v>
      </c>
      <c r="AT105" s="22" t="s">
        <v>194</v>
      </c>
      <c r="AU105" s="22" t="s">
        <v>83</v>
      </c>
      <c r="AY105" s="22" t="s">
        <v>146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81</v>
      </c>
      <c r="BK105" s="230">
        <f>ROUND(I105*H105,2)</f>
        <v>0</v>
      </c>
      <c r="BL105" s="22" t="s">
        <v>153</v>
      </c>
      <c r="BM105" s="22" t="s">
        <v>627</v>
      </c>
    </row>
    <row r="106" s="11" customFormat="1">
      <c r="B106" s="231"/>
      <c r="C106" s="232"/>
      <c r="D106" s="233" t="s">
        <v>158</v>
      </c>
      <c r="E106" s="232"/>
      <c r="F106" s="235" t="s">
        <v>628</v>
      </c>
      <c r="G106" s="232"/>
      <c r="H106" s="236">
        <v>3.8999999999999999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158</v>
      </c>
      <c r="AU106" s="242" t="s">
        <v>83</v>
      </c>
      <c r="AV106" s="11" t="s">
        <v>83</v>
      </c>
      <c r="AW106" s="11" t="s">
        <v>6</v>
      </c>
      <c r="AX106" s="11" t="s">
        <v>81</v>
      </c>
      <c r="AY106" s="242" t="s">
        <v>146</v>
      </c>
    </row>
    <row r="107" s="1" customFormat="1" ht="25.5" customHeight="1">
      <c r="B107" s="44"/>
      <c r="C107" s="219" t="s">
        <v>189</v>
      </c>
      <c r="D107" s="219" t="s">
        <v>148</v>
      </c>
      <c r="E107" s="220" t="s">
        <v>200</v>
      </c>
      <c r="F107" s="221" t="s">
        <v>201</v>
      </c>
      <c r="G107" s="222" t="s">
        <v>151</v>
      </c>
      <c r="H107" s="223">
        <v>130</v>
      </c>
      <c r="I107" s="224"/>
      <c r="J107" s="225">
        <f>ROUND(I107*H107,2)</f>
        <v>0</v>
      </c>
      <c r="K107" s="221" t="s">
        <v>152</v>
      </c>
      <c r="L107" s="70"/>
      <c r="M107" s="226" t="s">
        <v>23</v>
      </c>
      <c r="N107" s="227" t="s">
        <v>44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153</v>
      </c>
      <c r="AT107" s="22" t="s">
        <v>148</v>
      </c>
      <c r="AU107" s="22" t="s">
        <v>83</v>
      </c>
      <c r="AY107" s="22" t="s">
        <v>146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81</v>
      </c>
      <c r="BK107" s="230">
        <f>ROUND(I107*H107,2)</f>
        <v>0</v>
      </c>
      <c r="BL107" s="22" t="s">
        <v>153</v>
      </c>
      <c r="BM107" s="22" t="s">
        <v>629</v>
      </c>
    </row>
    <row r="108" s="1" customFormat="1" ht="16.5" customHeight="1">
      <c r="B108" s="44"/>
      <c r="C108" s="243" t="s">
        <v>193</v>
      </c>
      <c r="D108" s="243" t="s">
        <v>194</v>
      </c>
      <c r="E108" s="244" t="s">
        <v>203</v>
      </c>
      <c r="F108" s="245" t="s">
        <v>204</v>
      </c>
      <c r="G108" s="246" t="s">
        <v>163</v>
      </c>
      <c r="H108" s="247">
        <v>6.5</v>
      </c>
      <c r="I108" s="248"/>
      <c r="J108" s="249">
        <f>ROUND(I108*H108,2)</f>
        <v>0</v>
      </c>
      <c r="K108" s="245" t="s">
        <v>152</v>
      </c>
      <c r="L108" s="250"/>
      <c r="M108" s="251" t="s">
        <v>23</v>
      </c>
      <c r="N108" s="252" t="s">
        <v>44</v>
      </c>
      <c r="O108" s="45"/>
      <c r="P108" s="228">
        <f>O108*H108</f>
        <v>0</v>
      </c>
      <c r="Q108" s="228">
        <v>0.20999999999999999</v>
      </c>
      <c r="R108" s="228">
        <f>Q108*H108</f>
        <v>1.365</v>
      </c>
      <c r="S108" s="228">
        <v>0</v>
      </c>
      <c r="T108" s="229">
        <f>S108*H108</f>
        <v>0</v>
      </c>
      <c r="AR108" s="22" t="s">
        <v>184</v>
      </c>
      <c r="AT108" s="22" t="s">
        <v>194</v>
      </c>
      <c r="AU108" s="22" t="s">
        <v>83</v>
      </c>
      <c r="AY108" s="22" t="s">
        <v>146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81</v>
      </c>
      <c r="BK108" s="230">
        <f>ROUND(I108*H108,2)</f>
        <v>0</v>
      </c>
      <c r="BL108" s="22" t="s">
        <v>153</v>
      </c>
      <c r="BM108" s="22" t="s">
        <v>630</v>
      </c>
    </row>
    <row r="109" s="11" customFormat="1">
      <c r="B109" s="231"/>
      <c r="C109" s="232"/>
      <c r="D109" s="233" t="s">
        <v>158</v>
      </c>
      <c r="E109" s="234" t="s">
        <v>23</v>
      </c>
      <c r="F109" s="235" t="s">
        <v>631</v>
      </c>
      <c r="G109" s="232"/>
      <c r="H109" s="236">
        <v>6.5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158</v>
      </c>
      <c r="AU109" s="242" t="s">
        <v>83</v>
      </c>
      <c r="AV109" s="11" t="s">
        <v>83</v>
      </c>
      <c r="AW109" s="11" t="s">
        <v>36</v>
      </c>
      <c r="AX109" s="11" t="s">
        <v>81</v>
      </c>
      <c r="AY109" s="242" t="s">
        <v>146</v>
      </c>
    </row>
    <row r="110" s="1" customFormat="1" ht="25.5" customHeight="1">
      <c r="B110" s="44"/>
      <c r="C110" s="219" t="s">
        <v>99</v>
      </c>
      <c r="D110" s="219" t="s">
        <v>148</v>
      </c>
      <c r="E110" s="220" t="s">
        <v>208</v>
      </c>
      <c r="F110" s="221" t="s">
        <v>209</v>
      </c>
      <c r="G110" s="222" t="s">
        <v>151</v>
      </c>
      <c r="H110" s="223">
        <v>130</v>
      </c>
      <c r="I110" s="224"/>
      <c r="J110" s="225">
        <f>ROUND(I110*H110,2)</f>
        <v>0</v>
      </c>
      <c r="K110" s="221" t="s">
        <v>152</v>
      </c>
      <c r="L110" s="70"/>
      <c r="M110" s="226" t="s">
        <v>23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153</v>
      </c>
      <c r="AT110" s="22" t="s">
        <v>148</v>
      </c>
      <c r="AU110" s="22" t="s">
        <v>83</v>
      </c>
      <c r="AY110" s="22" t="s">
        <v>146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81</v>
      </c>
      <c r="BK110" s="230">
        <f>ROUND(I110*H110,2)</f>
        <v>0</v>
      </c>
      <c r="BL110" s="22" t="s">
        <v>153</v>
      </c>
      <c r="BM110" s="22" t="s">
        <v>632</v>
      </c>
    </row>
    <row r="111" s="10" customFormat="1" ht="29.88" customHeight="1">
      <c r="B111" s="203"/>
      <c r="C111" s="204"/>
      <c r="D111" s="205" t="s">
        <v>72</v>
      </c>
      <c r="E111" s="217" t="s">
        <v>83</v>
      </c>
      <c r="F111" s="217" t="s">
        <v>212</v>
      </c>
      <c r="G111" s="204"/>
      <c r="H111" s="204"/>
      <c r="I111" s="207"/>
      <c r="J111" s="218">
        <f>BK111</f>
        <v>0</v>
      </c>
      <c r="K111" s="204"/>
      <c r="L111" s="209"/>
      <c r="M111" s="210"/>
      <c r="N111" s="211"/>
      <c r="O111" s="211"/>
      <c r="P111" s="212">
        <f>SUM(P112:P122)</f>
        <v>0</v>
      </c>
      <c r="Q111" s="211"/>
      <c r="R111" s="212">
        <f>SUM(R112:R122)</f>
        <v>10.34276377</v>
      </c>
      <c r="S111" s="211"/>
      <c r="T111" s="213">
        <f>SUM(T112:T122)</f>
        <v>0</v>
      </c>
      <c r="AR111" s="214" t="s">
        <v>81</v>
      </c>
      <c r="AT111" s="215" t="s">
        <v>72</v>
      </c>
      <c r="AU111" s="215" t="s">
        <v>81</v>
      </c>
      <c r="AY111" s="214" t="s">
        <v>146</v>
      </c>
      <c r="BK111" s="216">
        <f>SUM(BK112:BK122)</f>
        <v>0</v>
      </c>
    </row>
    <row r="112" s="1" customFormat="1" ht="25.5" customHeight="1">
      <c r="B112" s="44"/>
      <c r="C112" s="219" t="s">
        <v>102</v>
      </c>
      <c r="D112" s="219" t="s">
        <v>148</v>
      </c>
      <c r="E112" s="220" t="s">
        <v>214</v>
      </c>
      <c r="F112" s="221" t="s">
        <v>215</v>
      </c>
      <c r="G112" s="222" t="s">
        <v>163</v>
      </c>
      <c r="H112" s="223">
        <v>0.34399999999999997</v>
      </c>
      <c r="I112" s="224"/>
      <c r="J112" s="225">
        <f>ROUND(I112*H112,2)</f>
        <v>0</v>
      </c>
      <c r="K112" s="221" t="s">
        <v>152</v>
      </c>
      <c r="L112" s="70"/>
      <c r="M112" s="226" t="s">
        <v>23</v>
      </c>
      <c r="N112" s="227" t="s">
        <v>44</v>
      </c>
      <c r="O112" s="45"/>
      <c r="P112" s="228">
        <f>O112*H112</f>
        <v>0</v>
      </c>
      <c r="Q112" s="228">
        <v>2.1600000000000001</v>
      </c>
      <c r="R112" s="228">
        <f>Q112*H112</f>
        <v>0.74304000000000003</v>
      </c>
      <c r="S112" s="228">
        <v>0</v>
      </c>
      <c r="T112" s="229">
        <f>S112*H112</f>
        <v>0</v>
      </c>
      <c r="AR112" s="22" t="s">
        <v>153</v>
      </c>
      <c r="AT112" s="22" t="s">
        <v>148</v>
      </c>
      <c r="AU112" s="22" t="s">
        <v>83</v>
      </c>
      <c r="AY112" s="22" t="s">
        <v>146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81</v>
      </c>
      <c r="BK112" s="230">
        <f>ROUND(I112*H112,2)</f>
        <v>0</v>
      </c>
      <c r="BL112" s="22" t="s">
        <v>153</v>
      </c>
      <c r="BM112" s="22" t="s">
        <v>633</v>
      </c>
    </row>
    <row r="113" s="11" customFormat="1">
      <c r="B113" s="231"/>
      <c r="C113" s="232"/>
      <c r="D113" s="233" t="s">
        <v>158</v>
      </c>
      <c r="E113" s="234" t="s">
        <v>23</v>
      </c>
      <c r="F113" s="235" t="s">
        <v>634</v>
      </c>
      <c r="G113" s="232"/>
      <c r="H113" s="236">
        <v>0.037999999999999999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158</v>
      </c>
      <c r="AU113" s="242" t="s">
        <v>83</v>
      </c>
      <c r="AV113" s="11" t="s">
        <v>83</v>
      </c>
      <c r="AW113" s="11" t="s">
        <v>36</v>
      </c>
      <c r="AX113" s="11" t="s">
        <v>73</v>
      </c>
      <c r="AY113" s="242" t="s">
        <v>146</v>
      </c>
    </row>
    <row r="114" s="11" customFormat="1">
      <c r="B114" s="231"/>
      <c r="C114" s="232"/>
      <c r="D114" s="233" t="s">
        <v>158</v>
      </c>
      <c r="E114" s="234" t="s">
        <v>23</v>
      </c>
      <c r="F114" s="235" t="s">
        <v>635</v>
      </c>
      <c r="G114" s="232"/>
      <c r="H114" s="236">
        <v>0.089999999999999997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158</v>
      </c>
      <c r="AU114" s="242" t="s">
        <v>83</v>
      </c>
      <c r="AV114" s="11" t="s">
        <v>83</v>
      </c>
      <c r="AW114" s="11" t="s">
        <v>36</v>
      </c>
      <c r="AX114" s="11" t="s">
        <v>73</v>
      </c>
      <c r="AY114" s="242" t="s">
        <v>146</v>
      </c>
    </row>
    <row r="115" s="11" customFormat="1">
      <c r="B115" s="231"/>
      <c r="C115" s="232"/>
      <c r="D115" s="233" t="s">
        <v>158</v>
      </c>
      <c r="E115" s="234" t="s">
        <v>23</v>
      </c>
      <c r="F115" s="235" t="s">
        <v>636</v>
      </c>
      <c r="G115" s="232"/>
      <c r="H115" s="236">
        <v>0.216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158</v>
      </c>
      <c r="AU115" s="242" t="s">
        <v>83</v>
      </c>
      <c r="AV115" s="11" t="s">
        <v>83</v>
      </c>
      <c r="AW115" s="11" t="s">
        <v>36</v>
      </c>
      <c r="AX115" s="11" t="s">
        <v>73</v>
      </c>
      <c r="AY115" s="242" t="s">
        <v>146</v>
      </c>
    </row>
    <row r="116" s="12" customFormat="1">
      <c r="B116" s="253"/>
      <c r="C116" s="254"/>
      <c r="D116" s="233" t="s">
        <v>158</v>
      </c>
      <c r="E116" s="255" t="s">
        <v>23</v>
      </c>
      <c r="F116" s="256" t="s">
        <v>223</v>
      </c>
      <c r="G116" s="254"/>
      <c r="H116" s="257">
        <v>0.34399999999999997</v>
      </c>
      <c r="I116" s="258"/>
      <c r="J116" s="254"/>
      <c r="K116" s="254"/>
      <c r="L116" s="259"/>
      <c r="M116" s="260"/>
      <c r="N116" s="261"/>
      <c r="O116" s="261"/>
      <c r="P116" s="261"/>
      <c r="Q116" s="261"/>
      <c r="R116" s="261"/>
      <c r="S116" s="261"/>
      <c r="T116" s="262"/>
      <c r="AT116" s="263" t="s">
        <v>158</v>
      </c>
      <c r="AU116" s="263" t="s">
        <v>83</v>
      </c>
      <c r="AV116" s="12" t="s">
        <v>153</v>
      </c>
      <c r="AW116" s="12" t="s">
        <v>36</v>
      </c>
      <c r="AX116" s="12" t="s">
        <v>81</v>
      </c>
      <c r="AY116" s="263" t="s">
        <v>146</v>
      </c>
    </row>
    <row r="117" s="1" customFormat="1" ht="25.5" customHeight="1">
      <c r="B117" s="44"/>
      <c r="C117" s="219" t="s">
        <v>207</v>
      </c>
      <c r="D117" s="219" t="s">
        <v>148</v>
      </c>
      <c r="E117" s="220" t="s">
        <v>218</v>
      </c>
      <c r="F117" s="221" t="s">
        <v>219</v>
      </c>
      <c r="G117" s="222" t="s">
        <v>163</v>
      </c>
      <c r="H117" s="223">
        <v>3.9129999999999998</v>
      </c>
      <c r="I117" s="224"/>
      <c r="J117" s="225">
        <f>ROUND(I117*H117,2)</f>
        <v>0</v>
      </c>
      <c r="K117" s="221" t="s">
        <v>152</v>
      </c>
      <c r="L117" s="70"/>
      <c r="M117" s="226" t="s">
        <v>23</v>
      </c>
      <c r="N117" s="227" t="s">
        <v>44</v>
      </c>
      <c r="O117" s="45"/>
      <c r="P117" s="228">
        <f>O117*H117</f>
        <v>0</v>
      </c>
      <c r="Q117" s="228">
        <v>2.45329</v>
      </c>
      <c r="R117" s="228">
        <f>Q117*H117</f>
        <v>9.5997237699999989</v>
      </c>
      <c r="S117" s="228">
        <v>0</v>
      </c>
      <c r="T117" s="229">
        <f>S117*H117</f>
        <v>0</v>
      </c>
      <c r="AR117" s="22" t="s">
        <v>153</v>
      </c>
      <c r="AT117" s="22" t="s">
        <v>148</v>
      </c>
      <c r="AU117" s="22" t="s">
        <v>83</v>
      </c>
      <c r="AY117" s="22" t="s">
        <v>146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81</v>
      </c>
      <c r="BK117" s="230">
        <f>ROUND(I117*H117,2)</f>
        <v>0</v>
      </c>
      <c r="BL117" s="22" t="s">
        <v>153</v>
      </c>
      <c r="BM117" s="22" t="s">
        <v>637</v>
      </c>
    </row>
    <row r="118" s="11" customFormat="1">
      <c r="B118" s="231"/>
      <c r="C118" s="232"/>
      <c r="D118" s="233" t="s">
        <v>158</v>
      </c>
      <c r="E118" s="234" t="s">
        <v>23</v>
      </c>
      <c r="F118" s="235" t="s">
        <v>638</v>
      </c>
      <c r="G118" s="232"/>
      <c r="H118" s="236">
        <v>0.32500000000000001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158</v>
      </c>
      <c r="AU118" s="242" t="s">
        <v>83</v>
      </c>
      <c r="AV118" s="11" t="s">
        <v>83</v>
      </c>
      <c r="AW118" s="11" t="s">
        <v>36</v>
      </c>
      <c r="AX118" s="11" t="s">
        <v>73</v>
      </c>
      <c r="AY118" s="242" t="s">
        <v>146</v>
      </c>
    </row>
    <row r="119" s="11" customFormat="1">
      <c r="B119" s="231"/>
      <c r="C119" s="232"/>
      <c r="D119" s="233" t="s">
        <v>158</v>
      </c>
      <c r="E119" s="234" t="s">
        <v>23</v>
      </c>
      <c r="F119" s="235" t="s">
        <v>639</v>
      </c>
      <c r="G119" s="232"/>
      <c r="H119" s="236">
        <v>0.78000000000000003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158</v>
      </c>
      <c r="AU119" s="242" t="s">
        <v>83</v>
      </c>
      <c r="AV119" s="11" t="s">
        <v>83</v>
      </c>
      <c r="AW119" s="11" t="s">
        <v>36</v>
      </c>
      <c r="AX119" s="11" t="s">
        <v>73</v>
      </c>
      <c r="AY119" s="242" t="s">
        <v>146</v>
      </c>
    </row>
    <row r="120" s="11" customFormat="1">
      <c r="B120" s="231"/>
      <c r="C120" s="232"/>
      <c r="D120" s="233" t="s">
        <v>158</v>
      </c>
      <c r="E120" s="234" t="s">
        <v>23</v>
      </c>
      <c r="F120" s="235" t="s">
        <v>640</v>
      </c>
      <c r="G120" s="232"/>
      <c r="H120" s="236">
        <v>1.8720000000000001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158</v>
      </c>
      <c r="AU120" s="242" t="s">
        <v>83</v>
      </c>
      <c r="AV120" s="11" t="s">
        <v>83</v>
      </c>
      <c r="AW120" s="11" t="s">
        <v>36</v>
      </c>
      <c r="AX120" s="11" t="s">
        <v>73</v>
      </c>
      <c r="AY120" s="242" t="s">
        <v>146</v>
      </c>
    </row>
    <row r="121" s="11" customFormat="1">
      <c r="B121" s="231"/>
      <c r="C121" s="232"/>
      <c r="D121" s="233" t="s">
        <v>158</v>
      </c>
      <c r="E121" s="234" t="s">
        <v>23</v>
      </c>
      <c r="F121" s="235" t="s">
        <v>641</v>
      </c>
      <c r="G121" s="232"/>
      <c r="H121" s="236">
        <v>0.93600000000000005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158</v>
      </c>
      <c r="AU121" s="242" t="s">
        <v>83</v>
      </c>
      <c r="AV121" s="11" t="s">
        <v>83</v>
      </c>
      <c r="AW121" s="11" t="s">
        <v>36</v>
      </c>
      <c r="AX121" s="11" t="s">
        <v>73</v>
      </c>
      <c r="AY121" s="242" t="s">
        <v>146</v>
      </c>
    </row>
    <row r="122" s="12" customFormat="1">
      <c r="B122" s="253"/>
      <c r="C122" s="254"/>
      <c r="D122" s="233" t="s">
        <v>158</v>
      </c>
      <c r="E122" s="255" t="s">
        <v>23</v>
      </c>
      <c r="F122" s="256" t="s">
        <v>223</v>
      </c>
      <c r="G122" s="254"/>
      <c r="H122" s="257">
        <v>3.9129999999999998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AT122" s="263" t="s">
        <v>158</v>
      </c>
      <c r="AU122" s="263" t="s">
        <v>83</v>
      </c>
      <c r="AV122" s="12" t="s">
        <v>153</v>
      </c>
      <c r="AW122" s="12" t="s">
        <v>36</v>
      </c>
      <c r="AX122" s="12" t="s">
        <v>81</v>
      </c>
      <c r="AY122" s="263" t="s">
        <v>146</v>
      </c>
    </row>
    <row r="123" s="10" customFormat="1" ht="29.88" customHeight="1">
      <c r="B123" s="203"/>
      <c r="C123" s="204"/>
      <c r="D123" s="205" t="s">
        <v>72</v>
      </c>
      <c r="E123" s="217" t="s">
        <v>189</v>
      </c>
      <c r="F123" s="217" t="s">
        <v>224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SUM(P124:P139)</f>
        <v>0</v>
      </c>
      <c r="Q123" s="211"/>
      <c r="R123" s="212">
        <f>SUM(R124:R139)</f>
        <v>2.9553799999999999</v>
      </c>
      <c r="S123" s="211"/>
      <c r="T123" s="213">
        <f>SUM(T124:T139)</f>
        <v>0</v>
      </c>
      <c r="AR123" s="214" t="s">
        <v>81</v>
      </c>
      <c r="AT123" s="215" t="s">
        <v>72</v>
      </c>
      <c r="AU123" s="215" t="s">
        <v>81</v>
      </c>
      <c r="AY123" s="214" t="s">
        <v>146</v>
      </c>
      <c r="BK123" s="216">
        <f>SUM(BK124:BK139)</f>
        <v>0</v>
      </c>
    </row>
    <row r="124" s="1" customFormat="1" ht="25.5" customHeight="1">
      <c r="B124" s="44"/>
      <c r="C124" s="219" t="s">
        <v>213</v>
      </c>
      <c r="D124" s="219" t="s">
        <v>148</v>
      </c>
      <c r="E124" s="220" t="s">
        <v>642</v>
      </c>
      <c r="F124" s="221" t="s">
        <v>643</v>
      </c>
      <c r="G124" s="222" t="s">
        <v>380</v>
      </c>
      <c r="H124" s="223">
        <v>2</v>
      </c>
      <c r="I124" s="224"/>
      <c r="J124" s="225">
        <f>ROUND(I124*H124,2)</f>
        <v>0</v>
      </c>
      <c r="K124" s="221" t="s">
        <v>23</v>
      </c>
      <c r="L124" s="70"/>
      <c r="M124" s="226" t="s">
        <v>23</v>
      </c>
      <c r="N124" s="227" t="s">
        <v>44</v>
      </c>
      <c r="O124" s="45"/>
      <c r="P124" s="228">
        <f>O124*H124</f>
        <v>0</v>
      </c>
      <c r="Q124" s="228">
        <v>0.11519</v>
      </c>
      <c r="R124" s="228">
        <f>Q124*H124</f>
        <v>0.23038</v>
      </c>
      <c r="S124" s="228">
        <v>0</v>
      </c>
      <c r="T124" s="229">
        <f>S124*H124</f>
        <v>0</v>
      </c>
      <c r="AR124" s="22" t="s">
        <v>153</v>
      </c>
      <c r="AT124" s="22" t="s">
        <v>148</v>
      </c>
      <c r="AU124" s="22" t="s">
        <v>83</v>
      </c>
      <c r="AY124" s="22" t="s">
        <v>146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81</v>
      </c>
      <c r="BK124" s="230">
        <f>ROUND(I124*H124,2)</f>
        <v>0</v>
      </c>
      <c r="BL124" s="22" t="s">
        <v>153</v>
      </c>
      <c r="BM124" s="22" t="s">
        <v>644</v>
      </c>
    </row>
    <row r="125" s="11" customFormat="1">
      <c r="B125" s="231"/>
      <c r="C125" s="232"/>
      <c r="D125" s="233" t="s">
        <v>158</v>
      </c>
      <c r="E125" s="234" t="s">
        <v>23</v>
      </c>
      <c r="F125" s="235" t="s">
        <v>645</v>
      </c>
      <c r="G125" s="232"/>
      <c r="H125" s="236">
        <v>2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158</v>
      </c>
      <c r="AU125" s="242" t="s">
        <v>83</v>
      </c>
      <c r="AV125" s="11" t="s">
        <v>83</v>
      </c>
      <c r="AW125" s="11" t="s">
        <v>36</v>
      </c>
      <c r="AX125" s="11" t="s">
        <v>81</v>
      </c>
      <c r="AY125" s="242" t="s">
        <v>146</v>
      </c>
    </row>
    <row r="126" s="1" customFormat="1" ht="16.5" customHeight="1">
      <c r="B126" s="44"/>
      <c r="C126" s="219" t="s">
        <v>10</v>
      </c>
      <c r="D126" s="219" t="s">
        <v>148</v>
      </c>
      <c r="E126" s="220" t="s">
        <v>226</v>
      </c>
      <c r="F126" s="221" t="s">
        <v>227</v>
      </c>
      <c r="G126" s="222" t="s">
        <v>228</v>
      </c>
      <c r="H126" s="223">
        <v>2</v>
      </c>
      <c r="I126" s="224"/>
      <c r="J126" s="225">
        <f>ROUND(I126*H126,2)</f>
        <v>0</v>
      </c>
      <c r="K126" s="221" t="s">
        <v>23</v>
      </c>
      <c r="L126" s="70"/>
      <c r="M126" s="226" t="s">
        <v>23</v>
      </c>
      <c r="N126" s="227" t="s">
        <v>44</v>
      </c>
      <c r="O126" s="45"/>
      <c r="P126" s="228">
        <f>O126*H126</f>
        <v>0</v>
      </c>
      <c r="Q126" s="228">
        <v>0.41099999999999998</v>
      </c>
      <c r="R126" s="228">
        <f>Q126*H126</f>
        <v>0.82199999999999995</v>
      </c>
      <c r="S126" s="228">
        <v>0</v>
      </c>
      <c r="T126" s="229">
        <f>S126*H126</f>
        <v>0</v>
      </c>
      <c r="AR126" s="22" t="s">
        <v>153</v>
      </c>
      <c r="AT126" s="22" t="s">
        <v>148</v>
      </c>
      <c r="AU126" s="22" t="s">
        <v>83</v>
      </c>
      <c r="AY126" s="22" t="s">
        <v>146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81</v>
      </c>
      <c r="BK126" s="230">
        <f>ROUND(I126*H126,2)</f>
        <v>0</v>
      </c>
      <c r="BL126" s="22" t="s">
        <v>153</v>
      </c>
      <c r="BM126" s="22" t="s">
        <v>646</v>
      </c>
    </row>
    <row r="127" s="11" customFormat="1">
      <c r="B127" s="231"/>
      <c r="C127" s="232"/>
      <c r="D127" s="233" t="s">
        <v>158</v>
      </c>
      <c r="E127" s="234" t="s">
        <v>23</v>
      </c>
      <c r="F127" s="235" t="s">
        <v>647</v>
      </c>
      <c r="G127" s="232"/>
      <c r="H127" s="236">
        <v>2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158</v>
      </c>
      <c r="AU127" s="242" t="s">
        <v>83</v>
      </c>
      <c r="AV127" s="11" t="s">
        <v>83</v>
      </c>
      <c r="AW127" s="11" t="s">
        <v>36</v>
      </c>
      <c r="AX127" s="11" t="s">
        <v>81</v>
      </c>
      <c r="AY127" s="242" t="s">
        <v>146</v>
      </c>
    </row>
    <row r="128" s="1" customFormat="1" ht="16.5" customHeight="1">
      <c r="B128" s="44"/>
      <c r="C128" s="243" t="s">
        <v>225</v>
      </c>
      <c r="D128" s="243" t="s">
        <v>194</v>
      </c>
      <c r="E128" s="244" t="s">
        <v>232</v>
      </c>
      <c r="F128" s="245" t="s">
        <v>233</v>
      </c>
      <c r="G128" s="246" t="s">
        <v>228</v>
      </c>
      <c r="H128" s="247">
        <v>2</v>
      </c>
      <c r="I128" s="248"/>
      <c r="J128" s="249">
        <f>ROUND(I128*H128,2)</f>
        <v>0</v>
      </c>
      <c r="K128" s="245" t="s">
        <v>23</v>
      </c>
      <c r="L128" s="250"/>
      <c r="M128" s="251" t="s">
        <v>23</v>
      </c>
      <c r="N128" s="252" t="s">
        <v>44</v>
      </c>
      <c r="O128" s="45"/>
      <c r="P128" s="228">
        <f>O128*H128</f>
        <v>0</v>
      </c>
      <c r="Q128" s="228">
        <v>0.13400000000000001</v>
      </c>
      <c r="R128" s="228">
        <f>Q128*H128</f>
        <v>0.26800000000000002</v>
      </c>
      <c r="S128" s="228">
        <v>0</v>
      </c>
      <c r="T128" s="229">
        <f>S128*H128</f>
        <v>0</v>
      </c>
      <c r="AR128" s="22" t="s">
        <v>184</v>
      </c>
      <c r="AT128" s="22" t="s">
        <v>194</v>
      </c>
      <c r="AU128" s="22" t="s">
        <v>83</v>
      </c>
      <c r="AY128" s="22" t="s">
        <v>146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81</v>
      </c>
      <c r="BK128" s="230">
        <f>ROUND(I128*H128,2)</f>
        <v>0</v>
      </c>
      <c r="BL128" s="22" t="s">
        <v>153</v>
      </c>
      <c r="BM128" s="22" t="s">
        <v>648</v>
      </c>
    </row>
    <row r="129" s="11" customFormat="1">
      <c r="B129" s="231"/>
      <c r="C129" s="232"/>
      <c r="D129" s="233" t="s">
        <v>158</v>
      </c>
      <c r="E129" s="234" t="s">
        <v>23</v>
      </c>
      <c r="F129" s="235" t="s">
        <v>520</v>
      </c>
      <c r="G129" s="232"/>
      <c r="H129" s="236">
        <v>2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158</v>
      </c>
      <c r="AU129" s="242" t="s">
        <v>83</v>
      </c>
      <c r="AV129" s="11" t="s">
        <v>83</v>
      </c>
      <c r="AW129" s="11" t="s">
        <v>36</v>
      </c>
      <c r="AX129" s="11" t="s">
        <v>81</v>
      </c>
      <c r="AY129" s="242" t="s">
        <v>146</v>
      </c>
    </row>
    <row r="130" s="1" customFormat="1" ht="16.5" customHeight="1">
      <c r="B130" s="44"/>
      <c r="C130" s="219" t="s">
        <v>231</v>
      </c>
      <c r="D130" s="219" t="s">
        <v>148</v>
      </c>
      <c r="E130" s="220" t="s">
        <v>518</v>
      </c>
      <c r="F130" s="221" t="s">
        <v>519</v>
      </c>
      <c r="G130" s="222" t="s">
        <v>228</v>
      </c>
      <c r="H130" s="223">
        <v>1</v>
      </c>
      <c r="I130" s="224"/>
      <c r="J130" s="225">
        <f>ROUND(I130*H130,2)</f>
        <v>0</v>
      </c>
      <c r="K130" s="221" t="s">
        <v>23</v>
      </c>
      <c r="L130" s="70"/>
      <c r="M130" s="226" t="s">
        <v>23</v>
      </c>
      <c r="N130" s="227" t="s">
        <v>44</v>
      </c>
      <c r="O130" s="45"/>
      <c r="P130" s="228">
        <f>O130*H130</f>
        <v>0</v>
      </c>
      <c r="Q130" s="228">
        <v>0.41099999999999998</v>
      </c>
      <c r="R130" s="228">
        <f>Q130*H130</f>
        <v>0.41099999999999998</v>
      </c>
      <c r="S130" s="228">
        <v>0</v>
      </c>
      <c r="T130" s="229">
        <f>S130*H130</f>
        <v>0</v>
      </c>
      <c r="AR130" s="22" t="s">
        <v>153</v>
      </c>
      <c r="AT130" s="22" t="s">
        <v>148</v>
      </c>
      <c r="AU130" s="22" t="s">
        <v>83</v>
      </c>
      <c r="AY130" s="22" t="s">
        <v>146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81</v>
      </c>
      <c r="BK130" s="230">
        <f>ROUND(I130*H130,2)</f>
        <v>0</v>
      </c>
      <c r="BL130" s="22" t="s">
        <v>153</v>
      </c>
      <c r="BM130" s="22" t="s">
        <v>649</v>
      </c>
    </row>
    <row r="131" s="11" customFormat="1">
      <c r="B131" s="231"/>
      <c r="C131" s="232"/>
      <c r="D131" s="233" t="s">
        <v>158</v>
      </c>
      <c r="E131" s="234" t="s">
        <v>23</v>
      </c>
      <c r="F131" s="235" t="s">
        <v>235</v>
      </c>
      <c r="G131" s="232"/>
      <c r="H131" s="236">
        <v>1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158</v>
      </c>
      <c r="AU131" s="242" t="s">
        <v>83</v>
      </c>
      <c r="AV131" s="11" t="s">
        <v>83</v>
      </c>
      <c r="AW131" s="11" t="s">
        <v>36</v>
      </c>
      <c r="AX131" s="11" t="s">
        <v>81</v>
      </c>
      <c r="AY131" s="242" t="s">
        <v>146</v>
      </c>
    </row>
    <row r="132" s="1" customFormat="1" ht="16.5" customHeight="1">
      <c r="B132" s="44"/>
      <c r="C132" s="243" t="s">
        <v>236</v>
      </c>
      <c r="D132" s="243" t="s">
        <v>194</v>
      </c>
      <c r="E132" s="244" t="s">
        <v>521</v>
      </c>
      <c r="F132" s="245" t="s">
        <v>522</v>
      </c>
      <c r="G132" s="246" t="s">
        <v>228</v>
      </c>
      <c r="H132" s="247">
        <v>1</v>
      </c>
      <c r="I132" s="248"/>
      <c r="J132" s="249">
        <f>ROUND(I132*H132,2)</f>
        <v>0</v>
      </c>
      <c r="K132" s="245" t="s">
        <v>23</v>
      </c>
      <c r="L132" s="250"/>
      <c r="M132" s="251" t="s">
        <v>23</v>
      </c>
      <c r="N132" s="252" t="s">
        <v>44</v>
      </c>
      <c r="O132" s="45"/>
      <c r="P132" s="228">
        <f>O132*H132</f>
        <v>0</v>
      </c>
      <c r="Q132" s="228">
        <v>0.13400000000000001</v>
      </c>
      <c r="R132" s="228">
        <f>Q132*H132</f>
        <v>0.13400000000000001</v>
      </c>
      <c r="S132" s="228">
        <v>0</v>
      </c>
      <c r="T132" s="229">
        <f>S132*H132</f>
        <v>0</v>
      </c>
      <c r="AR132" s="22" t="s">
        <v>184</v>
      </c>
      <c r="AT132" s="22" t="s">
        <v>194</v>
      </c>
      <c r="AU132" s="22" t="s">
        <v>83</v>
      </c>
      <c r="AY132" s="22" t="s">
        <v>146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81</v>
      </c>
      <c r="BK132" s="230">
        <f>ROUND(I132*H132,2)</f>
        <v>0</v>
      </c>
      <c r="BL132" s="22" t="s">
        <v>153</v>
      </c>
      <c r="BM132" s="22" t="s">
        <v>650</v>
      </c>
    </row>
    <row r="133" s="11" customFormat="1">
      <c r="B133" s="231"/>
      <c r="C133" s="232"/>
      <c r="D133" s="233" t="s">
        <v>158</v>
      </c>
      <c r="E133" s="234" t="s">
        <v>23</v>
      </c>
      <c r="F133" s="235" t="s">
        <v>235</v>
      </c>
      <c r="G133" s="232"/>
      <c r="H133" s="236">
        <v>1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158</v>
      </c>
      <c r="AU133" s="242" t="s">
        <v>83</v>
      </c>
      <c r="AV133" s="11" t="s">
        <v>83</v>
      </c>
      <c r="AW133" s="11" t="s">
        <v>36</v>
      </c>
      <c r="AX133" s="11" t="s">
        <v>81</v>
      </c>
      <c r="AY133" s="242" t="s">
        <v>146</v>
      </c>
    </row>
    <row r="134" s="1" customFormat="1" ht="16.5" customHeight="1">
      <c r="B134" s="44"/>
      <c r="C134" s="219" t="s">
        <v>240</v>
      </c>
      <c r="D134" s="219" t="s">
        <v>148</v>
      </c>
      <c r="E134" s="220" t="s">
        <v>651</v>
      </c>
      <c r="F134" s="221" t="s">
        <v>652</v>
      </c>
      <c r="G134" s="222" t="s">
        <v>228</v>
      </c>
      <c r="H134" s="223">
        <v>1</v>
      </c>
      <c r="I134" s="224"/>
      <c r="J134" s="225">
        <f>ROUND(I134*H134,2)</f>
        <v>0</v>
      </c>
      <c r="K134" s="221" t="s">
        <v>23</v>
      </c>
      <c r="L134" s="70"/>
      <c r="M134" s="226" t="s">
        <v>23</v>
      </c>
      <c r="N134" s="227" t="s">
        <v>44</v>
      </c>
      <c r="O134" s="45"/>
      <c r="P134" s="228">
        <f>O134*H134</f>
        <v>0</v>
      </c>
      <c r="Q134" s="228">
        <v>0.41099999999999998</v>
      </c>
      <c r="R134" s="228">
        <f>Q134*H134</f>
        <v>0.41099999999999998</v>
      </c>
      <c r="S134" s="228">
        <v>0</v>
      </c>
      <c r="T134" s="229">
        <f>S134*H134</f>
        <v>0</v>
      </c>
      <c r="AR134" s="22" t="s">
        <v>153</v>
      </c>
      <c r="AT134" s="22" t="s">
        <v>148</v>
      </c>
      <c r="AU134" s="22" t="s">
        <v>83</v>
      </c>
      <c r="AY134" s="22" t="s">
        <v>146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81</v>
      </c>
      <c r="BK134" s="230">
        <f>ROUND(I134*H134,2)</f>
        <v>0</v>
      </c>
      <c r="BL134" s="22" t="s">
        <v>153</v>
      </c>
      <c r="BM134" s="22" t="s">
        <v>653</v>
      </c>
    </row>
    <row r="135" s="11" customFormat="1">
      <c r="B135" s="231"/>
      <c r="C135" s="232"/>
      <c r="D135" s="233" t="s">
        <v>158</v>
      </c>
      <c r="E135" s="234" t="s">
        <v>23</v>
      </c>
      <c r="F135" s="235" t="s">
        <v>235</v>
      </c>
      <c r="G135" s="232"/>
      <c r="H135" s="236">
        <v>1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158</v>
      </c>
      <c r="AU135" s="242" t="s">
        <v>83</v>
      </c>
      <c r="AV135" s="11" t="s">
        <v>83</v>
      </c>
      <c r="AW135" s="11" t="s">
        <v>36</v>
      </c>
      <c r="AX135" s="11" t="s">
        <v>81</v>
      </c>
      <c r="AY135" s="242" t="s">
        <v>146</v>
      </c>
    </row>
    <row r="136" s="1" customFormat="1" ht="16.5" customHeight="1">
      <c r="B136" s="44"/>
      <c r="C136" s="243" t="s">
        <v>244</v>
      </c>
      <c r="D136" s="243" t="s">
        <v>194</v>
      </c>
      <c r="E136" s="244" t="s">
        <v>654</v>
      </c>
      <c r="F136" s="245" t="s">
        <v>655</v>
      </c>
      <c r="G136" s="246" t="s">
        <v>228</v>
      </c>
      <c r="H136" s="247">
        <v>1</v>
      </c>
      <c r="I136" s="248"/>
      <c r="J136" s="249">
        <f>ROUND(I136*H136,2)</f>
        <v>0</v>
      </c>
      <c r="K136" s="245" t="s">
        <v>23</v>
      </c>
      <c r="L136" s="250"/>
      <c r="M136" s="251" t="s">
        <v>23</v>
      </c>
      <c r="N136" s="252" t="s">
        <v>44</v>
      </c>
      <c r="O136" s="45"/>
      <c r="P136" s="228">
        <f>O136*H136</f>
        <v>0</v>
      </c>
      <c r="Q136" s="228">
        <v>0.13400000000000001</v>
      </c>
      <c r="R136" s="228">
        <f>Q136*H136</f>
        <v>0.13400000000000001</v>
      </c>
      <c r="S136" s="228">
        <v>0</v>
      </c>
      <c r="T136" s="229">
        <f>S136*H136</f>
        <v>0</v>
      </c>
      <c r="AR136" s="22" t="s">
        <v>184</v>
      </c>
      <c r="AT136" s="22" t="s">
        <v>194</v>
      </c>
      <c r="AU136" s="22" t="s">
        <v>83</v>
      </c>
      <c r="AY136" s="22" t="s">
        <v>146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81</v>
      </c>
      <c r="BK136" s="230">
        <f>ROUND(I136*H136,2)</f>
        <v>0</v>
      </c>
      <c r="BL136" s="22" t="s">
        <v>153</v>
      </c>
      <c r="BM136" s="22" t="s">
        <v>656</v>
      </c>
    </row>
    <row r="137" s="1" customFormat="1" ht="25.5" customHeight="1">
      <c r="B137" s="44"/>
      <c r="C137" s="219" t="s">
        <v>9</v>
      </c>
      <c r="D137" s="219" t="s">
        <v>148</v>
      </c>
      <c r="E137" s="220" t="s">
        <v>657</v>
      </c>
      <c r="F137" s="221" t="s">
        <v>658</v>
      </c>
      <c r="G137" s="222" t="s">
        <v>228</v>
      </c>
      <c r="H137" s="223">
        <v>1</v>
      </c>
      <c r="I137" s="224"/>
      <c r="J137" s="225">
        <f>ROUND(I137*H137,2)</f>
        <v>0</v>
      </c>
      <c r="K137" s="221" t="s">
        <v>23</v>
      </c>
      <c r="L137" s="70"/>
      <c r="M137" s="226" t="s">
        <v>23</v>
      </c>
      <c r="N137" s="227" t="s">
        <v>44</v>
      </c>
      <c r="O137" s="45"/>
      <c r="P137" s="228">
        <f>O137*H137</f>
        <v>0</v>
      </c>
      <c r="Q137" s="228">
        <v>0.41099999999999998</v>
      </c>
      <c r="R137" s="228">
        <f>Q137*H137</f>
        <v>0.41099999999999998</v>
      </c>
      <c r="S137" s="228">
        <v>0</v>
      </c>
      <c r="T137" s="229">
        <f>S137*H137</f>
        <v>0</v>
      </c>
      <c r="AR137" s="22" t="s">
        <v>153</v>
      </c>
      <c r="AT137" s="22" t="s">
        <v>148</v>
      </c>
      <c r="AU137" s="22" t="s">
        <v>83</v>
      </c>
      <c r="AY137" s="22" t="s">
        <v>146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81</v>
      </c>
      <c r="BK137" s="230">
        <f>ROUND(I137*H137,2)</f>
        <v>0</v>
      </c>
      <c r="BL137" s="22" t="s">
        <v>153</v>
      </c>
      <c r="BM137" s="22" t="s">
        <v>659</v>
      </c>
    </row>
    <row r="138" s="11" customFormat="1">
      <c r="B138" s="231"/>
      <c r="C138" s="232"/>
      <c r="D138" s="233" t="s">
        <v>158</v>
      </c>
      <c r="E138" s="234" t="s">
        <v>23</v>
      </c>
      <c r="F138" s="235" t="s">
        <v>235</v>
      </c>
      <c r="G138" s="232"/>
      <c r="H138" s="236">
        <v>1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158</v>
      </c>
      <c r="AU138" s="242" t="s">
        <v>83</v>
      </c>
      <c r="AV138" s="11" t="s">
        <v>83</v>
      </c>
      <c r="AW138" s="11" t="s">
        <v>36</v>
      </c>
      <c r="AX138" s="11" t="s">
        <v>81</v>
      </c>
      <c r="AY138" s="242" t="s">
        <v>146</v>
      </c>
    </row>
    <row r="139" s="1" customFormat="1" ht="16.5" customHeight="1">
      <c r="B139" s="44"/>
      <c r="C139" s="243" t="s">
        <v>254</v>
      </c>
      <c r="D139" s="243" t="s">
        <v>194</v>
      </c>
      <c r="E139" s="244" t="s">
        <v>660</v>
      </c>
      <c r="F139" s="245" t="s">
        <v>661</v>
      </c>
      <c r="G139" s="246" t="s">
        <v>228</v>
      </c>
      <c r="H139" s="247">
        <v>1</v>
      </c>
      <c r="I139" s="248"/>
      <c r="J139" s="249">
        <f>ROUND(I139*H139,2)</f>
        <v>0</v>
      </c>
      <c r="K139" s="245" t="s">
        <v>23</v>
      </c>
      <c r="L139" s="250"/>
      <c r="M139" s="251" t="s">
        <v>23</v>
      </c>
      <c r="N139" s="252" t="s">
        <v>44</v>
      </c>
      <c r="O139" s="45"/>
      <c r="P139" s="228">
        <f>O139*H139</f>
        <v>0</v>
      </c>
      <c r="Q139" s="228">
        <v>0.13400000000000001</v>
      </c>
      <c r="R139" s="228">
        <f>Q139*H139</f>
        <v>0.13400000000000001</v>
      </c>
      <c r="S139" s="228">
        <v>0</v>
      </c>
      <c r="T139" s="229">
        <f>S139*H139</f>
        <v>0</v>
      </c>
      <c r="AR139" s="22" t="s">
        <v>184</v>
      </c>
      <c r="AT139" s="22" t="s">
        <v>194</v>
      </c>
      <c r="AU139" s="22" t="s">
        <v>83</v>
      </c>
      <c r="AY139" s="22" t="s">
        <v>146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81</v>
      </c>
      <c r="BK139" s="230">
        <f>ROUND(I139*H139,2)</f>
        <v>0</v>
      </c>
      <c r="BL139" s="22" t="s">
        <v>153</v>
      </c>
      <c r="BM139" s="22" t="s">
        <v>662</v>
      </c>
    </row>
    <row r="140" s="10" customFormat="1" ht="29.88" customHeight="1">
      <c r="B140" s="203"/>
      <c r="C140" s="204"/>
      <c r="D140" s="205" t="s">
        <v>72</v>
      </c>
      <c r="E140" s="217" t="s">
        <v>249</v>
      </c>
      <c r="F140" s="217" t="s">
        <v>250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SUM(P141:P145)</f>
        <v>0</v>
      </c>
      <c r="Q140" s="211"/>
      <c r="R140" s="212">
        <f>SUM(R141:R145)</f>
        <v>0</v>
      </c>
      <c r="S140" s="211"/>
      <c r="T140" s="213">
        <f>SUM(T141:T145)</f>
        <v>0</v>
      </c>
      <c r="AR140" s="214" t="s">
        <v>81</v>
      </c>
      <c r="AT140" s="215" t="s">
        <v>72</v>
      </c>
      <c r="AU140" s="215" t="s">
        <v>81</v>
      </c>
      <c r="AY140" s="214" t="s">
        <v>146</v>
      </c>
      <c r="BK140" s="216">
        <f>SUM(BK141:BK145)</f>
        <v>0</v>
      </c>
    </row>
    <row r="141" s="1" customFormat="1" ht="25.5" customHeight="1">
      <c r="B141" s="44"/>
      <c r="C141" s="219" t="s">
        <v>259</v>
      </c>
      <c r="D141" s="219" t="s">
        <v>148</v>
      </c>
      <c r="E141" s="220" t="s">
        <v>251</v>
      </c>
      <c r="F141" s="221" t="s">
        <v>252</v>
      </c>
      <c r="G141" s="222" t="s">
        <v>181</v>
      </c>
      <c r="H141" s="223">
        <v>0.19600000000000001</v>
      </c>
      <c r="I141" s="224"/>
      <c r="J141" s="225">
        <f>ROUND(I141*H141,2)</f>
        <v>0</v>
      </c>
      <c r="K141" s="221" t="s">
        <v>152</v>
      </c>
      <c r="L141" s="70"/>
      <c r="M141" s="226" t="s">
        <v>23</v>
      </c>
      <c r="N141" s="227" t="s">
        <v>44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153</v>
      </c>
      <c r="AT141" s="22" t="s">
        <v>148</v>
      </c>
      <c r="AU141" s="22" t="s">
        <v>83</v>
      </c>
      <c r="AY141" s="22" t="s">
        <v>146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81</v>
      </c>
      <c r="BK141" s="230">
        <f>ROUND(I141*H141,2)</f>
        <v>0</v>
      </c>
      <c r="BL141" s="22" t="s">
        <v>153</v>
      </c>
      <c r="BM141" s="22" t="s">
        <v>663</v>
      </c>
    </row>
    <row r="142" s="1" customFormat="1" ht="38.25" customHeight="1">
      <c r="B142" s="44"/>
      <c r="C142" s="219" t="s">
        <v>263</v>
      </c>
      <c r="D142" s="219" t="s">
        <v>148</v>
      </c>
      <c r="E142" s="220" t="s">
        <v>255</v>
      </c>
      <c r="F142" s="221" t="s">
        <v>256</v>
      </c>
      <c r="G142" s="222" t="s">
        <v>181</v>
      </c>
      <c r="H142" s="223">
        <v>3.9199999999999999</v>
      </c>
      <c r="I142" s="224"/>
      <c r="J142" s="225">
        <f>ROUND(I142*H142,2)</f>
        <v>0</v>
      </c>
      <c r="K142" s="221" t="s">
        <v>152</v>
      </c>
      <c r="L142" s="70"/>
      <c r="M142" s="226" t="s">
        <v>23</v>
      </c>
      <c r="N142" s="227" t="s">
        <v>44</v>
      </c>
      <c r="O142" s="45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AR142" s="22" t="s">
        <v>153</v>
      </c>
      <c r="AT142" s="22" t="s">
        <v>148</v>
      </c>
      <c r="AU142" s="22" t="s">
        <v>83</v>
      </c>
      <c r="AY142" s="22" t="s">
        <v>146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81</v>
      </c>
      <c r="BK142" s="230">
        <f>ROUND(I142*H142,2)</f>
        <v>0</v>
      </c>
      <c r="BL142" s="22" t="s">
        <v>153</v>
      </c>
      <c r="BM142" s="22" t="s">
        <v>664</v>
      </c>
    </row>
    <row r="143" s="11" customFormat="1">
      <c r="B143" s="231"/>
      <c r="C143" s="232"/>
      <c r="D143" s="233" t="s">
        <v>158</v>
      </c>
      <c r="E143" s="232"/>
      <c r="F143" s="235" t="s">
        <v>665</v>
      </c>
      <c r="G143" s="232"/>
      <c r="H143" s="236">
        <v>3.9199999999999999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158</v>
      </c>
      <c r="AU143" s="242" t="s">
        <v>83</v>
      </c>
      <c r="AV143" s="11" t="s">
        <v>83</v>
      </c>
      <c r="AW143" s="11" t="s">
        <v>6</v>
      </c>
      <c r="AX143" s="11" t="s">
        <v>81</v>
      </c>
      <c r="AY143" s="242" t="s">
        <v>146</v>
      </c>
    </row>
    <row r="144" s="1" customFormat="1" ht="25.5" customHeight="1">
      <c r="B144" s="44"/>
      <c r="C144" s="219" t="s">
        <v>268</v>
      </c>
      <c r="D144" s="219" t="s">
        <v>148</v>
      </c>
      <c r="E144" s="220" t="s">
        <v>260</v>
      </c>
      <c r="F144" s="221" t="s">
        <v>261</v>
      </c>
      <c r="G144" s="222" t="s">
        <v>181</v>
      </c>
      <c r="H144" s="223">
        <v>0.19600000000000001</v>
      </c>
      <c r="I144" s="224"/>
      <c r="J144" s="225">
        <f>ROUND(I144*H144,2)</f>
        <v>0</v>
      </c>
      <c r="K144" s="221" t="s">
        <v>152</v>
      </c>
      <c r="L144" s="70"/>
      <c r="M144" s="226" t="s">
        <v>23</v>
      </c>
      <c r="N144" s="227" t="s">
        <v>44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2" t="s">
        <v>153</v>
      </c>
      <c r="AT144" s="22" t="s">
        <v>148</v>
      </c>
      <c r="AU144" s="22" t="s">
        <v>83</v>
      </c>
      <c r="AY144" s="22" t="s">
        <v>146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81</v>
      </c>
      <c r="BK144" s="230">
        <f>ROUND(I144*H144,2)</f>
        <v>0</v>
      </c>
      <c r="BL144" s="22" t="s">
        <v>153</v>
      </c>
      <c r="BM144" s="22" t="s">
        <v>666</v>
      </c>
    </row>
    <row r="145" s="1" customFormat="1" ht="25.5" customHeight="1">
      <c r="B145" s="44"/>
      <c r="C145" s="219" t="s">
        <v>272</v>
      </c>
      <c r="D145" s="219" t="s">
        <v>148</v>
      </c>
      <c r="E145" s="220" t="s">
        <v>264</v>
      </c>
      <c r="F145" s="221" t="s">
        <v>265</v>
      </c>
      <c r="G145" s="222" t="s">
        <v>181</v>
      </c>
      <c r="H145" s="223">
        <v>0.19600000000000001</v>
      </c>
      <c r="I145" s="224"/>
      <c r="J145" s="225">
        <f>ROUND(I145*H145,2)</f>
        <v>0</v>
      </c>
      <c r="K145" s="221" t="s">
        <v>152</v>
      </c>
      <c r="L145" s="70"/>
      <c r="M145" s="226" t="s">
        <v>23</v>
      </c>
      <c r="N145" s="227" t="s">
        <v>44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153</v>
      </c>
      <c r="AT145" s="22" t="s">
        <v>148</v>
      </c>
      <c r="AU145" s="22" t="s">
        <v>83</v>
      </c>
      <c r="AY145" s="22" t="s">
        <v>146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81</v>
      </c>
      <c r="BK145" s="230">
        <f>ROUND(I145*H145,2)</f>
        <v>0</v>
      </c>
      <c r="BL145" s="22" t="s">
        <v>153</v>
      </c>
      <c r="BM145" s="22" t="s">
        <v>667</v>
      </c>
    </row>
    <row r="146" s="10" customFormat="1" ht="29.88" customHeight="1">
      <c r="B146" s="203"/>
      <c r="C146" s="204"/>
      <c r="D146" s="205" t="s">
        <v>72</v>
      </c>
      <c r="E146" s="217" t="s">
        <v>276</v>
      </c>
      <c r="F146" s="217" t="s">
        <v>277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P147</f>
        <v>0</v>
      </c>
      <c r="Q146" s="211"/>
      <c r="R146" s="212">
        <f>R147</f>
        <v>0</v>
      </c>
      <c r="S146" s="211"/>
      <c r="T146" s="213">
        <f>T147</f>
        <v>0</v>
      </c>
      <c r="AR146" s="214" t="s">
        <v>81</v>
      </c>
      <c r="AT146" s="215" t="s">
        <v>72</v>
      </c>
      <c r="AU146" s="215" t="s">
        <v>81</v>
      </c>
      <c r="AY146" s="214" t="s">
        <v>146</v>
      </c>
      <c r="BK146" s="216">
        <f>BK147</f>
        <v>0</v>
      </c>
    </row>
    <row r="147" s="1" customFormat="1" ht="25.5" customHeight="1">
      <c r="B147" s="44"/>
      <c r="C147" s="219" t="s">
        <v>278</v>
      </c>
      <c r="D147" s="219" t="s">
        <v>148</v>
      </c>
      <c r="E147" s="220" t="s">
        <v>279</v>
      </c>
      <c r="F147" s="221" t="s">
        <v>280</v>
      </c>
      <c r="G147" s="222" t="s">
        <v>181</v>
      </c>
      <c r="H147" s="223">
        <v>14.667</v>
      </c>
      <c r="I147" s="224"/>
      <c r="J147" s="225">
        <f>ROUND(I147*H147,2)</f>
        <v>0</v>
      </c>
      <c r="K147" s="221" t="s">
        <v>152</v>
      </c>
      <c r="L147" s="70"/>
      <c r="M147" s="226" t="s">
        <v>23</v>
      </c>
      <c r="N147" s="227" t="s">
        <v>44</v>
      </c>
      <c r="O147" s="4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2" t="s">
        <v>153</v>
      </c>
      <c r="AT147" s="22" t="s">
        <v>148</v>
      </c>
      <c r="AU147" s="22" t="s">
        <v>83</v>
      </c>
      <c r="AY147" s="22" t="s">
        <v>146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81</v>
      </c>
      <c r="BK147" s="230">
        <f>ROUND(I147*H147,2)</f>
        <v>0</v>
      </c>
      <c r="BL147" s="22" t="s">
        <v>153</v>
      </c>
      <c r="BM147" s="22" t="s">
        <v>668</v>
      </c>
    </row>
    <row r="148" s="10" customFormat="1" ht="37.44" customHeight="1">
      <c r="B148" s="203"/>
      <c r="C148" s="204"/>
      <c r="D148" s="205" t="s">
        <v>72</v>
      </c>
      <c r="E148" s="206" t="s">
        <v>282</v>
      </c>
      <c r="F148" s="206" t="s">
        <v>283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P149</f>
        <v>0</v>
      </c>
      <c r="Q148" s="211"/>
      <c r="R148" s="212">
        <f>R149</f>
        <v>0</v>
      </c>
      <c r="S148" s="211"/>
      <c r="T148" s="213">
        <f>T149</f>
        <v>0.19600000000000001</v>
      </c>
      <c r="AR148" s="214" t="s">
        <v>83</v>
      </c>
      <c r="AT148" s="215" t="s">
        <v>72</v>
      </c>
      <c r="AU148" s="215" t="s">
        <v>73</v>
      </c>
      <c r="AY148" s="214" t="s">
        <v>146</v>
      </c>
      <c r="BK148" s="216">
        <f>BK149</f>
        <v>0</v>
      </c>
    </row>
    <row r="149" s="10" customFormat="1" ht="19.92" customHeight="1">
      <c r="B149" s="203"/>
      <c r="C149" s="204"/>
      <c r="D149" s="205" t="s">
        <v>72</v>
      </c>
      <c r="E149" s="217" t="s">
        <v>368</v>
      </c>
      <c r="F149" s="217" t="s">
        <v>369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SUM(P150:P153)</f>
        <v>0</v>
      </c>
      <c r="Q149" s="211"/>
      <c r="R149" s="212">
        <f>SUM(R150:R153)</f>
        <v>0</v>
      </c>
      <c r="S149" s="211"/>
      <c r="T149" s="213">
        <f>SUM(T150:T153)</f>
        <v>0.19600000000000001</v>
      </c>
      <c r="AR149" s="214" t="s">
        <v>83</v>
      </c>
      <c r="AT149" s="215" t="s">
        <v>72</v>
      </c>
      <c r="AU149" s="215" t="s">
        <v>81</v>
      </c>
      <c r="AY149" s="214" t="s">
        <v>146</v>
      </c>
      <c r="BK149" s="216">
        <f>SUM(BK150:BK153)</f>
        <v>0</v>
      </c>
    </row>
    <row r="150" s="1" customFormat="1" ht="16.5" customHeight="1">
      <c r="B150" s="44"/>
      <c r="C150" s="219" t="s">
        <v>286</v>
      </c>
      <c r="D150" s="219" t="s">
        <v>148</v>
      </c>
      <c r="E150" s="220" t="s">
        <v>669</v>
      </c>
      <c r="F150" s="221" t="s">
        <v>670</v>
      </c>
      <c r="G150" s="222" t="s">
        <v>228</v>
      </c>
      <c r="H150" s="223">
        <v>1</v>
      </c>
      <c r="I150" s="224"/>
      <c r="J150" s="225">
        <f>ROUND(I150*H150,2)</f>
        <v>0</v>
      </c>
      <c r="K150" s="221" t="s">
        <v>23</v>
      </c>
      <c r="L150" s="70"/>
      <c r="M150" s="226" t="s">
        <v>23</v>
      </c>
      <c r="N150" s="227" t="s">
        <v>44</v>
      </c>
      <c r="O150" s="45"/>
      <c r="P150" s="228">
        <f>O150*H150</f>
        <v>0</v>
      </c>
      <c r="Q150" s="228">
        <v>0</v>
      </c>
      <c r="R150" s="228">
        <f>Q150*H150</f>
        <v>0</v>
      </c>
      <c r="S150" s="228">
        <v>0.098000000000000004</v>
      </c>
      <c r="T150" s="229">
        <f>S150*H150</f>
        <v>0.098000000000000004</v>
      </c>
      <c r="AR150" s="22" t="s">
        <v>225</v>
      </c>
      <c r="AT150" s="22" t="s">
        <v>148</v>
      </c>
      <c r="AU150" s="22" t="s">
        <v>83</v>
      </c>
      <c r="AY150" s="22" t="s">
        <v>146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81</v>
      </c>
      <c r="BK150" s="230">
        <f>ROUND(I150*H150,2)</f>
        <v>0</v>
      </c>
      <c r="BL150" s="22" t="s">
        <v>225</v>
      </c>
      <c r="BM150" s="22" t="s">
        <v>671</v>
      </c>
    </row>
    <row r="151" s="11" customFormat="1">
      <c r="B151" s="231"/>
      <c r="C151" s="232"/>
      <c r="D151" s="233" t="s">
        <v>158</v>
      </c>
      <c r="E151" s="234" t="s">
        <v>23</v>
      </c>
      <c r="F151" s="235" t="s">
        <v>235</v>
      </c>
      <c r="G151" s="232"/>
      <c r="H151" s="236">
        <v>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158</v>
      </c>
      <c r="AU151" s="242" t="s">
        <v>83</v>
      </c>
      <c r="AV151" s="11" t="s">
        <v>83</v>
      </c>
      <c r="AW151" s="11" t="s">
        <v>36</v>
      </c>
      <c r="AX151" s="11" t="s">
        <v>81</v>
      </c>
      <c r="AY151" s="242" t="s">
        <v>146</v>
      </c>
    </row>
    <row r="152" s="1" customFormat="1" ht="25.5" customHeight="1">
      <c r="B152" s="44"/>
      <c r="C152" s="219" t="s">
        <v>291</v>
      </c>
      <c r="D152" s="219" t="s">
        <v>148</v>
      </c>
      <c r="E152" s="220" t="s">
        <v>672</v>
      </c>
      <c r="F152" s="221" t="s">
        <v>673</v>
      </c>
      <c r="G152" s="222" t="s">
        <v>228</v>
      </c>
      <c r="H152" s="223">
        <v>1</v>
      </c>
      <c r="I152" s="224"/>
      <c r="J152" s="225">
        <f>ROUND(I152*H152,2)</f>
        <v>0</v>
      </c>
      <c r="K152" s="221" t="s">
        <v>23</v>
      </c>
      <c r="L152" s="70"/>
      <c r="M152" s="226" t="s">
        <v>23</v>
      </c>
      <c r="N152" s="227" t="s">
        <v>44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0.098000000000000004</v>
      </c>
      <c r="T152" s="229">
        <f>S152*H152</f>
        <v>0.098000000000000004</v>
      </c>
      <c r="AR152" s="22" t="s">
        <v>225</v>
      </c>
      <c r="AT152" s="22" t="s">
        <v>148</v>
      </c>
      <c r="AU152" s="22" t="s">
        <v>83</v>
      </c>
      <c r="AY152" s="22" t="s">
        <v>146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81</v>
      </c>
      <c r="BK152" s="230">
        <f>ROUND(I152*H152,2)</f>
        <v>0</v>
      </c>
      <c r="BL152" s="22" t="s">
        <v>225</v>
      </c>
      <c r="BM152" s="22" t="s">
        <v>674</v>
      </c>
    </row>
    <row r="153" s="11" customFormat="1">
      <c r="B153" s="231"/>
      <c r="C153" s="232"/>
      <c r="D153" s="233" t="s">
        <v>158</v>
      </c>
      <c r="E153" s="234" t="s">
        <v>23</v>
      </c>
      <c r="F153" s="235" t="s">
        <v>235</v>
      </c>
      <c r="G153" s="232"/>
      <c r="H153" s="236">
        <v>1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158</v>
      </c>
      <c r="AU153" s="242" t="s">
        <v>83</v>
      </c>
      <c r="AV153" s="11" t="s">
        <v>83</v>
      </c>
      <c r="AW153" s="11" t="s">
        <v>36</v>
      </c>
      <c r="AX153" s="11" t="s">
        <v>81</v>
      </c>
      <c r="AY153" s="242" t="s">
        <v>146</v>
      </c>
    </row>
    <row r="154" s="10" customFormat="1" ht="37.44" customHeight="1">
      <c r="B154" s="203"/>
      <c r="C154" s="204"/>
      <c r="D154" s="205" t="s">
        <v>72</v>
      </c>
      <c r="E154" s="206" t="s">
        <v>296</v>
      </c>
      <c r="F154" s="206" t="s">
        <v>297</v>
      </c>
      <c r="G154" s="204"/>
      <c r="H154" s="204"/>
      <c r="I154" s="207"/>
      <c r="J154" s="208">
        <f>BK154</f>
        <v>0</v>
      </c>
      <c r="K154" s="204"/>
      <c r="L154" s="209"/>
      <c r="M154" s="210"/>
      <c r="N154" s="211"/>
      <c r="O154" s="211"/>
      <c r="P154" s="212">
        <f>P155+P157+P159</f>
        <v>0</v>
      </c>
      <c r="Q154" s="211"/>
      <c r="R154" s="212">
        <f>R155+R157+R159</f>
        <v>0</v>
      </c>
      <c r="S154" s="211"/>
      <c r="T154" s="213">
        <f>T155+T157+T159</f>
        <v>0</v>
      </c>
      <c r="AR154" s="214" t="s">
        <v>169</v>
      </c>
      <c r="AT154" s="215" t="s">
        <v>72</v>
      </c>
      <c r="AU154" s="215" t="s">
        <v>73</v>
      </c>
      <c r="AY154" s="214" t="s">
        <v>146</v>
      </c>
      <c r="BK154" s="216">
        <f>BK155+BK157+BK159</f>
        <v>0</v>
      </c>
    </row>
    <row r="155" s="10" customFormat="1" ht="19.92" customHeight="1">
      <c r="B155" s="203"/>
      <c r="C155" s="204"/>
      <c r="D155" s="205" t="s">
        <v>72</v>
      </c>
      <c r="E155" s="217" t="s">
        <v>73</v>
      </c>
      <c r="F155" s="217" t="s">
        <v>297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P156</f>
        <v>0</v>
      </c>
      <c r="Q155" s="211"/>
      <c r="R155" s="212">
        <f>R156</f>
        <v>0</v>
      </c>
      <c r="S155" s="211"/>
      <c r="T155" s="213">
        <f>T156</f>
        <v>0</v>
      </c>
      <c r="AR155" s="214" t="s">
        <v>169</v>
      </c>
      <c r="AT155" s="215" t="s">
        <v>72</v>
      </c>
      <c r="AU155" s="215" t="s">
        <v>81</v>
      </c>
      <c r="AY155" s="214" t="s">
        <v>146</v>
      </c>
      <c r="BK155" s="216">
        <f>BK156</f>
        <v>0</v>
      </c>
    </row>
    <row r="156" s="1" customFormat="1" ht="25.5" customHeight="1">
      <c r="B156" s="44"/>
      <c r="C156" s="219" t="s">
        <v>298</v>
      </c>
      <c r="D156" s="219" t="s">
        <v>148</v>
      </c>
      <c r="E156" s="220" t="s">
        <v>299</v>
      </c>
      <c r="F156" s="221" t="s">
        <v>300</v>
      </c>
      <c r="G156" s="222" t="s">
        <v>301</v>
      </c>
      <c r="H156" s="223">
        <v>1</v>
      </c>
      <c r="I156" s="224"/>
      <c r="J156" s="225">
        <f>ROUND(I156*H156,2)</f>
        <v>0</v>
      </c>
      <c r="K156" s="221" t="s">
        <v>302</v>
      </c>
      <c r="L156" s="70"/>
      <c r="M156" s="226" t="s">
        <v>23</v>
      </c>
      <c r="N156" s="227" t="s">
        <v>44</v>
      </c>
      <c r="O156" s="45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AR156" s="22" t="s">
        <v>303</v>
      </c>
      <c r="AT156" s="22" t="s">
        <v>148</v>
      </c>
      <c r="AU156" s="22" t="s">
        <v>83</v>
      </c>
      <c r="AY156" s="22" t="s">
        <v>146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81</v>
      </c>
      <c r="BK156" s="230">
        <f>ROUND(I156*H156,2)</f>
        <v>0</v>
      </c>
      <c r="BL156" s="22" t="s">
        <v>303</v>
      </c>
      <c r="BM156" s="22" t="s">
        <v>675</v>
      </c>
    </row>
    <row r="157" s="10" customFormat="1" ht="29.88" customHeight="1">
      <c r="B157" s="203"/>
      <c r="C157" s="204"/>
      <c r="D157" s="205" t="s">
        <v>72</v>
      </c>
      <c r="E157" s="217" t="s">
        <v>305</v>
      </c>
      <c r="F157" s="217" t="s">
        <v>306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P158</f>
        <v>0</v>
      </c>
      <c r="Q157" s="211"/>
      <c r="R157" s="212">
        <f>R158</f>
        <v>0</v>
      </c>
      <c r="S157" s="211"/>
      <c r="T157" s="213">
        <f>T158</f>
        <v>0</v>
      </c>
      <c r="AR157" s="214" t="s">
        <v>169</v>
      </c>
      <c r="AT157" s="215" t="s">
        <v>72</v>
      </c>
      <c r="AU157" s="215" t="s">
        <v>81</v>
      </c>
      <c r="AY157" s="214" t="s">
        <v>146</v>
      </c>
      <c r="BK157" s="216">
        <f>BK158</f>
        <v>0</v>
      </c>
    </row>
    <row r="158" s="1" customFormat="1" ht="25.5" customHeight="1">
      <c r="B158" s="44"/>
      <c r="C158" s="219" t="s">
        <v>307</v>
      </c>
      <c r="D158" s="219" t="s">
        <v>148</v>
      </c>
      <c r="E158" s="220" t="s">
        <v>308</v>
      </c>
      <c r="F158" s="221" t="s">
        <v>309</v>
      </c>
      <c r="G158" s="222" t="s">
        <v>301</v>
      </c>
      <c r="H158" s="223">
        <v>1</v>
      </c>
      <c r="I158" s="224"/>
      <c r="J158" s="225">
        <f>ROUND(I158*H158,2)</f>
        <v>0</v>
      </c>
      <c r="K158" s="221" t="s">
        <v>310</v>
      </c>
      <c r="L158" s="70"/>
      <c r="M158" s="226" t="s">
        <v>23</v>
      </c>
      <c r="N158" s="227" t="s">
        <v>44</v>
      </c>
      <c r="O158" s="45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AR158" s="22" t="s">
        <v>303</v>
      </c>
      <c r="AT158" s="22" t="s">
        <v>148</v>
      </c>
      <c r="AU158" s="22" t="s">
        <v>83</v>
      </c>
      <c r="AY158" s="22" t="s">
        <v>146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81</v>
      </c>
      <c r="BK158" s="230">
        <f>ROUND(I158*H158,2)</f>
        <v>0</v>
      </c>
      <c r="BL158" s="22" t="s">
        <v>303</v>
      </c>
      <c r="BM158" s="22" t="s">
        <v>676</v>
      </c>
    </row>
    <row r="159" s="10" customFormat="1" ht="29.88" customHeight="1">
      <c r="B159" s="203"/>
      <c r="C159" s="204"/>
      <c r="D159" s="205" t="s">
        <v>72</v>
      </c>
      <c r="E159" s="217" t="s">
        <v>312</v>
      </c>
      <c r="F159" s="217" t="s">
        <v>313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P160</f>
        <v>0</v>
      </c>
      <c r="Q159" s="211"/>
      <c r="R159" s="212">
        <f>R160</f>
        <v>0</v>
      </c>
      <c r="S159" s="211"/>
      <c r="T159" s="213">
        <f>T160</f>
        <v>0</v>
      </c>
      <c r="AR159" s="214" t="s">
        <v>169</v>
      </c>
      <c r="AT159" s="215" t="s">
        <v>72</v>
      </c>
      <c r="AU159" s="215" t="s">
        <v>81</v>
      </c>
      <c r="AY159" s="214" t="s">
        <v>146</v>
      </c>
      <c r="BK159" s="216">
        <f>BK160</f>
        <v>0</v>
      </c>
    </row>
    <row r="160" s="1" customFormat="1" ht="25.5" customHeight="1">
      <c r="B160" s="44"/>
      <c r="C160" s="219" t="s">
        <v>314</v>
      </c>
      <c r="D160" s="219" t="s">
        <v>148</v>
      </c>
      <c r="E160" s="220" t="s">
        <v>315</v>
      </c>
      <c r="F160" s="221" t="s">
        <v>316</v>
      </c>
      <c r="G160" s="222" t="s">
        <v>301</v>
      </c>
      <c r="H160" s="223">
        <v>1</v>
      </c>
      <c r="I160" s="224"/>
      <c r="J160" s="225">
        <f>ROUND(I160*H160,2)</f>
        <v>0</v>
      </c>
      <c r="K160" s="221" t="s">
        <v>310</v>
      </c>
      <c r="L160" s="70"/>
      <c r="M160" s="226" t="s">
        <v>23</v>
      </c>
      <c r="N160" s="264" t="s">
        <v>44</v>
      </c>
      <c r="O160" s="265"/>
      <c r="P160" s="266">
        <f>O160*H160</f>
        <v>0</v>
      </c>
      <c r="Q160" s="266">
        <v>0</v>
      </c>
      <c r="R160" s="266">
        <f>Q160*H160</f>
        <v>0</v>
      </c>
      <c r="S160" s="266">
        <v>0</v>
      </c>
      <c r="T160" s="267">
        <f>S160*H160</f>
        <v>0</v>
      </c>
      <c r="AR160" s="22" t="s">
        <v>303</v>
      </c>
      <c r="AT160" s="22" t="s">
        <v>148</v>
      </c>
      <c r="AU160" s="22" t="s">
        <v>83</v>
      </c>
      <c r="AY160" s="22" t="s">
        <v>146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81</v>
      </c>
      <c r="BK160" s="230">
        <f>ROUND(I160*H160,2)</f>
        <v>0</v>
      </c>
      <c r="BL160" s="22" t="s">
        <v>303</v>
      </c>
      <c r="BM160" s="22" t="s">
        <v>677</v>
      </c>
    </row>
    <row r="161" s="1" customFormat="1" ht="6.96" customHeight="1">
      <c r="B161" s="65"/>
      <c r="C161" s="66"/>
      <c r="D161" s="66"/>
      <c r="E161" s="66"/>
      <c r="F161" s="66"/>
      <c r="G161" s="66"/>
      <c r="H161" s="66"/>
      <c r="I161" s="164"/>
      <c r="J161" s="66"/>
      <c r="K161" s="66"/>
      <c r="L161" s="70"/>
    </row>
  </sheetData>
  <sheetProtection sheet="1" autoFilter="0" formatColumns="0" formatRows="0" objects="1" scenarios="1" spinCount="100000" saltValue="dWZUE/rHFO8+vD6wzKQ1aPNpc7Yr0UEa24zrFOkgRsN5UNb2SEPsN3HbugbVPuuO4rzmOCZMTANfGXdcQ58cHw==" hashValue="wLezlR9aQ8TpMC2AguCp7RSnj2r5lCKiCoGyg7b8AiW613W+NFDq+np1tVSaxJhfRVwZNWx+f8R3DBQ9F31Ttg==" algorithmName="SHA-512" password="CC35"/>
  <autoFilter ref="C87:K160"/>
  <mergeCells count="10">
    <mergeCell ref="E7:H7"/>
    <mergeCell ref="E9:H9"/>
    <mergeCell ref="E24:H24"/>
    <mergeCell ref="E45:H45"/>
    <mergeCell ref="E47:H47"/>
    <mergeCell ref="J51:J52"/>
    <mergeCell ref="E78:H78"/>
    <mergeCell ref="E80:H80"/>
    <mergeCell ref="G1:H1"/>
    <mergeCell ref="L2:V2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105</v>
      </c>
      <c r="G1" s="137" t="s">
        <v>106</v>
      </c>
      <c r="H1" s="137"/>
      <c r="I1" s="138"/>
      <c r="J1" s="137" t="s">
        <v>107</v>
      </c>
      <c r="K1" s="136" t="s">
        <v>108</v>
      </c>
      <c r="L1" s="137" t="s">
        <v>109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104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83</v>
      </c>
    </row>
    <row r="4" ht="36.96" customHeight="1">
      <c r="B4" s="26"/>
      <c r="C4" s="27"/>
      <c r="D4" s="28" t="s">
        <v>110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Dětské prvky, Třinec - obnova, 2.etapa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678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30. 4. 2018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23</v>
      </c>
      <c r="K14" s="49"/>
    </row>
    <row r="15" s="1" customFormat="1" ht="18" customHeight="1">
      <c r="B15" s="44"/>
      <c r="C15" s="45"/>
      <c r="D15" s="45"/>
      <c r="E15" s="33" t="s">
        <v>30</v>
      </c>
      <c r="F15" s="45"/>
      <c r="G15" s="45"/>
      <c r="H15" s="45"/>
      <c r="I15" s="144" t="s">
        <v>31</v>
      </c>
      <c r="J15" s="33" t="s">
        <v>23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32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31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34</v>
      </c>
      <c r="E20" s="45"/>
      <c r="F20" s="45"/>
      <c r="G20" s="45"/>
      <c r="H20" s="45"/>
      <c r="I20" s="144" t="s">
        <v>29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31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37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ROUND(J81,2)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ROUND(SUM(BE81:BE120), 2)</f>
        <v>0</v>
      </c>
      <c r="G30" s="45"/>
      <c r="H30" s="45"/>
      <c r="I30" s="156">
        <v>0.20999999999999999</v>
      </c>
      <c r="J30" s="155">
        <f>ROUND(ROUND((SUM(BE81:BE120)),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ROUND(SUM(BF81:BF120), 2)</f>
        <v>0</v>
      </c>
      <c r="G31" s="45"/>
      <c r="H31" s="45"/>
      <c r="I31" s="156">
        <v>0.14999999999999999</v>
      </c>
      <c r="J31" s="155">
        <f>ROUND(ROUND((SUM(BF81:BF120)),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ROUND(SUM(BG81:BG120),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ROUND(SUM(BH81:BH120),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ROUND(SUM(BI81:BI120),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Dětské prvky, Třinec - obnova, 2.etapa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12 - Lokalita č. 12 - Kamionka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30. 4. 2018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Třinec, Jablunkovská 160, 739 61 Třinec</v>
      </c>
      <c r="G51" s="45"/>
      <c r="H51" s="45"/>
      <c r="I51" s="144" t="s">
        <v>34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32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114</v>
      </c>
      <c r="D54" s="157"/>
      <c r="E54" s="157"/>
      <c r="F54" s="157"/>
      <c r="G54" s="157"/>
      <c r="H54" s="157"/>
      <c r="I54" s="171"/>
      <c r="J54" s="172" t="s">
        <v>115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116</v>
      </c>
      <c r="D56" s="45"/>
      <c r="E56" s="45"/>
      <c r="F56" s="45"/>
      <c r="G56" s="45"/>
      <c r="H56" s="45"/>
      <c r="I56" s="142"/>
      <c r="J56" s="153">
        <f>J81</f>
        <v>0</v>
      </c>
      <c r="K56" s="49"/>
      <c r="AU56" s="22" t="s">
        <v>117</v>
      </c>
    </row>
    <row r="57" s="7" customFormat="1" ht="24.96" customHeight="1">
      <c r="B57" s="175"/>
      <c r="C57" s="176"/>
      <c r="D57" s="177" t="s">
        <v>118</v>
      </c>
      <c r="E57" s="178"/>
      <c r="F57" s="178"/>
      <c r="G57" s="178"/>
      <c r="H57" s="178"/>
      <c r="I57" s="179"/>
      <c r="J57" s="180">
        <f>J82</f>
        <v>0</v>
      </c>
      <c r="K57" s="181"/>
    </row>
    <row r="58" s="8" customFormat="1" ht="19.92" customHeight="1">
      <c r="B58" s="182"/>
      <c r="C58" s="183"/>
      <c r="D58" s="184" t="s">
        <v>119</v>
      </c>
      <c r="E58" s="185"/>
      <c r="F58" s="185"/>
      <c r="G58" s="185"/>
      <c r="H58" s="185"/>
      <c r="I58" s="186"/>
      <c r="J58" s="187">
        <f>J83</f>
        <v>0</v>
      </c>
      <c r="K58" s="188"/>
    </row>
    <row r="59" s="8" customFormat="1" ht="19.92" customHeight="1">
      <c r="B59" s="182"/>
      <c r="C59" s="183"/>
      <c r="D59" s="184" t="s">
        <v>120</v>
      </c>
      <c r="E59" s="185"/>
      <c r="F59" s="185"/>
      <c r="G59" s="185"/>
      <c r="H59" s="185"/>
      <c r="I59" s="186"/>
      <c r="J59" s="187">
        <f>J104</f>
        <v>0</v>
      </c>
      <c r="K59" s="188"/>
    </row>
    <row r="60" s="8" customFormat="1" ht="19.92" customHeight="1">
      <c r="B60" s="182"/>
      <c r="C60" s="183"/>
      <c r="D60" s="184" t="s">
        <v>121</v>
      </c>
      <c r="E60" s="185"/>
      <c r="F60" s="185"/>
      <c r="G60" s="185"/>
      <c r="H60" s="185"/>
      <c r="I60" s="186"/>
      <c r="J60" s="187">
        <f>J110</f>
        <v>0</v>
      </c>
      <c r="K60" s="188"/>
    </row>
    <row r="61" s="8" customFormat="1" ht="19.92" customHeight="1">
      <c r="B61" s="182"/>
      <c r="C61" s="183"/>
      <c r="D61" s="184" t="s">
        <v>123</v>
      </c>
      <c r="E61" s="185"/>
      <c r="F61" s="185"/>
      <c r="G61" s="185"/>
      <c r="H61" s="185"/>
      <c r="I61" s="186"/>
      <c r="J61" s="187">
        <f>J119</f>
        <v>0</v>
      </c>
      <c r="K61" s="188"/>
    </row>
    <row r="62" s="1" customFormat="1" ht="21.84" customHeight="1">
      <c r="B62" s="44"/>
      <c r="C62" s="45"/>
      <c r="D62" s="45"/>
      <c r="E62" s="45"/>
      <c r="F62" s="45"/>
      <c r="G62" s="45"/>
      <c r="H62" s="45"/>
      <c r="I62" s="142"/>
      <c r="J62" s="45"/>
      <c r="K62" s="49"/>
    </row>
    <row r="63" s="1" customFormat="1" ht="6.96" customHeight="1">
      <c r="B63" s="65"/>
      <c r="C63" s="66"/>
      <c r="D63" s="66"/>
      <c r="E63" s="66"/>
      <c r="F63" s="66"/>
      <c r="G63" s="66"/>
      <c r="H63" s="66"/>
      <c r="I63" s="164"/>
      <c r="J63" s="66"/>
      <c r="K63" s="6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67"/>
      <c r="J67" s="69"/>
      <c r="K67" s="69"/>
      <c r="L67" s="70"/>
    </row>
    <row r="68" s="1" customFormat="1" ht="36.96" customHeight="1">
      <c r="B68" s="44"/>
      <c r="C68" s="71" t="s">
        <v>130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4.4" customHeight="1">
      <c r="B70" s="44"/>
      <c r="C70" s="74" t="s">
        <v>18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6.5" customHeight="1">
      <c r="B71" s="44"/>
      <c r="C71" s="72"/>
      <c r="D71" s="72"/>
      <c r="E71" s="190" t="str">
        <f>E7</f>
        <v>Dětské prvky, Třinec - obnova, 2.etapa</v>
      </c>
      <c r="F71" s="74"/>
      <c r="G71" s="74"/>
      <c r="H71" s="74"/>
      <c r="I71" s="189"/>
      <c r="J71" s="72"/>
      <c r="K71" s="72"/>
      <c r="L71" s="70"/>
    </row>
    <row r="72" s="1" customFormat="1" ht="14.4" customHeight="1">
      <c r="B72" s="44"/>
      <c r="C72" s="74" t="s">
        <v>111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E9</f>
        <v>12 - Lokalita č. 12 - Kamionka</v>
      </c>
      <c r="F73" s="72"/>
      <c r="G73" s="72"/>
      <c r="H73" s="72"/>
      <c r="I73" s="189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8" customHeight="1">
      <c r="B75" s="44"/>
      <c r="C75" s="74" t="s">
        <v>24</v>
      </c>
      <c r="D75" s="72"/>
      <c r="E75" s="72"/>
      <c r="F75" s="191" t="str">
        <f>F12</f>
        <v>Obec Třinec</v>
      </c>
      <c r="G75" s="72"/>
      <c r="H75" s="72"/>
      <c r="I75" s="192" t="s">
        <v>26</v>
      </c>
      <c r="J75" s="83" t="str">
        <f>IF(J12="","",J12)</f>
        <v>30. 4. 2018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>
      <c r="B77" s="44"/>
      <c r="C77" s="74" t="s">
        <v>28</v>
      </c>
      <c r="D77" s="72"/>
      <c r="E77" s="72"/>
      <c r="F77" s="191" t="str">
        <f>E15</f>
        <v>Město Třinec, Jablunkovská 160, 739 61 Třinec</v>
      </c>
      <c r="G77" s="72"/>
      <c r="H77" s="72"/>
      <c r="I77" s="192" t="s">
        <v>34</v>
      </c>
      <c r="J77" s="191" t="str">
        <f>E21</f>
        <v xml:space="preserve"> </v>
      </c>
      <c r="K77" s="72"/>
      <c r="L77" s="70"/>
    </row>
    <row r="78" s="1" customFormat="1" ht="14.4" customHeight="1">
      <c r="B78" s="44"/>
      <c r="C78" s="74" t="s">
        <v>32</v>
      </c>
      <c r="D78" s="72"/>
      <c r="E78" s="72"/>
      <c r="F78" s="191" t="str">
        <f>IF(E18="","",E18)</f>
        <v/>
      </c>
      <c r="G78" s="72"/>
      <c r="H78" s="72"/>
      <c r="I78" s="189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9" customFormat="1" ht="29.28" customHeight="1">
      <c r="B80" s="193"/>
      <c r="C80" s="194" t="s">
        <v>131</v>
      </c>
      <c r="D80" s="195" t="s">
        <v>58</v>
      </c>
      <c r="E80" s="195" t="s">
        <v>54</v>
      </c>
      <c r="F80" s="195" t="s">
        <v>132</v>
      </c>
      <c r="G80" s="195" t="s">
        <v>133</v>
      </c>
      <c r="H80" s="195" t="s">
        <v>134</v>
      </c>
      <c r="I80" s="196" t="s">
        <v>135</v>
      </c>
      <c r="J80" s="195" t="s">
        <v>115</v>
      </c>
      <c r="K80" s="197" t="s">
        <v>136</v>
      </c>
      <c r="L80" s="198"/>
      <c r="M80" s="100" t="s">
        <v>137</v>
      </c>
      <c r="N80" s="101" t="s">
        <v>43</v>
      </c>
      <c r="O80" s="101" t="s">
        <v>138</v>
      </c>
      <c r="P80" s="101" t="s">
        <v>139</v>
      </c>
      <c r="Q80" s="101" t="s">
        <v>140</v>
      </c>
      <c r="R80" s="101" t="s">
        <v>141</v>
      </c>
      <c r="S80" s="101" t="s">
        <v>142</v>
      </c>
      <c r="T80" s="102" t="s">
        <v>143</v>
      </c>
    </row>
    <row r="81" s="1" customFormat="1" ht="29.28" customHeight="1">
      <c r="B81" s="44"/>
      <c r="C81" s="106" t="s">
        <v>116</v>
      </c>
      <c r="D81" s="72"/>
      <c r="E81" s="72"/>
      <c r="F81" s="72"/>
      <c r="G81" s="72"/>
      <c r="H81" s="72"/>
      <c r="I81" s="189"/>
      <c r="J81" s="199">
        <f>BK81</f>
        <v>0</v>
      </c>
      <c r="K81" s="72"/>
      <c r="L81" s="70"/>
      <c r="M81" s="103"/>
      <c r="N81" s="104"/>
      <c r="O81" s="104"/>
      <c r="P81" s="200">
        <f>P82</f>
        <v>0</v>
      </c>
      <c r="Q81" s="104"/>
      <c r="R81" s="200">
        <f>R82</f>
        <v>5.6017394400000002</v>
      </c>
      <c r="S81" s="104"/>
      <c r="T81" s="201">
        <f>T82</f>
        <v>0</v>
      </c>
      <c r="AT81" s="22" t="s">
        <v>72</v>
      </c>
      <c r="AU81" s="22" t="s">
        <v>117</v>
      </c>
      <c r="BK81" s="202">
        <f>BK82</f>
        <v>0</v>
      </c>
    </row>
    <row r="82" s="10" customFormat="1" ht="37.44" customHeight="1">
      <c r="B82" s="203"/>
      <c r="C82" s="204"/>
      <c r="D82" s="205" t="s">
        <v>72</v>
      </c>
      <c r="E82" s="206" t="s">
        <v>144</v>
      </c>
      <c r="F82" s="206" t="s">
        <v>145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P83+P104+P110+P119</f>
        <v>0</v>
      </c>
      <c r="Q82" s="211"/>
      <c r="R82" s="212">
        <f>R83+R104+R110+R119</f>
        <v>5.6017394400000002</v>
      </c>
      <c r="S82" s="211"/>
      <c r="T82" s="213">
        <f>T83+T104+T110+T119</f>
        <v>0</v>
      </c>
      <c r="AR82" s="214" t="s">
        <v>81</v>
      </c>
      <c r="AT82" s="215" t="s">
        <v>72</v>
      </c>
      <c r="AU82" s="215" t="s">
        <v>73</v>
      </c>
      <c r="AY82" s="214" t="s">
        <v>146</v>
      </c>
      <c r="BK82" s="216">
        <f>BK83+BK104+BK110+BK119</f>
        <v>0</v>
      </c>
    </row>
    <row r="83" s="10" customFormat="1" ht="19.92" customHeight="1">
      <c r="B83" s="203"/>
      <c r="C83" s="204"/>
      <c r="D83" s="205" t="s">
        <v>72</v>
      </c>
      <c r="E83" s="217" t="s">
        <v>81</v>
      </c>
      <c r="F83" s="217" t="s">
        <v>147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SUM(P84:P103)</f>
        <v>0</v>
      </c>
      <c r="Q83" s="211"/>
      <c r="R83" s="212">
        <f>SUM(R84:R103)</f>
        <v>0.21029999999999999</v>
      </c>
      <c r="S83" s="211"/>
      <c r="T83" s="213">
        <f>SUM(T84:T103)</f>
        <v>0</v>
      </c>
      <c r="AR83" s="214" t="s">
        <v>81</v>
      </c>
      <c r="AT83" s="215" t="s">
        <v>72</v>
      </c>
      <c r="AU83" s="215" t="s">
        <v>81</v>
      </c>
      <c r="AY83" s="214" t="s">
        <v>146</v>
      </c>
      <c r="BK83" s="216">
        <f>SUM(BK84:BK103)</f>
        <v>0</v>
      </c>
    </row>
    <row r="84" s="1" customFormat="1" ht="38.25" customHeight="1">
      <c r="B84" s="44"/>
      <c r="C84" s="219" t="s">
        <v>81</v>
      </c>
      <c r="D84" s="219" t="s">
        <v>148</v>
      </c>
      <c r="E84" s="220" t="s">
        <v>161</v>
      </c>
      <c r="F84" s="221" t="s">
        <v>162</v>
      </c>
      <c r="G84" s="222" t="s">
        <v>163</v>
      </c>
      <c r="H84" s="223">
        <v>2.5569999999999999</v>
      </c>
      <c r="I84" s="224"/>
      <c r="J84" s="225">
        <f>ROUND(I84*H84,2)</f>
        <v>0</v>
      </c>
      <c r="K84" s="221" t="s">
        <v>152</v>
      </c>
      <c r="L84" s="70"/>
      <c r="M84" s="226" t="s">
        <v>23</v>
      </c>
      <c r="N84" s="227" t="s">
        <v>44</v>
      </c>
      <c r="O84" s="4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AR84" s="22" t="s">
        <v>153</v>
      </c>
      <c r="AT84" s="22" t="s">
        <v>148</v>
      </c>
      <c r="AU84" s="22" t="s">
        <v>83</v>
      </c>
      <c r="AY84" s="22" t="s">
        <v>146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81</v>
      </c>
      <c r="BK84" s="230">
        <f>ROUND(I84*H84,2)</f>
        <v>0</v>
      </c>
      <c r="BL84" s="22" t="s">
        <v>153</v>
      </c>
      <c r="BM84" s="22" t="s">
        <v>679</v>
      </c>
    </row>
    <row r="85" s="11" customFormat="1">
      <c r="B85" s="231"/>
      <c r="C85" s="232"/>
      <c r="D85" s="233" t="s">
        <v>158</v>
      </c>
      <c r="E85" s="234" t="s">
        <v>23</v>
      </c>
      <c r="F85" s="235" t="s">
        <v>680</v>
      </c>
      <c r="G85" s="232"/>
      <c r="H85" s="236">
        <v>2.1970000000000001</v>
      </c>
      <c r="I85" s="237"/>
      <c r="J85" s="232"/>
      <c r="K85" s="232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158</v>
      </c>
      <c r="AU85" s="242" t="s">
        <v>83</v>
      </c>
      <c r="AV85" s="11" t="s">
        <v>83</v>
      </c>
      <c r="AW85" s="11" t="s">
        <v>36</v>
      </c>
      <c r="AX85" s="11" t="s">
        <v>73</v>
      </c>
      <c r="AY85" s="242" t="s">
        <v>146</v>
      </c>
    </row>
    <row r="86" s="11" customFormat="1">
      <c r="B86" s="231"/>
      <c r="C86" s="232"/>
      <c r="D86" s="233" t="s">
        <v>158</v>
      </c>
      <c r="E86" s="234" t="s">
        <v>23</v>
      </c>
      <c r="F86" s="235" t="s">
        <v>222</v>
      </c>
      <c r="G86" s="232"/>
      <c r="H86" s="236">
        <v>0.35999999999999999</v>
      </c>
      <c r="I86" s="237"/>
      <c r="J86" s="232"/>
      <c r="K86" s="232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158</v>
      </c>
      <c r="AU86" s="242" t="s">
        <v>83</v>
      </c>
      <c r="AV86" s="11" t="s">
        <v>83</v>
      </c>
      <c r="AW86" s="11" t="s">
        <v>36</v>
      </c>
      <c r="AX86" s="11" t="s">
        <v>73</v>
      </c>
      <c r="AY86" s="242" t="s">
        <v>146</v>
      </c>
    </row>
    <row r="87" s="12" customFormat="1">
      <c r="B87" s="253"/>
      <c r="C87" s="254"/>
      <c r="D87" s="233" t="s">
        <v>158</v>
      </c>
      <c r="E87" s="255" t="s">
        <v>23</v>
      </c>
      <c r="F87" s="256" t="s">
        <v>223</v>
      </c>
      <c r="G87" s="254"/>
      <c r="H87" s="257">
        <v>2.5569999999999999</v>
      </c>
      <c r="I87" s="258"/>
      <c r="J87" s="254"/>
      <c r="K87" s="254"/>
      <c r="L87" s="259"/>
      <c r="M87" s="260"/>
      <c r="N87" s="261"/>
      <c r="O87" s="261"/>
      <c r="P87" s="261"/>
      <c r="Q87" s="261"/>
      <c r="R87" s="261"/>
      <c r="S87" s="261"/>
      <c r="T87" s="262"/>
      <c r="AT87" s="263" t="s">
        <v>158</v>
      </c>
      <c r="AU87" s="263" t="s">
        <v>83</v>
      </c>
      <c r="AV87" s="12" t="s">
        <v>153</v>
      </c>
      <c r="AW87" s="12" t="s">
        <v>36</v>
      </c>
      <c r="AX87" s="12" t="s">
        <v>81</v>
      </c>
      <c r="AY87" s="263" t="s">
        <v>146</v>
      </c>
    </row>
    <row r="88" s="1" customFormat="1" ht="38.25" customHeight="1">
      <c r="B88" s="44"/>
      <c r="C88" s="219" t="s">
        <v>83</v>
      </c>
      <c r="D88" s="219" t="s">
        <v>148</v>
      </c>
      <c r="E88" s="220" t="s">
        <v>166</v>
      </c>
      <c r="F88" s="221" t="s">
        <v>167</v>
      </c>
      <c r="G88" s="222" t="s">
        <v>163</v>
      </c>
      <c r="H88" s="223">
        <v>2.5569999999999999</v>
      </c>
      <c r="I88" s="224"/>
      <c r="J88" s="225">
        <f>ROUND(I88*H88,2)</f>
        <v>0</v>
      </c>
      <c r="K88" s="221" t="s">
        <v>152</v>
      </c>
      <c r="L88" s="70"/>
      <c r="M88" s="226" t="s">
        <v>23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153</v>
      </c>
      <c r="AT88" s="22" t="s">
        <v>148</v>
      </c>
      <c r="AU88" s="22" t="s">
        <v>83</v>
      </c>
      <c r="AY88" s="22" t="s">
        <v>146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81</v>
      </c>
      <c r="BK88" s="230">
        <f>ROUND(I88*H88,2)</f>
        <v>0</v>
      </c>
      <c r="BL88" s="22" t="s">
        <v>153</v>
      </c>
      <c r="BM88" s="22" t="s">
        <v>681</v>
      </c>
    </row>
    <row r="89" s="1" customFormat="1" ht="38.25" customHeight="1">
      <c r="B89" s="44"/>
      <c r="C89" s="219" t="s">
        <v>160</v>
      </c>
      <c r="D89" s="219" t="s">
        <v>148</v>
      </c>
      <c r="E89" s="220" t="s">
        <v>170</v>
      </c>
      <c r="F89" s="221" t="s">
        <v>171</v>
      </c>
      <c r="G89" s="222" t="s">
        <v>163</v>
      </c>
      <c r="H89" s="223">
        <v>2.2189999999999999</v>
      </c>
      <c r="I89" s="224"/>
      <c r="J89" s="225">
        <f>ROUND(I89*H89,2)</f>
        <v>0</v>
      </c>
      <c r="K89" s="221" t="s">
        <v>152</v>
      </c>
      <c r="L89" s="70"/>
      <c r="M89" s="226" t="s">
        <v>23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153</v>
      </c>
      <c r="AT89" s="22" t="s">
        <v>148</v>
      </c>
      <c r="AU89" s="22" t="s">
        <v>83</v>
      </c>
      <c r="AY89" s="22" t="s">
        <v>146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81</v>
      </c>
      <c r="BK89" s="230">
        <f>ROUND(I89*H89,2)</f>
        <v>0</v>
      </c>
      <c r="BL89" s="22" t="s">
        <v>153</v>
      </c>
      <c r="BM89" s="22" t="s">
        <v>682</v>
      </c>
    </row>
    <row r="90" s="11" customFormat="1">
      <c r="B90" s="231"/>
      <c r="C90" s="232"/>
      <c r="D90" s="233" t="s">
        <v>158</v>
      </c>
      <c r="E90" s="234" t="s">
        <v>23</v>
      </c>
      <c r="F90" s="235" t="s">
        <v>683</v>
      </c>
      <c r="G90" s="232"/>
      <c r="H90" s="236">
        <v>2.2189999999999999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158</v>
      </c>
      <c r="AU90" s="242" t="s">
        <v>83</v>
      </c>
      <c r="AV90" s="11" t="s">
        <v>83</v>
      </c>
      <c r="AW90" s="11" t="s">
        <v>36</v>
      </c>
      <c r="AX90" s="11" t="s">
        <v>81</v>
      </c>
      <c r="AY90" s="242" t="s">
        <v>146</v>
      </c>
    </row>
    <row r="91" s="1" customFormat="1" ht="25.5" customHeight="1">
      <c r="B91" s="44"/>
      <c r="C91" s="219" t="s">
        <v>153</v>
      </c>
      <c r="D91" s="219" t="s">
        <v>148</v>
      </c>
      <c r="E91" s="220" t="s">
        <v>175</v>
      </c>
      <c r="F91" s="221" t="s">
        <v>176</v>
      </c>
      <c r="G91" s="222" t="s">
        <v>163</v>
      </c>
      <c r="H91" s="223">
        <v>2.2189999999999999</v>
      </c>
      <c r="I91" s="224"/>
      <c r="J91" s="225">
        <f>ROUND(I91*H91,2)</f>
        <v>0</v>
      </c>
      <c r="K91" s="221" t="s">
        <v>152</v>
      </c>
      <c r="L91" s="70"/>
      <c r="M91" s="226" t="s">
        <v>23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153</v>
      </c>
      <c r="AT91" s="22" t="s">
        <v>148</v>
      </c>
      <c r="AU91" s="22" t="s">
        <v>83</v>
      </c>
      <c r="AY91" s="22" t="s">
        <v>146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81</v>
      </c>
      <c r="BK91" s="230">
        <f>ROUND(I91*H91,2)</f>
        <v>0</v>
      </c>
      <c r="BL91" s="22" t="s">
        <v>153</v>
      </c>
      <c r="BM91" s="22" t="s">
        <v>684</v>
      </c>
    </row>
    <row r="92" s="1" customFormat="1" ht="25.5" customHeight="1">
      <c r="B92" s="44"/>
      <c r="C92" s="219" t="s">
        <v>169</v>
      </c>
      <c r="D92" s="219" t="s">
        <v>148</v>
      </c>
      <c r="E92" s="220" t="s">
        <v>437</v>
      </c>
      <c r="F92" s="221" t="s">
        <v>438</v>
      </c>
      <c r="G92" s="222" t="s">
        <v>181</v>
      </c>
      <c r="H92" s="223">
        <v>4.6600000000000001</v>
      </c>
      <c r="I92" s="224"/>
      <c r="J92" s="225">
        <f>ROUND(I92*H92,2)</f>
        <v>0</v>
      </c>
      <c r="K92" s="221" t="s">
        <v>152</v>
      </c>
      <c r="L92" s="70"/>
      <c r="M92" s="226" t="s">
        <v>23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153</v>
      </c>
      <c r="AT92" s="22" t="s">
        <v>148</v>
      </c>
      <c r="AU92" s="22" t="s">
        <v>83</v>
      </c>
      <c r="AY92" s="22" t="s">
        <v>146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81</v>
      </c>
      <c r="BK92" s="230">
        <f>ROUND(I92*H92,2)</f>
        <v>0</v>
      </c>
      <c r="BL92" s="22" t="s">
        <v>153</v>
      </c>
      <c r="BM92" s="22" t="s">
        <v>685</v>
      </c>
    </row>
    <row r="93" s="11" customFormat="1">
      <c r="B93" s="231"/>
      <c r="C93" s="232"/>
      <c r="D93" s="233" t="s">
        <v>158</v>
      </c>
      <c r="E93" s="234" t="s">
        <v>23</v>
      </c>
      <c r="F93" s="235" t="s">
        <v>686</v>
      </c>
      <c r="G93" s="232"/>
      <c r="H93" s="236">
        <v>4.6600000000000001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158</v>
      </c>
      <c r="AU93" s="242" t="s">
        <v>83</v>
      </c>
      <c r="AV93" s="11" t="s">
        <v>83</v>
      </c>
      <c r="AW93" s="11" t="s">
        <v>36</v>
      </c>
      <c r="AX93" s="11" t="s">
        <v>81</v>
      </c>
      <c r="AY93" s="242" t="s">
        <v>146</v>
      </c>
    </row>
    <row r="94" s="1" customFormat="1" ht="25.5" customHeight="1">
      <c r="B94" s="44"/>
      <c r="C94" s="219" t="s">
        <v>174</v>
      </c>
      <c r="D94" s="219" t="s">
        <v>148</v>
      </c>
      <c r="E94" s="220" t="s">
        <v>185</v>
      </c>
      <c r="F94" s="221" t="s">
        <v>186</v>
      </c>
      <c r="G94" s="222" t="s">
        <v>163</v>
      </c>
      <c r="H94" s="223">
        <v>0.33800000000000002</v>
      </c>
      <c r="I94" s="224"/>
      <c r="J94" s="225">
        <f>ROUND(I94*H94,2)</f>
        <v>0</v>
      </c>
      <c r="K94" s="221" t="s">
        <v>152</v>
      </c>
      <c r="L94" s="70"/>
      <c r="M94" s="226" t="s">
        <v>23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153</v>
      </c>
      <c r="AT94" s="22" t="s">
        <v>148</v>
      </c>
      <c r="AU94" s="22" t="s">
        <v>83</v>
      </c>
      <c r="AY94" s="22" t="s">
        <v>146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81</v>
      </c>
      <c r="BK94" s="230">
        <f>ROUND(I94*H94,2)</f>
        <v>0</v>
      </c>
      <c r="BL94" s="22" t="s">
        <v>153</v>
      </c>
      <c r="BM94" s="22" t="s">
        <v>687</v>
      </c>
    </row>
    <row r="95" s="11" customFormat="1">
      <c r="B95" s="231"/>
      <c r="C95" s="232"/>
      <c r="D95" s="233" t="s">
        <v>158</v>
      </c>
      <c r="E95" s="234" t="s">
        <v>23</v>
      </c>
      <c r="F95" s="235" t="s">
        <v>688</v>
      </c>
      <c r="G95" s="232"/>
      <c r="H95" s="236">
        <v>0.33800000000000002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158</v>
      </c>
      <c r="AU95" s="242" t="s">
        <v>83</v>
      </c>
      <c r="AV95" s="11" t="s">
        <v>83</v>
      </c>
      <c r="AW95" s="11" t="s">
        <v>36</v>
      </c>
      <c r="AX95" s="11" t="s">
        <v>81</v>
      </c>
      <c r="AY95" s="242" t="s">
        <v>146</v>
      </c>
    </row>
    <row r="96" s="1" customFormat="1" ht="25.5" customHeight="1">
      <c r="B96" s="44"/>
      <c r="C96" s="219" t="s">
        <v>178</v>
      </c>
      <c r="D96" s="219" t="s">
        <v>148</v>
      </c>
      <c r="E96" s="220" t="s">
        <v>190</v>
      </c>
      <c r="F96" s="221" t="s">
        <v>191</v>
      </c>
      <c r="G96" s="222" t="s">
        <v>151</v>
      </c>
      <c r="H96" s="223">
        <v>20</v>
      </c>
      <c r="I96" s="224"/>
      <c r="J96" s="225">
        <f>ROUND(I96*H96,2)</f>
        <v>0</v>
      </c>
      <c r="K96" s="221" t="s">
        <v>152</v>
      </c>
      <c r="L96" s="70"/>
      <c r="M96" s="226" t="s">
        <v>23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153</v>
      </c>
      <c r="AT96" s="22" t="s">
        <v>148</v>
      </c>
      <c r="AU96" s="22" t="s">
        <v>83</v>
      </c>
      <c r="AY96" s="22" t="s">
        <v>146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81</v>
      </c>
      <c r="BK96" s="230">
        <f>ROUND(I96*H96,2)</f>
        <v>0</v>
      </c>
      <c r="BL96" s="22" t="s">
        <v>153</v>
      </c>
      <c r="BM96" s="22" t="s">
        <v>689</v>
      </c>
    </row>
    <row r="97" s="1" customFormat="1" ht="16.5" customHeight="1">
      <c r="B97" s="44"/>
      <c r="C97" s="243" t="s">
        <v>184</v>
      </c>
      <c r="D97" s="243" t="s">
        <v>194</v>
      </c>
      <c r="E97" s="244" t="s">
        <v>195</v>
      </c>
      <c r="F97" s="245" t="s">
        <v>196</v>
      </c>
      <c r="G97" s="246" t="s">
        <v>197</v>
      </c>
      <c r="H97" s="247">
        <v>0.29999999999999999</v>
      </c>
      <c r="I97" s="248"/>
      <c r="J97" s="249">
        <f>ROUND(I97*H97,2)</f>
        <v>0</v>
      </c>
      <c r="K97" s="245" t="s">
        <v>152</v>
      </c>
      <c r="L97" s="250"/>
      <c r="M97" s="251" t="s">
        <v>23</v>
      </c>
      <c r="N97" s="252" t="s">
        <v>44</v>
      </c>
      <c r="O97" s="45"/>
      <c r="P97" s="228">
        <f>O97*H97</f>
        <v>0</v>
      </c>
      <c r="Q97" s="228">
        <v>0.001</v>
      </c>
      <c r="R97" s="228">
        <f>Q97*H97</f>
        <v>0.00029999999999999997</v>
      </c>
      <c r="S97" s="228">
        <v>0</v>
      </c>
      <c r="T97" s="229">
        <f>S97*H97</f>
        <v>0</v>
      </c>
      <c r="AR97" s="22" t="s">
        <v>184</v>
      </c>
      <c r="AT97" s="22" t="s">
        <v>194</v>
      </c>
      <c r="AU97" s="22" t="s">
        <v>83</v>
      </c>
      <c r="AY97" s="22" t="s">
        <v>146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81</v>
      </c>
      <c r="BK97" s="230">
        <f>ROUND(I97*H97,2)</f>
        <v>0</v>
      </c>
      <c r="BL97" s="22" t="s">
        <v>153</v>
      </c>
      <c r="BM97" s="22" t="s">
        <v>690</v>
      </c>
    </row>
    <row r="98" s="11" customFormat="1">
      <c r="B98" s="231"/>
      <c r="C98" s="232"/>
      <c r="D98" s="233" t="s">
        <v>158</v>
      </c>
      <c r="E98" s="232"/>
      <c r="F98" s="235" t="s">
        <v>691</v>
      </c>
      <c r="G98" s="232"/>
      <c r="H98" s="236">
        <v>0.29999999999999999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158</v>
      </c>
      <c r="AU98" s="242" t="s">
        <v>83</v>
      </c>
      <c r="AV98" s="11" t="s">
        <v>83</v>
      </c>
      <c r="AW98" s="11" t="s">
        <v>6</v>
      </c>
      <c r="AX98" s="11" t="s">
        <v>81</v>
      </c>
      <c r="AY98" s="242" t="s">
        <v>146</v>
      </c>
    </row>
    <row r="99" s="1" customFormat="1" ht="25.5" customHeight="1">
      <c r="B99" s="44"/>
      <c r="C99" s="219" t="s">
        <v>189</v>
      </c>
      <c r="D99" s="219" t="s">
        <v>148</v>
      </c>
      <c r="E99" s="220" t="s">
        <v>200</v>
      </c>
      <c r="F99" s="221" t="s">
        <v>201</v>
      </c>
      <c r="G99" s="222" t="s">
        <v>151</v>
      </c>
      <c r="H99" s="223">
        <v>20</v>
      </c>
      <c r="I99" s="224"/>
      <c r="J99" s="225">
        <f>ROUND(I99*H99,2)</f>
        <v>0</v>
      </c>
      <c r="K99" s="221" t="s">
        <v>152</v>
      </c>
      <c r="L99" s="70"/>
      <c r="M99" s="226" t="s">
        <v>23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153</v>
      </c>
      <c r="AT99" s="22" t="s">
        <v>148</v>
      </c>
      <c r="AU99" s="22" t="s">
        <v>83</v>
      </c>
      <c r="AY99" s="22" t="s">
        <v>146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81</v>
      </c>
      <c r="BK99" s="230">
        <f>ROUND(I99*H99,2)</f>
        <v>0</v>
      </c>
      <c r="BL99" s="22" t="s">
        <v>153</v>
      </c>
      <c r="BM99" s="22" t="s">
        <v>692</v>
      </c>
    </row>
    <row r="100" s="1" customFormat="1" ht="16.5" customHeight="1">
      <c r="B100" s="44"/>
      <c r="C100" s="243" t="s">
        <v>193</v>
      </c>
      <c r="D100" s="243" t="s">
        <v>194</v>
      </c>
      <c r="E100" s="244" t="s">
        <v>203</v>
      </c>
      <c r="F100" s="245" t="s">
        <v>204</v>
      </c>
      <c r="G100" s="246" t="s">
        <v>163</v>
      </c>
      <c r="H100" s="247">
        <v>1</v>
      </c>
      <c r="I100" s="248"/>
      <c r="J100" s="249">
        <f>ROUND(I100*H100,2)</f>
        <v>0</v>
      </c>
      <c r="K100" s="245" t="s">
        <v>152</v>
      </c>
      <c r="L100" s="250"/>
      <c r="M100" s="251" t="s">
        <v>23</v>
      </c>
      <c r="N100" s="252" t="s">
        <v>44</v>
      </c>
      <c r="O100" s="45"/>
      <c r="P100" s="228">
        <f>O100*H100</f>
        <v>0</v>
      </c>
      <c r="Q100" s="228">
        <v>0.20999999999999999</v>
      </c>
      <c r="R100" s="228">
        <f>Q100*H100</f>
        <v>0.20999999999999999</v>
      </c>
      <c r="S100" s="228">
        <v>0</v>
      </c>
      <c r="T100" s="229">
        <f>S100*H100</f>
        <v>0</v>
      </c>
      <c r="AR100" s="22" t="s">
        <v>184</v>
      </c>
      <c r="AT100" s="22" t="s">
        <v>194</v>
      </c>
      <c r="AU100" s="22" t="s">
        <v>83</v>
      </c>
      <c r="AY100" s="22" t="s">
        <v>146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81</v>
      </c>
      <c r="BK100" s="230">
        <f>ROUND(I100*H100,2)</f>
        <v>0</v>
      </c>
      <c r="BL100" s="22" t="s">
        <v>153</v>
      </c>
      <c r="BM100" s="22" t="s">
        <v>693</v>
      </c>
    </row>
    <row r="101" s="11" customFormat="1">
      <c r="B101" s="231"/>
      <c r="C101" s="232"/>
      <c r="D101" s="233" t="s">
        <v>158</v>
      </c>
      <c r="E101" s="234" t="s">
        <v>23</v>
      </c>
      <c r="F101" s="235" t="s">
        <v>694</v>
      </c>
      <c r="G101" s="232"/>
      <c r="H101" s="236">
        <v>1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158</v>
      </c>
      <c r="AU101" s="242" t="s">
        <v>83</v>
      </c>
      <c r="AV101" s="11" t="s">
        <v>83</v>
      </c>
      <c r="AW101" s="11" t="s">
        <v>36</v>
      </c>
      <c r="AX101" s="11" t="s">
        <v>81</v>
      </c>
      <c r="AY101" s="242" t="s">
        <v>146</v>
      </c>
    </row>
    <row r="102" s="1" customFormat="1" ht="25.5" customHeight="1">
      <c r="B102" s="44"/>
      <c r="C102" s="219" t="s">
        <v>99</v>
      </c>
      <c r="D102" s="219" t="s">
        <v>148</v>
      </c>
      <c r="E102" s="220" t="s">
        <v>208</v>
      </c>
      <c r="F102" s="221" t="s">
        <v>209</v>
      </c>
      <c r="G102" s="222" t="s">
        <v>151</v>
      </c>
      <c r="H102" s="223">
        <v>20</v>
      </c>
      <c r="I102" s="224"/>
      <c r="J102" s="225">
        <f>ROUND(I102*H102,2)</f>
        <v>0</v>
      </c>
      <c r="K102" s="221" t="s">
        <v>152</v>
      </c>
      <c r="L102" s="70"/>
      <c r="M102" s="226" t="s">
        <v>23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153</v>
      </c>
      <c r="AT102" s="22" t="s">
        <v>148</v>
      </c>
      <c r="AU102" s="22" t="s">
        <v>83</v>
      </c>
      <c r="AY102" s="22" t="s">
        <v>146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81</v>
      </c>
      <c r="BK102" s="230">
        <f>ROUND(I102*H102,2)</f>
        <v>0</v>
      </c>
      <c r="BL102" s="22" t="s">
        <v>153</v>
      </c>
      <c r="BM102" s="22" t="s">
        <v>695</v>
      </c>
    </row>
    <row r="103" s="11" customFormat="1">
      <c r="B103" s="231"/>
      <c r="C103" s="232"/>
      <c r="D103" s="233" t="s">
        <v>158</v>
      </c>
      <c r="E103" s="234" t="s">
        <v>23</v>
      </c>
      <c r="F103" s="235" t="s">
        <v>696</v>
      </c>
      <c r="G103" s="232"/>
      <c r="H103" s="236">
        <v>20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158</v>
      </c>
      <c r="AU103" s="242" t="s">
        <v>83</v>
      </c>
      <c r="AV103" s="11" t="s">
        <v>83</v>
      </c>
      <c r="AW103" s="11" t="s">
        <v>36</v>
      </c>
      <c r="AX103" s="11" t="s">
        <v>81</v>
      </c>
      <c r="AY103" s="242" t="s">
        <v>146</v>
      </c>
    </row>
    <row r="104" s="10" customFormat="1" ht="29.88" customHeight="1">
      <c r="B104" s="203"/>
      <c r="C104" s="204"/>
      <c r="D104" s="205" t="s">
        <v>72</v>
      </c>
      <c r="E104" s="217" t="s">
        <v>83</v>
      </c>
      <c r="F104" s="217" t="s">
        <v>212</v>
      </c>
      <c r="G104" s="204"/>
      <c r="H104" s="204"/>
      <c r="I104" s="207"/>
      <c r="J104" s="218">
        <f>BK104</f>
        <v>0</v>
      </c>
      <c r="K104" s="204"/>
      <c r="L104" s="209"/>
      <c r="M104" s="210"/>
      <c r="N104" s="211"/>
      <c r="O104" s="211"/>
      <c r="P104" s="212">
        <f>SUM(P105:P109)</f>
        <v>0</v>
      </c>
      <c r="Q104" s="211"/>
      <c r="R104" s="212">
        <f>SUM(R105:R109)</f>
        <v>3.7564394400000003</v>
      </c>
      <c r="S104" s="211"/>
      <c r="T104" s="213">
        <f>SUM(T105:T109)</f>
        <v>0</v>
      </c>
      <c r="AR104" s="214" t="s">
        <v>81</v>
      </c>
      <c r="AT104" s="215" t="s">
        <v>72</v>
      </c>
      <c r="AU104" s="215" t="s">
        <v>81</v>
      </c>
      <c r="AY104" s="214" t="s">
        <v>146</v>
      </c>
      <c r="BK104" s="216">
        <f>SUM(BK105:BK109)</f>
        <v>0</v>
      </c>
    </row>
    <row r="105" s="1" customFormat="1" ht="25.5" customHeight="1">
      <c r="B105" s="44"/>
      <c r="C105" s="219" t="s">
        <v>102</v>
      </c>
      <c r="D105" s="219" t="s">
        <v>148</v>
      </c>
      <c r="E105" s="220" t="s">
        <v>214</v>
      </c>
      <c r="F105" s="221" t="s">
        <v>215</v>
      </c>
      <c r="G105" s="222" t="s">
        <v>163</v>
      </c>
      <c r="H105" s="223">
        <v>0.67600000000000005</v>
      </c>
      <c r="I105" s="224"/>
      <c r="J105" s="225">
        <f>ROUND(I105*H105,2)</f>
        <v>0</v>
      </c>
      <c r="K105" s="221" t="s">
        <v>152</v>
      </c>
      <c r="L105" s="70"/>
      <c r="M105" s="226" t="s">
        <v>23</v>
      </c>
      <c r="N105" s="227" t="s">
        <v>44</v>
      </c>
      <c r="O105" s="45"/>
      <c r="P105" s="228">
        <f>O105*H105</f>
        <v>0</v>
      </c>
      <c r="Q105" s="228">
        <v>2.1600000000000001</v>
      </c>
      <c r="R105" s="228">
        <f>Q105*H105</f>
        <v>1.4601600000000001</v>
      </c>
      <c r="S105" s="228">
        <v>0</v>
      </c>
      <c r="T105" s="229">
        <f>S105*H105</f>
        <v>0</v>
      </c>
      <c r="AR105" s="22" t="s">
        <v>153</v>
      </c>
      <c r="AT105" s="22" t="s">
        <v>148</v>
      </c>
      <c r="AU105" s="22" t="s">
        <v>83</v>
      </c>
      <c r="AY105" s="22" t="s">
        <v>146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81</v>
      </c>
      <c r="BK105" s="230">
        <f>ROUND(I105*H105,2)</f>
        <v>0</v>
      </c>
      <c r="BL105" s="22" t="s">
        <v>153</v>
      </c>
      <c r="BM105" s="22" t="s">
        <v>697</v>
      </c>
    </row>
    <row r="106" s="11" customFormat="1">
      <c r="B106" s="231"/>
      <c r="C106" s="232"/>
      <c r="D106" s="233" t="s">
        <v>158</v>
      </c>
      <c r="E106" s="234" t="s">
        <v>23</v>
      </c>
      <c r="F106" s="235" t="s">
        <v>698</v>
      </c>
      <c r="G106" s="232"/>
      <c r="H106" s="236">
        <v>0.67600000000000005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158</v>
      </c>
      <c r="AU106" s="242" t="s">
        <v>83</v>
      </c>
      <c r="AV106" s="11" t="s">
        <v>83</v>
      </c>
      <c r="AW106" s="11" t="s">
        <v>36</v>
      </c>
      <c r="AX106" s="11" t="s">
        <v>73</v>
      </c>
      <c r="AY106" s="242" t="s">
        <v>146</v>
      </c>
    </row>
    <row r="107" s="12" customFormat="1">
      <c r="B107" s="253"/>
      <c r="C107" s="254"/>
      <c r="D107" s="233" t="s">
        <v>158</v>
      </c>
      <c r="E107" s="255" t="s">
        <v>23</v>
      </c>
      <c r="F107" s="256" t="s">
        <v>223</v>
      </c>
      <c r="G107" s="254"/>
      <c r="H107" s="257">
        <v>0.67600000000000005</v>
      </c>
      <c r="I107" s="258"/>
      <c r="J107" s="254"/>
      <c r="K107" s="254"/>
      <c r="L107" s="259"/>
      <c r="M107" s="260"/>
      <c r="N107" s="261"/>
      <c r="O107" s="261"/>
      <c r="P107" s="261"/>
      <c r="Q107" s="261"/>
      <c r="R107" s="261"/>
      <c r="S107" s="261"/>
      <c r="T107" s="262"/>
      <c r="AT107" s="263" t="s">
        <v>158</v>
      </c>
      <c r="AU107" s="263" t="s">
        <v>83</v>
      </c>
      <c r="AV107" s="12" t="s">
        <v>153</v>
      </c>
      <c r="AW107" s="12" t="s">
        <v>36</v>
      </c>
      <c r="AX107" s="12" t="s">
        <v>81</v>
      </c>
      <c r="AY107" s="263" t="s">
        <v>146</v>
      </c>
    </row>
    <row r="108" s="1" customFormat="1" ht="25.5" customHeight="1">
      <c r="B108" s="44"/>
      <c r="C108" s="219" t="s">
        <v>207</v>
      </c>
      <c r="D108" s="219" t="s">
        <v>148</v>
      </c>
      <c r="E108" s="220" t="s">
        <v>218</v>
      </c>
      <c r="F108" s="221" t="s">
        <v>219</v>
      </c>
      <c r="G108" s="222" t="s">
        <v>163</v>
      </c>
      <c r="H108" s="223">
        <v>0.93600000000000005</v>
      </c>
      <c r="I108" s="224"/>
      <c r="J108" s="225">
        <f>ROUND(I108*H108,2)</f>
        <v>0</v>
      </c>
      <c r="K108" s="221" t="s">
        <v>152</v>
      </c>
      <c r="L108" s="70"/>
      <c r="M108" s="226" t="s">
        <v>23</v>
      </c>
      <c r="N108" s="227" t="s">
        <v>44</v>
      </c>
      <c r="O108" s="45"/>
      <c r="P108" s="228">
        <f>O108*H108</f>
        <v>0</v>
      </c>
      <c r="Q108" s="228">
        <v>2.45329</v>
      </c>
      <c r="R108" s="228">
        <f>Q108*H108</f>
        <v>2.2962794400000002</v>
      </c>
      <c r="S108" s="228">
        <v>0</v>
      </c>
      <c r="T108" s="229">
        <f>S108*H108</f>
        <v>0</v>
      </c>
      <c r="AR108" s="22" t="s">
        <v>153</v>
      </c>
      <c r="AT108" s="22" t="s">
        <v>148</v>
      </c>
      <c r="AU108" s="22" t="s">
        <v>83</v>
      </c>
      <c r="AY108" s="22" t="s">
        <v>146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81</v>
      </c>
      <c r="BK108" s="230">
        <f>ROUND(I108*H108,2)</f>
        <v>0</v>
      </c>
      <c r="BL108" s="22" t="s">
        <v>153</v>
      </c>
      <c r="BM108" s="22" t="s">
        <v>699</v>
      </c>
    </row>
    <row r="109" s="11" customFormat="1">
      <c r="B109" s="231"/>
      <c r="C109" s="232"/>
      <c r="D109" s="233" t="s">
        <v>158</v>
      </c>
      <c r="E109" s="234" t="s">
        <v>23</v>
      </c>
      <c r="F109" s="235" t="s">
        <v>641</v>
      </c>
      <c r="G109" s="232"/>
      <c r="H109" s="236">
        <v>0.93600000000000005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158</v>
      </c>
      <c r="AU109" s="242" t="s">
        <v>83</v>
      </c>
      <c r="AV109" s="11" t="s">
        <v>83</v>
      </c>
      <c r="AW109" s="11" t="s">
        <v>36</v>
      </c>
      <c r="AX109" s="11" t="s">
        <v>81</v>
      </c>
      <c r="AY109" s="242" t="s">
        <v>146</v>
      </c>
    </row>
    <row r="110" s="10" customFormat="1" ht="29.88" customHeight="1">
      <c r="B110" s="203"/>
      <c r="C110" s="204"/>
      <c r="D110" s="205" t="s">
        <v>72</v>
      </c>
      <c r="E110" s="217" t="s">
        <v>189</v>
      </c>
      <c r="F110" s="217" t="s">
        <v>224</v>
      </c>
      <c r="G110" s="204"/>
      <c r="H110" s="204"/>
      <c r="I110" s="207"/>
      <c r="J110" s="218">
        <f>BK110</f>
        <v>0</v>
      </c>
      <c r="K110" s="204"/>
      <c r="L110" s="209"/>
      <c r="M110" s="210"/>
      <c r="N110" s="211"/>
      <c r="O110" s="211"/>
      <c r="P110" s="212">
        <f>SUM(P111:P118)</f>
        <v>0</v>
      </c>
      <c r="Q110" s="211"/>
      <c r="R110" s="212">
        <f>SUM(R111:R118)</f>
        <v>1.635</v>
      </c>
      <c r="S110" s="211"/>
      <c r="T110" s="213">
        <f>SUM(T111:T118)</f>
        <v>0</v>
      </c>
      <c r="AR110" s="214" t="s">
        <v>81</v>
      </c>
      <c r="AT110" s="215" t="s">
        <v>72</v>
      </c>
      <c r="AU110" s="215" t="s">
        <v>81</v>
      </c>
      <c r="AY110" s="214" t="s">
        <v>146</v>
      </c>
      <c r="BK110" s="216">
        <f>SUM(BK111:BK118)</f>
        <v>0</v>
      </c>
    </row>
    <row r="111" s="1" customFormat="1" ht="16.5" customHeight="1">
      <c r="B111" s="44"/>
      <c r="C111" s="219" t="s">
        <v>213</v>
      </c>
      <c r="D111" s="219" t="s">
        <v>148</v>
      </c>
      <c r="E111" s="220" t="s">
        <v>226</v>
      </c>
      <c r="F111" s="221" t="s">
        <v>227</v>
      </c>
      <c r="G111" s="222" t="s">
        <v>228</v>
      </c>
      <c r="H111" s="223">
        <v>1</v>
      </c>
      <c r="I111" s="224"/>
      <c r="J111" s="225">
        <f>ROUND(I111*H111,2)</f>
        <v>0</v>
      </c>
      <c r="K111" s="221" t="s">
        <v>23</v>
      </c>
      <c r="L111" s="70"/>
      <c r="M111" s="226" t="s">
        <v>23</v>
      </c>
      <c r="N111" s="227" t="s">
        <v>44</v>
      </c>
      <c r="O111" s="45"/>
      <c r="P111" s="228">
        <f>O111*H111</f>
        <v>0</v>
      </c>
      <c r="Q111" s="228">
        <v>0.41099999999999998</v>
      </c>
      <c r="R111" s="228">
        <f>Q111*H111</f>
        <v>0.41099999999999998</v>
      </c>
      <c r="S111" s="228">
        <v>0</v>
      </c>
      <c r="T111" s="229">
        <f>S111*H111</f>
        <v>0</v>
      </c>
      <c r="AR111" s="22" t="s">
        <v>153</v>
      </c>
      <c r="AT111" s="22" t="s">
        <v>148</v>
      </c>
      <c r="AU111" s="22" t="s">
        <v>83</v>
      </c>
      <c r="AY111" s="22" t="s">
        <v>146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81</v>
      </c>
      <c r="BK111" s="230">
        <f>ROUND(I111*H111,2)</f>
        <v>0</v>
      </c>
      <c r="BL111" s="22" t="s">
        <v>153</v>
      </c>
      <c r="BM111" s="22" t="s">
        <v>700</v>
      </c>
    </row>
    <row r="112" s="11" customFormat="1">
      <c r="B112" s="231"/>
      <c r="C112" s="232"/>
      <c r="D112" s="233" t="s">
        <v>158</v>
      </c>
      <c r="E112" s="234" t="s">
        <v>23</v>
      </c>
      <c r="F112" s="235" t="s">
        <v>230</v>
      </c>
      <c r="G112" s="232"/>
      <c r="H112" s="236">
        <v>1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158</v>
      </c>
      <c r="AU112" s="242" t="s">
        <v>83</v>
      </c>
      <c r="AV112" s="11" t="s">
        <v>83</v>
      </c>
      <c r="AW112" s="11" t="s">
        <v>36</v>
      </c>
      <c r="AX112" s="11" t="s">
        <v>81</v>
      </c>
      <c r="AY112" s="242" t="s">
        <v>146</v>
      </c>
    </row>
    <row r="113" s="1" customFormat="1" ht="16.5" customHeight="1">
      <c r="B113" s="44"/>
      <c r="C113" s="243" t="s">
        <v>10</v>
      </c>
      <c r="D113" s="243" t="s">
        <v>194</v>
      </c>
      <c r="E113" s="244" t="s">
        <v>232</v>
      </c>
      <c r="F113" s="245" t="s">
        <v>233</v>
      </c>
      <c r="G113" s="246" t="s">
        <v>228</v>
      </c>
      <c r="H113" s="247">
        <v>1</v>
      </c>
      <c r="I113" s="248"/>
      <c r="J113" s="249">
        <f>ROUND(I113*H113,2)</f>
        <v>0</v>
      </c>
      <c r="K113" s="245" t="s">
        <v>23</v>
      </c>
      <c r="L113" s="250"/>
      <c r="M113" s="251" t="s">
        <v>23</v>
      </c>
      <c r="N113" s="252" t="s">
        <v>44</v>
      </c>
      <c r="O113" s="45"/>
      <c r="P113" s="228">
        <f>O113*H113</f>
        <v>0</v>
      </c>
      <c r="Q113" s="228">
        <v>0.13400000000000001</v>
      </c>
      <c r="R113" s="228">
        <f>Q113*H113</f>
        <v>0.13400000000000001</v>
      </c>
      <c r="S113" s="228">
        <v>0</v>
      </c>
      <c r="T113" s="229">
        <f>S113*H113</f>
        <v>0</v>
      </c>
      <c r="AR113" s="22" t="s">
        <v>184</v>
      </c>
      <c r="AT113" s="22" t="s">
        <v>194</v>
      </c>
      <c r="AU113" s="22" t="s">
        <v>83</v>
      </c>
      <c r="AY113" s="22" t="s">
        <v>146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81</v>
      </c>
      <c r="BK113" s="230">
        <f>ROUND(I113*H113,2)</f>
        <v>0</v>
      </c>
      <c r="BL113" s="22" t="s">
        <v>153</v>
      </c>
      <c r="BM113" s="22" t="s">
        <v>701</v>
      </c>
    </row>
    <row r="114" s="11" customFormat="1">
      <c r="B114" s="231"/>
      <c r="C114" s="232"/>
      <c r="D114" s="233" t="s">
        <v>158</v>
      </c>
      <c r="E114" s="234" t="s">
        <v>23</v>
      </c>
      <c r="F114" s="235" t="s">
        <v>235</v>
      </c>
      <c r="G114" s="232"/>
      <c r="H114" s="236">
        <v>1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158</v>
      </c>
      <c r="AU114" s="242" t="s">
        <v>83</v>
      </c>
      <c r="AV114" s="11" t="s">
        <v>83</v>
      </c>
      <c r="AW114" s="11" t="s">
        <v>36</v>
      </c>
      <c r="AX114" s="11" t="s">
        <v>81</v>
      </c>
      <c r="AY114" s="242" t="s">
        <v>146</v>
      </c>
    </row>
    <row r="115" s="1" customFormat="1" ht="16.5" customHeight="1">
      <c r="B115" s="44"/>
      <c r="C115" s="219" t="s">
        <v>225</v>
      </c>
      <c r="D115" s="219" t="s">
        <v>148</v>
      </c>
      <c r="E115" s="220" t="s">
        <v>702</v>
      </c>
      <c r="F115" s="221" t="s">
        <v>703</v>
      </c>
      <c r="G115" s="222" t="s">
        <v>228</v>
      </c>
      <c r="H115" s="223">
        <v>2</v>
      </c>
      <c r="I115" s="224"/>
      <c r="J115" s="225">
        <f>ROUND(I115*H115,2)</f>
        <v>0</v>
      </c>
      <c r="K115" s="221" t="s">
        <v>23</v>
      </c>
      <c r="L115" s="70"/>
      <c r="M115" s="226" t="s">
        <v>23</v>
      </c>
      <c r="N115" s="227" t="s">
        <v>44</v>
      </c>
      <c r="O115" s="45"/>
      <c r="P115" s="228">
        <f>O115*H115</f>
        <v>0</v>
      </c>
      <c r="Q115" s="228">
        <v>0.41099999999999998</v>
      </c>
      <c r="R115" s="228">
        <f>Q115*H115</f>
        <v>0.82199999999999995</v>
      </c>
      <c r="S115" s="228">
        <v>0</v>
      </c>
      <c r="T115" s="229">
        <f>S115*H115</f>
        <v>0</v>
      </c>
      <c r="AR115" s="22" t="s">
        <v>153</v>
      </c>
      <c r="AT115" s="22" t="s">
        <v>148</v>
      </c>
      <c r="AU115" s="22" t="s">
        <v>83</v>
      </c>
      <c r="AY115" s="22" t="s">
        <v>146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81</v>
      </c>
      <c r="BK115" s="230">
        <f>ROUND(I115*H115,2)</f>
        <v>0</v>
      </c>
      <c r="BL115" s="22" t="s">
        <v>153</v>
      </c>
      <c r="BM115" s="22" t="s">
        <v>704</v>
      </c>
    </row>
    <row r="116" s="11" customFormat="1">
      <c r="B116" s="231"/>
      <c r="C116" s="232"/>
      <c r="D116" s="233" t="s">
        <v>158</v>
      </c>
      <c r="E116" s="234" t="s">
        <v>23</v>
      </c>
      <c r="F116" s="235" t="s">
        <v>520</v>
      </c>
      <c r="G116" s="232"/>
      <c r="H116" s="236">
        <v>2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158</v>
      </c>
      <c r="AU116" s="242" t="s">
        <v>83</v>
      </c>
      <c r="AV116" s="11" t="s">
        <v>83</v>
      </c>
      <c r="AW116" s="11" t="s">
        <v>36</v>
      </c>
      <c r="AX116" s="11" t="s">
        <v>81</v>
      </c>
      <c r="AY116" s="242" t="s">
        <v>146</v>
      </c>
    </row>
    <row r="117" s="1" customFormat="1" ht="16.5" customHeight="1">
      <c r="B117" s="44"/>
      <c r="C117" s="243" t="s">
        <v>231</v>
      </c>
      <c r="D117" s="243" t="s">
        <v>194</v>
      </c>
      <c r="E117" s="244" t="s">
        <v>705</v>
      </c>
      <c r="F117" s="245" t="s">
        <v>706</v>
      </c>
      <c r="G117" s="246" t="s">
        <v>228</v>
      </c>
      <c r="H117" s="247">
        <v>2</v>
      </c>
      <c r="I117" s="248"/>
      <c r="J117" s="249">
        <f>ROUND(I117*H117,2)</f>
        <v>0</v>
      </c>
      <c r="K117" s="245" t="s">
        <v>23</v>
      </c>
      <c r="L117" s="250"/>
      <c r="M117" s="251" t="s">
        <v>23</v>
      </c>
      <c r="N117" s="252" t="s">
        <v>44</v>
      </c>
      <c r="O117" s="45"/>
      <c r="P117" s="228">
        <f>O117*H117</f>
        <v>0</v>
      </c>
      <c r="Q117" s="228">
        <v>0.13400000000000001</v>
      </c>
      <c r="R117" s="228">
        <f>Q117*H117</f>
        <v>0.26800000000000002</v>
      </c>
      <c r="S117" s="228">
        <v>0</v>
      </c>
      <c r="T117" s="229">
        <f>S117*H117</f>
        <v>0</v>
      </c>
      <c r="AR117" s="22" t="s">
        <v>184</v>
      </c>
      <c r="AT117" s="22" t="s">
        <v>194</v>
      </c>
      <c r="AU117" s="22" t="s">
        <v>83</v>
      </c>
      <c r="AY117" s="22" t="s">
        <v>146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81</v>
      </c>
      <c r="BK117" s="230">
        <f>ROUND(I117*H117,2)</f>
        <v>0</v>
      </c>
      <c r="BL117" s="22" t="s">
        <v>153</v>
      </c>
      <c r="BM117" s="22" t="s">
        <v>707</v>
      </c>
    </row>
    <row r="118" s="11" customFormat="1">
      <c r="B118" s="231"/>
      <c r="C118" s="232"/>
      <c r="D118" s="233" t="s">
        <v>158</v>
      </c>
      <c r="E118" s="234" t="s">
        <v>23</v>
      </c>
      <c r="F118" s="235" t="s">
        <v>520</v>
      </c>
      <c r="G118" s="232"/>
      <c r="H118" s="236">
        <v>2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158</v>
      </c>
      <c r="AU118" s="242" t="s">
        <v>83</v>
      </c>
      <c r="AV118" s="11" t="s">
        <v>83</v>
      </c>
      <c r="AW118" s="11" t="s">
        <v>36</v>
      </c>
      <c r="AX118" s="11" t="s">
        <v>81</v>
      </c>
      <c r="AY118" s="242" t="s">
        <v>146</v>
      </c>
    </row>
    <row r="119" s="10" customFormat="1" ht="29.88" customHeight="1">
      <c r="B119" s="203"/>
      <c r="C119" s="204"/>
      <c r="D119" s="205" t="s">
        <v>72</v>
      </c>
      <c r="E119" s="217" t="s">
        <v>276</v>
      </c>
      <c r="F119" s="217" t="s">
        <v>277</v>
      </c>
      <c r="G119" s="204"/>
      <c r="H119" s="204"/>
      <c r="I119" s="207"/>
      <c r="J119" s="21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AR119" s="214" t="s">
        <v>81</v>
      </c>
      <c r="AT119" s="215" t="s">
        <v>72</v>
      </c>
      <c r="AU119" s="215" t="s">
        <v>81</v>
      </c>
      <c r="AY119" s="214" t="s">
        <v>146</v>
      </c>
      <c r="BK119" s="216">
        <f>BK120</f>
        <v>0</v>
      </c>
    </row>
    <row r="120" s="1" customFormat="1" ht="25.5" customHeight="1">
      <c r="B120" s="44"/>
      <c r="C120" s="219" t="s">
        <v>236</v>
      </c>
      <c r="D120" s="219" t="s">
        <v>148</v>
      </c>
      <c r="E120" s="220" t="s">
        <v>279</v>
      </c>
      <c r="F120" s="221" t="s">
        <v>280</v>
      </c>
      <c r="G120" s="222" t="s">
        <v>181</v>
      </c>
      <c r="H120" s="223">
        <v>5.6020000000000003</v>
      </c>
      <c r="I120" s="224"/>
      <c r="J120" s="225">
        <f>ROUND(I120*H120,2)</f>
        <v>0</v>
      </c>
      <c r="K120" s="221" t="s">
        <v>152</v>
      </c>
      <c r="L120" s="70"/>
      <c r="M120" s="226" t="s">
        <v>23</v>
      </c>
      <c r="N120" s="264" t="s">
        <v>44</v>
      </c>
      <c r="O120" s="265"/>
      <c r="P120" s="266">
        <f>O120*H120</f>
        <v>0</v>
      </c>
      <c r="Q120" s="266">
        <v>0</v>
      </c>
      <c r="R120" s="266">
        <f>Q120*H120</f>
        <v>0</v>
      </c>
      <c r="S120" s="266">
        <v>0</v>
      </c>
      <c r="T120" s="267">
        <f>S120*H120</f>
        <v>0</v>
      </c>
      <c r="AR120" s="22" t="s">
        <v>153</v>
      </c>
      <c r="AT120" s="22" t="s">
        <v>148</v>
      </c>
      <c r="AU120" s="22" t="s">
        <v>83</v>
      </c>
      <c r="AY120" s="22" t="s">
        <v>146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81</v>
      </c>
      <c r="BK120" s="230">
        <f>ROUND(I120*H120,2)</f>
        <v>0</v>
      </c>
      <c r="BL120" s="22" t="s">
        <v>153</v>
      </c>
      <c r="BM120" s="22" t="s">
        <v>708</v>
      </c>
    </row>
    <row r="121" s="1" customFormat="1" ht="6.96" customHeight="1">
      <c r="B121" s="65"/>
      <c r="C121" s="66"/>
      <c r="D121" s="66"/>
      <c r="E121" s="66"/>
      <c r="F121" s="66"/>
      <c r="G121" s="66"/>
      <c r="H121" s="66"/>
      <c r="I121" s="164"/>
      <c r="J121" s="66"/>
      <c r="K121" s="66"/>
      <c r="L121" s="70"/>
    </row>
  </sheetData>
  <sheetProtection sheet="1" autoFilter="0" formatColumns="0" formatRows="0" objects="1" scenarios="1" spinCount="100000" saltValue="AXAMtnFCEusM+G/fGf9WdyFCA+eqaedEdrPs230pLTeiJfdD6PsZbSgdfIAV0/WwS/ALtzDKxvkI2064SY9Xbw==" hashValue="VobCyRIofdl9a1zht4nJGocNzeC4hl1xE3F7Lo44hd0VJA9QHDHCPVqdfa0xP6NYNqEAWCRDhudMBVnRwgHfOQ==" algorithmName="SHA-512" password="CC35"/>
  <autoFilter ref="C80:K120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PC1\PC</dc:creator>
  <cp:lastModifiedBy>PC1\PC</cp:lastModifiedBy>
  <dcterms:created xsi:type="dcterms:W3CDTF">2018-05-22T07:12:47Z</dcterms:created>
  <dcterms:modified xsi:type="dcterms:W3CDTF">2018-05-22T07:13:08Z</dcterms:modified>
</cp:coreProperties>
</file>