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055" windowHeight="14325" activeTab="0"/>
  </bookViews>
  <sheets>
    <sheet name="Rekapitulace" sheetId="3" r:id="rId1"/>
    <sheet name="Rozpočet" sheetId="2" r:id="rId2"/>
    <sheet name="Parametry" sheetId="1" r:id="rId3"/>
  </sheets>
  <definedNames/>
  <calcPr calcId="124519"/>
</workbook>
</file>

<file path=xl/sharedStrings.xml><?xml version="1.0" encoding="utf-8"?>
<sst xmlns="http://schemas.openxmlformats.org/spreadsheetml/2006/main" count="298" uniqueCount="168">
  <si>
    <t>Název</t>
  </si>
  <si>
    <t>Hodnota</t>
  </si>
  <si>
    <t>Nadpis rekapitulace</t>
  </si>
  <si>
    <t>Seznam prací a dodávek vzduchotechnických zařízení</t>
  </si>
  <si>
    <t>Akce</t>
  </si>
  <si>
    <t>"CSPT Třinec, Máchova č.1134-Generální oprava vnitřních rozvodů 
  vody a kanalizace" SO03-Přívod vzduchu pro VZT vč. napojení na topný uzel ve vým. stanici</t>
  </si>
  <si>
    <t>Projekt</t>
  </si>
  <si>
    <t>DVZ+DPS</t>
  </si>
  <si>
    <t>Investor</t>
  </si>
  <si>
    <t>Centrum sociální pomoci Třinec, přísp. organizace</t>
  </si>
  <si>
    <t>Z. č.</t>
  </si>
  <si>
    <t/>
  </si>
  <si>
    <t>A. č.</t>
  </si>
  <si>
    <t>Smlouva</t>
  </si>
  <si>
    <t>Vypracoval</t>
  </si>
  <si>
    <t>Ing. Kubanková</t>
  </si>
  <si>
    <t>Kontroloval</t>
  </si>
  <si>
    <t>Datum</t>
  </si>
  <si>
    <t>Zpracovatel</t>
  </si>
  <si>
    <t>CÚ</t>
  </si>
  <si>
    <t>3Q 2017</t>
  </si>
  <si>
    <t>Poznámka</t>
  </si>
  <si>
    <t>Uvedené ceny jsou v Kč a nezahrnují DPH, pokud to není uvedeno.</t>
  </si>
  <si>
    <t>Doprava %</t>
  </si>
  <si>
    <t>3,60</t>
  </si>
  <si>
    <t>Cena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</si>
  <si>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</si>
  <si>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</si>
  <si>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</si>
  <si>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</si>
  <si>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</si>
  <si>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</si>
  <si>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</si>
  <si>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</si>
  <si>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</si>
  <si>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</si>
  <si>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</si>
  <si>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</si>
  <si>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</si>
  <si>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</si>
  <si>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</si>
  <si>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</si>
  <si>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</si>
  <si>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</si>
  <si>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</si>
  <si>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</si>
  <si>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</si>
  <si>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</si>
  <si>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</si>
  <si>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</si>
  <si>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</si>
  <si>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</si>
  <si>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</si>
  <si>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</si>
  <si>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</si>
  <si>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Hmotnost</t>
  </si>
  <si>
    <t>Hmotnost celkem</t>
  </si>
  <si>
    <t>Zařízení 3 Větrání kuchyně - přívod vzduchu</t>
  </si>
  <si>
    <t>3.1</t>
  </si>
  <si>
    <t>SESTAVA KOMPONENTŮ VZT-PŘÍVOD VZDUCHU, vnitřní provedení,  vč. MaR</t>
  </si>
  <si>
    <t>3.1a</t>
  </si>
  <si>
    <t>Klapka uzavírací a regulační s havarijní funkcí např. LKSF 60-35/230</t>
  </si>
  <si>
    <t>ks</t>
  </si>
  <si>
    <t>3.1b</t>
  </si>
  <si>
    <t>Kazeta vložkového filtru např. VFK 60-35, vč. filtrační vložky např. VF3</t>
  </si>
  <si>
    <t>3.1c</t>
  </si>
  <si>
    <t>Snímač tlakové diference 30-500Pa</t>
  </si>
  <si>
    <t>3.1d</t>
  </si>
  <si>
    <t>Tlumící vložka čtyřhranná např. typu DV 60-35</t>
  </si>
  <si>
    <t>3.1e</t>
  </si>
  <si>
    <t>Potrubní ventilátor s EC motorem např. typu RE 60-35/35-SD</t>
  </si>
  <si>
    <t>3.1f</t>
  </si>
  <si>
    <t>Vodní ohřívač např. typu VV 60-35/3R</t>
  </si>
  <si>
    <t>3.1g</t>
  </si>
  <si>
    <t>Automatický odvzdušňovací ventil</t>
  </si>
  <si>
    <t>3.1h</t>
  </si>
  <si>
    <t>Protimrazové čidlo např. NS 130 R</t>
  </si>
  <si>
    <t>3.1i</t>
  </si>
  <si>
    <t>Doplňková protimr. ochrana např. CAP 2M</t>
  </si>
  <si>
    <t>3.1j</t>
  </si>
  <si>
    <t>Směšovací reg. uzel např. SUMX4</t>
  </si>
  <si>
    <t>3.1k</t>
  </si>
  <si>
    <t>Řídící jednotka např. typu VCS</t>
  </si>
  <si>
    <t>3.1l</t>
  </si>
  <si>
    <t>Čidlo např. typu NS 120R-120</t>
  </si>
  <si>
    <t>3.1m</t>
  </si>
  <si>
    <t>Čidlo např. typu NS 110A</t>
  </si>
  <si>
    <t>3.1n</t>
  </si>
  <si>
    <t>Prostorový ovladač s displejem a čidlem např. typu HMI SG</t>
  </si>
  <si>
    <t>Propojení komponentů vzt s MaR</t>
  </si>
  <si>
    <t>TLUMIČ HLUKU BUŇKOVÝ, vč. potrubí</t>
  </si>
  <si>
    <t>3.2</t>
  </si>
  <si>
    <t>600x350x1000.1 100°C</t>
  </si>
  <si>
    <t>KS</t>
  </si>
  <si>
    <t>Textilní vyústka</t>
  </si>
  <si>
    <t>3.3</t>
  </si>
  <si>
    <t>Tkaninová vyústka tvar kruhový, d=450mm, L=4500mm, Vp=3200m3/h</t>
  </si>
  <si>
    <t>ČTYŘHRANNÉ POTRUBÍ SKUPINY I.
MATERIÁL POZINKOVANÝ PLECH</t>
  </si>
  <si>
    <t xml:space="preserve"> do obvodu 2630 30% tvarovek</t>
  </si>
  <si>
    <t>bm</t>
  </si>
  <si>
    <t>ZÁVĚSNÝ MATERIÁL :</t>
  </si>
  <si>
    <t>ZÁVĚSY, ZÁVĚSNÉ LIŠTY,</t>
  </si>
  <si>
    <t>ZÁVITOVÉ TYČE,ZÁVĚSY,</t>
  </si>
  <si>
    <t>KRUHOVÉ ZÁVĚSY,HMOŽDINKY</t>
  </si>
  <si>
    <t xml:space="preserve"> (DOD. 5% Z DOD. POTRUBI)</t>
  </si>
  <si>
    <t>kg</t>
  </si>
  <si>
    <t>SPOJOVACÍ MATERIÁL:</t>
  </si>
  <si>
    <t xml:space="preserve"> ŠROUBY,MATICE,PODLOŽKY</t>
  </si>
  <si>
    <t>TĚSNÍCÍ MATERIÁL</t>
  </si>
  <si>
    <t xml:space="preserve"> SAMOLEP.TESNĚNÍ VITOLEN 4x9</t>
  </si>
  <si>
    <t>BM</t>
  </si>
  <si>
    <t>TĚSNÍCÍ TMEL</t>
  </si>
  <si>
    <t>cena za balení</t>
  </si>
  <si>
    <t>SDS400 silikon. tmel</t>
  </si>
  <si>
    <t>Demontáže</t>
  </si>
  <si>
    <t>PŘÍVODNÍ SESTAVA REMAK 50-30</t>
  </si>
  <si>
    <t>ve složení RK, FILTR, VENTILÁTOR, EL. OHŘÍVAČ</t>
  </si>
  <si>
    <t>kpl</t>
  </si>
  <si>
    <t xml:space="preserve"> do obvodu 2630 60% tvarovek</t>
  </si>
  <si>
    <t>VYÚSTKY
NA ČTYŘHRANNÉ POTRUBÍ
/ dvouřadá/</t>
  </si>
  <si>
    <t>VK2-R1</t>
  </si>
  <si>
    <t>Demontáže - celkem</t>
  </si>
  <si>
    <t>Zařízení 3 - celkem</t>
  </si>
  <si>
    <t>Izolace tepelné</t>
  </si>
  <si>
    <t>TEPELNÉ IZOLACE POTRUBÍ</t>
  </si>
  <si>
    <t>KAUČUKOVÝ SAMOLEPÍCÍ PÁS</t>
  </si>
  <si>
    <t>např. K-Flex tl 19mm</t>
  </si>
  <si>
    <t>m2</t>
  </si>
  <si>
    <t>Izolace tepelné - celkem</t>
  </si>
  <si>
    <t>Hodinové zúčtovací sazby</t>
  </si>
  <si>
    <t>HODINOVÉ ZÚČTOVACÍ SAZBY-</t>
  </si>
  <si>
    <t>PŘÍPRAVA KE KOMPLEXNÍMU</t>
  </si>
  <si>
    <t>VYZKOUŠENÍ,OŽIVENÍ A</t>
  </si>
  <si>
    <t xml:space="preserve"> VYREGULOVÁNÍ ZAŘÍZENÍ</t>
  </si>
  <si>
    <t>H</t>
  </si>
  <si>
    <t xml:space="preserve"> KOMPLEXNÍ VYZKOUŠENÍ ZAŘÍZENÍ</t>
  </si>
  <si>
    <t>Hodinové zúčtovací sazby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</si>
  <si>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</si>
  <si>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</si>
  <si>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</si>
  <si>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</si>
  <si>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</si>
  <si>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</si>
  <si>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</si>
  <si>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</si>
  <si>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Přesun 0,60/kg: Cena, Hmotnost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</si>
  <si>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</si>
  <si>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</si>
  <si>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</si>
  <si>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</si>
  <si>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Lešení</t>
  </si>
  <si>
    <t>Izolace protipožární</t>
  </si>
  <si>
    <t>Izolace protihlukové</t>
  </si>
  <si>
    <t>Základní náklady celkem</t>
  </si>
  <si>
    <t>Vedlejší náklady</t>
  </si>
  <si>
    <t>GZS 0,00% z montážních nákladů,
lešení a izolací</t>
  </si>
  <si>
    <t>Provozní vlivy 0,00% z montážních nákladů</t>
  </si>
  <si>
    <t>Vedlejší náklady celkem</t>
  </si>
  <si>
    <t>Provozní náklady
- Komplexní zkoušky 0,00% z montáže zařízení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</si>
  <si>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</si>
  <si>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</si>
  <si>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</si>
  <si>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</si>
  <si>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</si>
  <si>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</si>
  <si>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</si>
  <si>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Hmotnost
[kg]</t>
  </si>
  <si>
    <t xml:space="preserve">  Demontáže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</si>
</sst>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脀燡⡀¯☸ဈ_x0008_"/>
      <family val="2"/>
    </font>
    <font>
      <b/>
      <sz val="11"/>
      <color rgb="FF000000"/>
      <name val="敓潧⁥䥕脀燡⡀¯☸ဈ_x0008_"/>
      <family val="2"/>
    </font>
    <font>
      <b/>
      <sz val="10"/>
      <color rgb="FF000000"/>
      <name val="敓潧⁥䥕脀燡⡀¯☸ဈ_x0008_"/>
      <family val="2"/>
    </font>
    <font>
      <b/>
      <sz val="9"/>
      <color rgb="FF000000"/>
      <name val="敓潧⁥䥕脀燡⡀¯☸ဈ_x0008_"/>
      <family val="2"/>
    </font>
    <font>
      <i/>
      <sz val="10"/>
      <color rgb="FF000000"/>
      <name val="敓潧⁥䥕脀燡⡀¯☸ဈ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wrapText="1" readingOrder="1"/>
    </xf>
    <xf numFmtId="0" fontId="3" fillId="3" borderId="1" xfId="0" applyNumberFormat="1" applyFont="1" applyFill="1" applyBorder="1" applyAlignment="1">
      <alignment horizontal="left" wrapText="1" readingOrder="1"/>
    </xf>
    <xf numFmtId="0" fontId="6" fillId="7" borderId="1" xfId="0" applyNumberFormat="1" applyFont="1" applyFill="1" applyBorder="1" applyAlignment="1">
      <alignment horizontal="left" wrapText="1" readingOrder="1"/>
    </xf>
    <xf numFmtId="0" fontId="2" fillId="5" borderId="1" xfId="0" applyNumberFormat="1" applyFont="1" applyFill="1" applyBorder="1" applyAlignment="1">
      <alignment horizontal="left" wrapText="1" readingOrder="1"/>
    </xf>
    <xf numFmtId="0" fontId="4" fillId="4" borderId="1" xfId="0" applyNumberFormat="1" applyFont="1" applyFill="1" applyBorder="1" applyAlignment="1">
      <alignment horizontal="left" wrapText="1" readingOrder="1"/>
    </xf>
    <xf numFmtId="0" fontId="0" fillId="0" borderId="0" xfId="0" applyNumberFormat="1" applyAlignment="1">
      <alignment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/>
  </sheetViews>
  <sheetFormatPr defaultColWidth="9.140625" defaultRowHeight="15"/>
  <cols>
    <col min="1" max="1" width="35.00390625" style="1" bestFit="1" customWidth="1"/>
    <col min="2" max="2" width="9.140625" style="11" customWidth="1"/>
    <col min="3" max="3" width="9.28125" style="11" bestFit="1" customWidth="1"/>
    <col min="4" max="4" width="9.421875" style="11" bestFit="1" customWidth="1"/>
    <col min="7" max="7" width="9.140625" style="10" hidden="1" customWidth="1"/>
  </cols>
  <sheetData>
    <row r="1" spans="1:5" ht="15">
      <c r="A1" s="2" t="s">
        <v>0</v>
      </c>
      <c r="B1" s="12" t="s">
        <v>137</v>
      </c>
      <c r="C1" s="12" t="s">
        <v>138</v>
      </c>
      <c r="D1" s="12" t="s">
        <v>139</v>
      </c>
      <c r="E1" s="3"/>
    </row>
    <row r="2" spans="1:5" ht="15">
      <c r="A2" s="6" t="s">
        <v>140</v>
      </c>
      <c r="B2" s="17"/>
      <c r="C2" s="17"/>
      <c r="D2" s="17"/>
      <c r="E2" s="3"/>
    </row>
    <row r="3" spans="1:5" ht="15">
      <c r="A3" s="7" t="s">
        <v>141</v>
      </c>
      <c r="B3" s="16">
        <f>(Rozpočet!F45)</f>
        <v>0</v>
      </c>
      <c r="C3" s="16">
        <f>(Rozpočet!H45)</f>
        <v>0</v>
      </c>
      <c r="D3" s="16"/>
      <c r="E3" s="3"/>
    </row>
    <row r="4" spans="1:5" ht="15">
      <c r="A4" s="7" t="s">
        <v>142</v>
      </c>
      <c r="B4" s="16"/>
      <c r="C4" s="16">
        <f>0+0</f>
        <v>0</v>
      </c>
      <c r="D4" s="16"/>
      <c r="E4" s="3"/>
    </row>
    <row r="5" spans="1:5" ht="15">
      <c r="A5" s="8" t="s">
        <v>143</v>
      </c>
      <c r="B5" s="18">
        <f>B3</f>
        <v>0</v>
      </c>
      <c r="C5" s="18">
        <f>C3+C4</f>
        <v>0</v>
      </c>
      <c r="D5" s="18"/>
      <c r="E5" s="3"/>
    </row>
    <row r="6" spans="1:5" ht="15">
      <c r="A6" s="7" t="s">
        <v>144</v>
      </c>
      <c r="B6" s="16">
        <f>B3*Parametry!B16/100</f>
        <v>0</v>
      </c>
      <c r="C6" s="16"/>
      <c r="D6" s="16"/>
      <c r="E6" s="3"/>
    </row>
    <row r="7" spans="1:5" ht="15">
      <c r="A7" s="7" t="s">
        <v>145</v>
      </c>
      <c r="B7" s="16"/>
      <c r="C7" s="16">
        <f>(Rozpočet!L45+Rozpočet!L59+Rozpočet!L51)*Parametry!B17</f>
        <v>0</v>
      </c>
      <c r="D7" s="16">
        <f>(Rozpočet!L45+Rozpočet!L59+Rozpočet!L51)</f>
        <v>0</v>
      </c>
      <c r="E7" s="3"/>
    </row>
    <row r="8" spans="1:5" ht="15">
      <c r="A8" s="7" t="s">
        <v>146</v>
      </c>
      <c r="B8" s="16"/>
      <c r="C8" s="16">
        <f>C5*Parametry!B18/100</f>
        <v>0</v>
      </c>
      <c r="D8" s="16"/>
      <c r="E8" s="3"/>
    </row>
    <row r="9" spans="1:5" ht="24.75">
      <c r="A9" s="19" t="s">
        <v>147</v>
      </c>
      <c r="B9" s="16"/>
      <c r="C9" s="16">
        <f>C5*Parametry!B19/100</f>
        <v>0</v>
      </c>
      <c r="D9" s="16"/>
      <c r="E9" s="3"/>
    </row>
    <row r="10" spans="1:5" ht="15">
      <c r="A10" s="8" t="s">
        <v>148</v>
      </c>
      <c r="B10" s="18">
        <f>B5+B6</f>
        <v>0</v>
      </c>
      <c r="C10" s="18">
        <f>C5+C7+C8+C9</f>
        <v>0</v>
      </c>
      <c r="D10" s="18"/>
      <c r="E10" s="3"/>
    </row>
    <row r="11" spans="1:5" ht="15">
      <c r="A11" s="7" t="s">
        <v>149</v>
      </c>
      <c r="B11" s="16"/>
      <c r="C11" s="16">
        <f>(Rozpočet!F59)+(Rozpočet!H59)</f>
        <v>0</v>
      </c>
      <c r="D11" s="16"/>
      <c r="E11" s="3"/>
    </row>
    <row r="12" spans="1:5" ht="15">
      <c r="A12" s="8" t="s">
        <v>52</v>
      </c>
      <c r="B12" s="18"/>
      <c r="C12" s="18">
        <f>C10+C11</f>
        <v>0</v>
      </c>
      <c r="D12" s="18"/>
      <c r="E12" s="3"/>
    </row>
    <row r="13" spans="1:5" ht="15">
      <c r="A13" s="7" t="s">
        <v>150</v>
      </c>
      <c r="B13" s="16"/>
      <c r="C13" s="16">
        <f>0+0</f>
        <v>0</v>
      </c>
      <c r="D13" s="16"/>
      <c r="E13" s="3"/>
    </row>
    <row r="14" spans="1:5" ht="15">
      <c r="A14" s="7" t="s">
        <v>123</v>
      </c>
      <c r="B14" s="16"/>
      <c r="C14" s="16">
        <f>(Rozpočet!F51)+(Rozpočet!H51)</f>
        <v>0</v>
      </c>
      <c r="D14" s="16"/>
      <c r="E14" s="3"/>
    </row>
    <row r="15" spans="1:5" ht="15">
      <c r="A15" s="7" t="s">
        <v>151</v>
      </c>
      <c r="B15" s="16"/>
      <c r="C15" s="16">
        <f>0+0</f>
        <v>0</v>
      </c>
      <c r="D15" s="16"/>
      <c r="E15" s="3"/>
    </row>
    <row r="16" spans="1:5" ht="15">
      <c r="A16" s="7" t="s">
        <v>152</v>
      </c>
      <c r="B16" s="16"/>
      <c r="C16" s="16">
        <f>0+0</f>
        <v>0</v>
      </c>
      <c r="D16" s="16"/>
      <c r="E16" s="3"/>
    </row>
    <row r="17" spans="1:5" ht="15">
      <c r="A17" s="6" t="s">
        <v>153</v>
      </c>
      <c r="B17" s="17">
        <f>B10</f>
        <v>0</v>
      </c>
      <c r="C17" s="17">
        <f>C12+C13+C14+C15+C16</f>
        <v>0</v>
      </c>
      <c r="D17" s="17"/>
      <c r="E17" s="3"/>
    </row>
    <row r="18" spans="1:5" ht="15">
      <c r="A18" s="7" t="s">
        <v>11</v>
      </c>
      <c r="B18" s="16"/>
      <c r="C18" s="16"/>
      <c r="D18" s="16"/>
      <c r="E18" s="3"/>
    </row>
    <row r="19" spans="1:5" ht="15">
      <c r="A19" s="6" t="s">
        <v>154</v>
      </c>
      <c r="B19" s="17"/>
      <c r="C19" s="17"/>
      <c r="D19" s="17"/>
      <c r="E19" s="3"/>
    </row>
    <row r="20" spans="1:5" ht="24.75">
      <c r="A20" s="19" t="s">
        <v>155</v>
      </c>
      <c r="B20" s="16"/>
      <c r="C20" s="16">
        <f>C10*Parametry!B21/100</f>
        <v>0</v>
      </c>
      <c r="D20" s="16"/>
      <c r="E20" s="3"/>
    </row>
    <row r="21" spans="1:5" ht="15">
      <c r="A21" s="7" t="s">
        <v>156</v>
      </c>
      <c r="B21" s="16"/>
      <c r="C21" s="16">
        <f>C10*Parametry!B22/100</f>
        <v>0</v>
      </c>
      <c r="D21" s="16"/>
      <c r="E21" s="3"/>
    </row>
    <row r="22" spans="1:5" ht="15">
      <c r="A22" s="6" t="s">
        <v>157</v>
      </c>
      <c r="B22" s="17"/>
      <c r="C22" s="17">
        <f>C20+C21</f>
        <v>0</v>
      </c>
      <c r="D22" s="17"/>
      <c r="E22" s="3"/>
    </row>
    <row r="23" spans="1:5" ht="36.75">
      <c r="A23" s="19" t="s">
        <v>158</v>
      </c>
      <c r="B23" s="16"/>
      <c r="C23" s="16">
        <f>C3*Parametry!B20/100</f>
        <v>0</v>
      </c>
      <c r="D23" s="16"/>
      <c r="E23" s="3"/>
    </row>
    <row r="24" spans="1:5" ht="15">
      <c r="A24" s="7" t="s">
        <v>159</v>
      </c>
      <c r="B24" s="16"/>
      <c r="C24" s="16">
        <f>Parametry!B23*Parametry!B26*((B17+C17)*Parametry!B25)^Parametry!B24</f>
        <v>0</v>
      </c>
      <c r="D24" s="16"/>
      <c r="E24" s="3"/>
    </row>
    <row r="25" spans="1:5" ht="15">
      <c r="A25" s="7" t="s">
        <v>11</v>
      </c>
      <c r="B25" s="16"/>
      <c r="C25" s="16"/>
      <c r="D25" s="16"/>
      <c r="E25" s="3"/>
    </row>
    <row r="26" spans="1:5" ht="15">
      <c r="A26" s="4" t="s">
        <v>160</v>
      </c>
      <c r="B26" s="13"/>
      <c r="C26" s="13">
        <f>B17+C17+C22+C23+C24</f>
        <v>0</v>
      </c>
      <c r="D26" s="13"/>
      <c r="E26" s="3"/>
    </row>
    <row r="27" spans="1:5" ht="15">
      <c r="A27" s="7" t="s">
        <v>161</v>
      </c>
      <c r="B27" s="16">
        <f>(SUM(Rozpočet!F3:F36,Rozpočet!F38:F43)+SUM(Rozpočet!F54:F58)+SUM(Rozpočet!F48:F50))+(SUM(Rozpočet!H3:H36,Rozpočet!H38:H43)+SUM(Rozpočet!H54:H58)+SUM(Rozpočet!H48:H50))+B6+C7+C8+C9+C22+C23+C24</f>
        <v>0</v>
      </c>
      <c r="C27" s="16">
        <f>B27*Parametry!B29/100</f>
        <v>0</v>
      </c>
      <c r="D27" s="16"/>
      <c r="E27" s="3"/>
    </row>
    <row r="28" spans="1:5" ht="15">
      <c r="A28" s="7" t="s">
        <v>162</v>
      </c>
      <c r="B28" s="16">
        <f>(SUM(Rozpočet!F3,Rozpočet!F19,Rozpočet!F21,Rozpočet!F23,Rozpočet!F25:F28,Rozpočet!F30,Rozpočet!F32,Rozpočet!F34:F35,Rozpočet!F38,Rozpočet!F40,Rozpočet!F42)+SUM(Rozpočet!F54:F56)+SUM(Rozpočet!F48:F49))+(SUM(Rozpočet!H3,Rozpočet!H19,Rozpočet!H21,Rozpočet!H23,Rozpočet!H25:H28,Rozpočet!H30,Rozpočet!H32,Rozpočet!H34:H35,Rozpočet!H38,Rozpočet!H40,Rozpočet!H42)+SUM(Rozpočet!H54:H56)+SUM(Rozpočet!H48:H49))</f>
        <v>0</v>
      </c>
      <c r="C28" s="16">
        <f>B28*Parametry!B30/100</f>
        <v>0</v>
      </c>
      <c r="D28" s="16"/>
      <c r="E28" s="3"/>
    </row>
    <row r="29" spans="1:5" ht="15">
      <c r="A29" s="4" t="s">
        <v>163</v>
      </c>
      <c r="B29" s="13"/>
      <c r="C29" s="13">
        <f>C26+C27+C28</f>
        <v>0</v>
      </c>
      <c r="D29" s="13"/>
      <c r="E29" s="3"/>
    </row>
    <row r="30" spans="1:5" ht="15">
      <c r="A30" s="7" t="s">
        <v>11</v>
      </c>
      <c r="B30" s="16"/>
      <c r="C30" s="16"/>
      <c r="D30" s="16"/>
      <c r="E30" s="3"/>
    </row>
    <row r="31" spans="1:5" ht="15">
      <c r="A31" s="7" t="s">
        <v>164</v>
      </c>
      <c r="B31" s="16"/>
      <c r="C31" s="16">
        <f>C26*Parametry!B27/100</f>
        <v>0</v>
      </c>
      <c r="D31" s="16"/>
      <c r="E31" s="3"/>
    </row>
    <row r="32" spans="1:5" ht="15">
      <c r="A32" s="7" t="s">
        <v>164</v>
      </c>
      <c r="B32" s="16"/>
      <c r="C32" s="16">
        <f>C26*Parametry!B28/100</f>
        <v>0</v>
      </c>
      <c r="D32" s="16"/>
      <c r="E32" s="3"/>
    </row>
    <row r="33" spans="1:5" ht="26.25">
      <c r="A33" s="6" t="s">
        <v>165</v>
      </c>
      <c r="B33" s="20" t="s">
        <v>49</v>
      </c>
      <c r="C33" s="20" t="s">
        <v>51</v>
      </c>
      <c r="D33" s="21" t="s">
        <v>166</v>
      </c>
      <c r="E33" s="3"/>
    </row>
    <row r="34" spans="1:5" ht="15">
      <c r="A34" s="7" t="s">
        <v>57</v>
      </c>
      <c r="B34" s="16">
        <f>(Rozpočet!F45)</f>
        <v>0</v>
      </c>
      <c r="C34" s="16">
        <f>(Rozpočet!H45)</f>
        <v>0</v>
      </c>
      <c r="D34" s="16">
        <f>(Rozpočet!L45)</f>
        <v>0</v>
      </c>
      <c r="E34" s="3"/>
    </row>
    <row r="35" spans="1:5" ht="15">
      <c r="A35" s="7" t="s">
        <v>167</v>
      </c>
      <c r="B35" s="16">
        <f>(Rozpočet!F44)</f>
        <v>0</v>
      </c>
      <c r="C35" s="16">
        <f>(Rozpočet!H44)</f>
        <v>0</v>
      </c>
      <c r="D35" s="16">
        <f>(Rozpočet!L44)</f>
        <v>0</v>
      </c>
      <c r="E35" s="3"/>
    </row>
    <row r="36" spans="1:5" ht="15">
      <c r="A36" s="7" t="s">
        <v>123</v>
      </c>
      <c r="B36" s="16">
        <f>(Rozpočet!F51)</f>
        <v>0</v>
      </c>
      <c r="C36" s="16">
        <f>(Rozpočet!H51)</f>
        <v>0</v>
      </c>
      <c r="D36" s="16">
        <f>(Rozpočet!L51)</f>
        <v>0</v>
      </c>
      <c r="E36" s="3"/>
    </row>
    <row r="37" spans="1:5" ht="15">
      <c r="A37" s="7" t="s">
        <v>129</v>
      </c>
      <c r="B37" s="16">
        <f>(Rozpočet!F59)</f>
        <v>0</v>
      </c>
      <c r="C37" s="16">
        <f>(Rozpočet!H59)</f>
        <v>0</v>
      </c>
      <c r="D37" s="16">
        <f>(Rozpočet!L59)</f>
        <v>0</v>
      </c>
      <c r="E37" s="3"/>
    </row>
    <row r="38" spans="1:5" ht="15">
      <c r="A38" s="7" t="s">
        <v>11</v>
      </c>
      <c r="B38" s="16"/>
      <c r="C38" s="16"/>
      <c r="D38" s="16"/>
      <c r="E38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41" sqref="K41"/>
    </sheetView>
  </sheetViews>
  <sheetFormatPr defaultColWidth="9.140625" defaultRowHeight="15"/>
  <cols>
    <col min="1" max="1" width="6.140625" style="1" bestFit="1" customWidth="1"/>
    <col min="2" max="2" width="40.421875" style="27" customWidth="1"/>
    <col min="3" max="3" width="3.57421875" style="1" bestFit="1" customWidth="1"/>
    <col min="4" max="4" width="5.421875" style="11" bestFit="1" customWidth="1"/>
    <col min="5" max="5" width="7.140625" style="11" bestFit="1" customWidth="1"/>
    <col min="6" max="6" width="13.421875" style="11" bestFit="1" customWidth="1"/>
    <col min="7" max="7" width="6.421875" style="11" bestFit="1" customWidth="1"/>
    <col min="8" max="8" width="12.57421875" style="11" bestFit="1" customWidth="1"/>
    <col min="9" max="9" width="5.28125" style="11" bestFit="1" customWidth="1"/>
    <col min="10" max="10" width="11.421875" style="11" bestFit="1" customWidth="1"/>
    <col min="11" max="11" width="8.7109375" style="11" bestFit="1" customWidth="1"/>
    <col min="12" max="12" width="15.00390625" style="11" bestFit="1" customWidth="1"/>
    <col min="15" max="15" width="9.140625" style="10" hidden="1" customWidth="1"/>
  </cols>
  <sheetData>
    <row r="1" spans="1:14" ht="15">
      <c r="A1" s="2" t="s">
        <v>46</v>
      </c>
      <c r="B1" s="22" t="s">
        <v>0</v>
      </c>
      <c r="C1" s="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56</v>
      </c>
      <c r="M1" s="3"/>
      <c r="N1" s="3"/>
    </row>
    <row r="2" spans="1:14" ht="30">
      <c r="A2" s="4" t="s">
        <v>11</v>
      </c>
      <c r="B2" s="23" t="s">
        <v>57</v>
      </c>
      <c r="C2" s="4" t="s">
        <v>11</v>
      </c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 ht="26.25">
      <c r="A3" s="14" t="s">
        <v>58</v>
      </c>
      <c r="B3" s="24" t="s">
        <v>59</v>
      </c>
      <c r="C3" s="14" t="s">
        <v>11</v>
      </c>
      <c r="D3" s="15"/>
      <c r="E3" s="15"/>
      <c r="F3" s="15"/>
      <c r="G3" s="15"/>
      <c r="H3" s="15"/>
      <c r="I3" s="15"/>
      <c r="J3" s="15"/>
      <c r="K3" s="15"/>
      <c r="L3" s="15"/>
      <c r="M3" s="3"/>
      <c r="N3" s="3"/>
    </row>
    <row r="4" spans="1:14" ht="24.75">
      <c r="A4" s="7" t="s">
        <v>60</v>
      </c>
      <c r="B4" s="25" t="s">
        <v>61</v>
      </c>
      <c r="C4" s="7" t="s">
        <v>62</v>
      </c>
      <c r="D4" s="16">
        <v>1</v>
      </c>
      <c r="E4" s="16"/>
      <c r="F4" s="16">
        <f aca="true" t="shared" si="0" ref="F4:F18">D4*E4</f>
        <v>0</v>
      </c>
      <c r="G4" s="16"/>
      <c r="H4" s="16">
        <f aca="true" t="shared" si="1" ref="H4:H18">D4*G4</f>
        <v>0</v>
      </c>
      <c r="I4" s="16">
        <f aca="true" t="shared" si="2" ref="I4:I18">E4+G4</f>
        <v>0</v>
      </c>
      <c r="J4" s="16">
        <f aca="true" t="shared" si="3" ref="J4:J18">F4+H4</f>
        <v>0</v>
      </c>
      <c r="K4" s="16">
        <v>0</v>
      </c>
      <c r="L4" s="16">
        <f aca="true" t="shared" si="4" ref="L4:L18">D4*K4</f>
        <v>0</v>
      </c>
      <c r="M4" s="3"/>
      <c r="N4" s="3"/>
    </row>
    <row r="5" spans="1:14" ht="24.75">
      <c r="A5" s="7" t="s">
        <v>63</v>
      </c>
      <c r="B5" s="25" t="s">
        <v>64</v>
      </c>
      <c r="C5" s="7" t="s">
        <v>62</v>
      </c>
      <c r="D5" s="16">
        <v>2</v>
      </c>
      <c r="E5" s="16"/>
      <c r="F5" s="16">
        <f t="shared" si="0"/>
        <v>0</v>
      </c>
      <c r="G5" s="16"/>
      <c r="H5" s="16">
        <f t="shared" si="1"/>
        <v>0</v>
      </c>
      <c r="I5" s="16">
        <f t="shared" si="2"/>
        <v>0</v>
      </c>
      <c r="J5" s="16">
        <f t="shared" si="3"/>
        <v>0</v>
      </c>
      <c r="K5" s="16">
        <v>0</v>
      </c>
      <c r="L5" s="16">
        <f t="shared" si="4"/>
        <v>0</v>
      </c>
      <c r="M5" s="3"/>
      <c r="N5" s="3"/>
    </row>
    <row r="6" spans="1:14" ht="15">
      <c r="A6" s="7" t="s">
        <v>65</v>
      </c>
      <c r="B6" s="25" t="s">
        <v>66</v>
      </c>
      <c r="C6" s="7" t="s">
        <v>62</v>
      </c>
      <c r="D6" s="16">
        <v>2</v>
      </c>
      <c r="E6" s="16"/>
      <c r="F6" s="16">
        <f t="shared" si="0"/>
        <v>0</v>
      </c>
      <c r="G6" s="16"/>
      <c r="H6" s="16">
        <f t="shared" si="1"/>
        <v>0</v>
      </c>
      <c r="I6" s="16">
        <f t="shared" si="2"/>
        <v>0</v>
      </c>
      <c r="J6" s="16">
        <f t="shared" si="3"/>
        <v>0</v>
      </c>
      <c r="K6" s="16">
        <v>0</v>
      </c>
      <c r="L6" s="16">
        <f t="shared" si="4"/>
        <v>0</v>
      </c>
      <c r="M6" s="3"/>
      <c r="N6" s="3"/>
    </row>
    <row r="7" spans="1:14" ht="15">
      <c r="A7" s="7" t="s">
        <v>67</v>
      </c>
      <c r="B7" s="25" t="s">
        <v>68</v>
      </c>
      <c r="C7" s="7" t="s">
        <v>62</v>
      </c>
      <c r="D7" s="16">
        <v>2</v>
      </c>
      <c r="E7" s="16"/>
      <c r="F7" s="16">
        <f t="shared" si="0"/>
        <v>0</v>
      </c>
      <c r="G7" s="16"/>
      <c r="H7" s="16">
        <f t="shared" si="1"/>
        <v>0</v>
      </c>
      <c r="I7" s="16">
        <f t="shared" si="2"/>
        <v>0</v>
      </c>
      <c r="J7" s="16">
        <f t="shared" si="3"/>
        <v>0</v>
      </c>
      <c r="K7" s="16">
        <v>0</v>
      </c>
      <c r="L7" s="16">
        <f t="shared" si="4"/>
        <v>0</v>
      </c>
      <c r="M7" s="3"/>
      <c r="N7" s="3"/>
    </row>
    <row r="8" spans="1:14" ht="24.75">
      <c r="A8" s="7" t="s">
        <v>69</v>
      </c>
      <c r="B8" s="25" t="s">
        <v>70</v>
      </c>
      <c r="C8" s="7" t="s">
        <v>62</v>
      </c>
      <c r="D8" s="16">
        <v>1</v>
      </c>
      <c r="E8" s="16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16">
        <f t="shared" si="3"/>
        <v>0</v>
      </c>
      <c r="K8" s="16">
        <v>0</v>
      </c>
      <c r="L8" s="16">
        <f t="shared" si="4"/>
        <v>0</v>
      </c>
      <c r="M8" s="3"/>
      <c r="N8" s="3"/>
    </row>
    <row r="9" spans="1:14" ht="15">
      <c r="A9" s="7" t="s">
        <v>71</v>
      </c>
      <c r="B9" s="25" t="s">
        <v>72</v>
      </c>
      <c r="C9" s="7" t="s">
        <v>62</v>
      </c>
      <c r="D9" s="16">
        <v>1</v>
      </c>
      <c r="E9" s="16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16">
        <f t="shared" si="3"/>
        <v>0</v>
      </c>
      <c r="K9" s="16">
        <v>0</v>
      </c>
      <c r="L9" s="16">
        <f t="shared" si="4"/>
        <v>0</v>
      </c>
      <c r="M9" s="3"/>
      <c r="N9" s="3"/>
    </row>
    <row r="10" spans="1:14" ht="15">
      <c r="A10" s="7" t="s">
        <v>73</v>
      </c>
      <c r="B10" s="25" t="s">
        <v>74</v>
      </c>
      <c r="C10" s="7" t="s">
        <v>62</v>
      </c>
      <c r="D10" s="16">
        <v>2</v>
      </c>
      <c r="E10" s="16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16">
        <f t="shared" si="3"/>
        <v>0</v>
      </c>
      <c r="K10" s="16">
        <v>0</v>
      </c>
      <c r="L10" s="16">
        <f t="shared" si="4"/>
        <v>0</v>
      </c>
      <c r="M10" s="3"/>
      <c r="N10" s="3"/>
    </row>
    <row r="11" spans="1:14" ht="15">
      <c r="A11" s="7" t="s">
        <v>75</v>
      </c>
      <c r="B11" s="25" t="s">
        <v>76</v>
      </c>
      <c r="C11" s="7" t="s">
        <v>62</v>
      </c>
      <c r="D11" s="16">
        <v>1</v>
      </c>
      <c r="E11" s="16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16">
        <f t="shared" si="3"/>
        <v>0</v>
      </c>
      <c r="K11" s="16">
        <v>0</v>
      </c>
      <c r="L11" s="16">
        <f t="shared" si="4"/>
        <v>0</v>
      </c>
      <c r="M11" s="3"/>
      <c r="N11" s="3"/>
    </row>
    <row r="12" spans="1:14" ht="15">
      <c r="A12" s="7" t="s">
        <v>77</v>
      </c>
      <c r="B12" s="25" t="s">
        <v>78</v>
      </c>
      <c r="C12" s="7" t="s">
        <v>62</v>
      </c>
      <c r="D12" s="16">
        <v>1</v>
      </c>
      <c r="E12" s="16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16">
        <f t="shared" si="3"/>
        <v>0</v>
      </c>
      <c r="K12" s="16">
        <v>0</v>
      </c>
      <c r="L12" s="16">
        <f t="shared" si="4"/>
        <v>0</v>
      </c>
      <c r="M12" s="3"/>
      <c r="N12" s="3"/>
    </row>
    <row r="13" spans="1:14" ht="15">
      <c r="A13" s="7" t="s">
        <v>79</v>
      </c>
      <c r="B13" s="25" t="s">
        <v>80</v>
      </c>
      <c r="C13" s="7" t="s">
        <v>62</v>
      </c>
      <c r="D13" s="16">
        <v>1</v>
      </c>
      <c r="E13" s="16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16">
        <f t="shared" si="3"/>
        <v>0</v>
      </c>
      <c r="K13" s="16">
        <v>0</v>
      </c>
      <c r="L13" s="16">
        <f t="shared" si="4"/>
        <v>0</v>
      </c>
      <c r="M13" s="3"/>
      <c r="N13" s="3"/>
    </row>
    <row r="14" spans="1:14" ht="15">
      <c r="A14" s="7" t="s">
        <v>81</v>
      </c>
      <c r="B14" s="25" t="s">
        <v>82</v>
      </c>
      <c r="C14" s="7" t="s">
        <v>62</v>
      </c>
      <c r="D14" s="16">
        <v>1</v>
      </c>
      <c r="E14" s="16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16">
        <f t="shared" si="3"/>
        <v>0</v>
      </c>
      <c r="K14" s="16">
        <v>0</v>
      </c>
      <c r="L14" s="16">
        <f t="shared" si="4"/>
        <v>0</v>
      </c>
      <c r="M14" s="3"/>
      <c r="N14" s="3"/>
    </row>
    <row r="15" spans="1:14" ht="15">
      <c r="A15" s="7" t="s">
        <v>83</v>
      </c>
      <c r="B15" s="25" t="s">
        <v>84</v>
      </c>
      <c r="C15" s="7" t="s">
        <v>62</v>
      </c>
      <c r="D15" s="16">
        <v>2</v>
      </c>
      <c r="E15" s="16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16">
        <f t="shared" si="3"/>
        <v>0</v>
      </c>
      <c r="K15" s="16">
        <v>0</v>
      </c>
      <c r="L15" s="16">
        <f t="shared" si="4"/>
        <v>0</v>
      </c>
      <c r="M15" s="3"/>
      <c r="N15" s="3"/>
    </row>
    <row r="16" spans="1:14" ht="15">
      <c r="A16" s="7" t="s">
        <v>85</v>
      </c>
      <c r="B16" s="25" t="s">
        <v>86</v>
      </c>
      <c r="C16" s="7" t="s">
        <v>62</v>
      </c>
      <c r="D16" s="16">
        <v>1</v>
      </c>
      <c r="E16" s="16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16">
        <f t="shared" si="3"/>
        <v>0</v>
      </c>
      <c r="K16" s="16">
        <v>0</v>
      </c>
      <c r="L16" s="16">
        <f t="shared" si="4"/>
        <v>0</v>
      </c>
      <c r="M16" s="3"/>
      <c r="N16" s="3"/>
    </row>
    <row r="17" spans="1:14" ht="24.75">
      <c r="A17" s="7" t="s">
        <v>87</v>
      </c>
      <c r="B17" s="25" t="s">
        <v>88</v>
      </c>
      <c r="C17" s="7" t="s">
        <v>62</v>
      </c>
      <c r="D17" s="16">
        <v>1</v>
      </c>
      <c r="E17" s="16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16">
        <f t="shared" si="3"/>
        <v>0</v>
      </c>
      <c r="K17" s="16">
        <v>0</v>
      </c>
      <c r="L17" s="16">
        <f t="shared" si="4"/>
        <v>0</v>
      </c>
      <c r="M17" s="3"/>
      <c r="N17" s="3"/>
    </row>
    <row r="18" spans="1:14" ht="15">
      <c r="A18" s="7" t="s">
        <v>11</v>
      </c>
      <c r="B18" s="25" t="s">
        <v>89</v>
      </c>
      <c r="C18" s="7" t="s">
        <v>62</v>
      </c>
      <c r="D18" s="16">
        <v>1</v>
      </c>
      <c r="E18" s="16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16">
        <f t="shared" si="3"/>
        <v>0</v>
      </c>
      <c r="K18" s="16">
        <v>0</v>
      </c>
      <c r="L18" s="16">
        <f t="shared" si="4"/>
        <v>0</v>
      </c>
      <c r="M18" s="3"/>
      <c r="N18" s="3"/>
    </row>
    <row r="19" spans="1:14" ht="15">
      <c r="A19" s="14" t="s">
        <v>11</v>
      </c>
      <c r="B19" s="24" t="s">
        <v>90</v>
      </c>
      <c r="C19" s="14" t="s">
        <v>11</v>
      </c>
      <c r="D19" s="15"/>
      <c r="E19" s="15"/>
      <c r="F19" s="15"/>
      <c r="G19" s="15"/>
      <c r="H19" s="15"/>
      <c r="I19" s="15"/>
      <c r="J19" s="15"/>
      <c r="K19" s="15"/>
      <c r="L19" s="15"/>
      <c r="M19" s="3"/>
      <c r="N19" s="3"/>
    </row>
    <row r="20" spans="1:14" ht="15">
      <c r="A20" s="7" t="s">
        <v>91</v>
      </c>
      <c r="B20" s="25" t="s">
        <v>92</v>
      </c>
      <c r="C20" s="7" t="s">
        <v>93</v>
      </c>
      <c r="D20" s="16">
        <v>1</v>
      </c>
      <c r="E20" s="16"/>
      <c r="F20" s="16">
        <f>D20*E20</f>
        <v>0</v>
      </c>
      <c r="G20" s="16"/>
      <c r="H20" s="16">
        <f>D20*G20</f>
        <v>0</v>
      </c>
      <c r="I20" s="16">
        <f>E20+G20</f>
        <v>0</v>
      </c>
      <c r="J20" s="16">
        <f>F20+H20</f>
        <v>0</v>
      </c>
      <c r="K20" s="16">
        <v>0</v>
      </c>
      <c r="L20" s="16">
        <f>D20*K20</f>
        <v>0</v>
      </c>
      <c r="M20" s="3"/>
      <c r="N20" s="3"/>
    </row>
    <row r="21" spans="1:14" ht="15">
      <c r="A21" s="14" t="s">
        <v>11</v>
      </c>
      <c r="B21" s="24" t="s">
        <v>94</v>
      </c>
      <c r="C21" s="14" t="s">
        <v>11</v>
      </c>
      <c r="D21" s="15"/>
      <c r="E21" s="15"/>
      <c r="F21" s="15"/>
      <c r="G21" s="15"/>
      <c r="H21" s="15"/>
      <c r="I21" s="15"/>
      <c r="J21" s="15"/>
      <c r="K21" s="15"/>
      <c r="L21" s="15"/>
      <c r="M21" s="3"/>
      <c r="N21" s="3"/>
    </row>
    <row r="22" spans="1:14" ht="24.75">
      <c r="A22" s="7" t="s">
        <v>95</v>
      </c>
      <c r="B22" s="25" t="s">
        <v>96</v>
      </c>
      <c r="C22" s="7" t="s">
        <v>62</v>
      </c>
      <c r="D22" s="16">
        <v>1</v>
      </c>
      <c r="E22" s="16"/>
      <c r="F22" s="16">
        <f>D22*E22</f>
        <v>0</v>
      </c>
      <c r="G22" s="16"/>
      <c r="H22" s="16">
        <f>D22*G22</f>
        <v>0</v>
      </c>
      <c r="I22" s="16">
        <f>E22+G22</f>
        <v>0</v>
      </c>
      <c r="J22" s="16">
        <f>F22+H22</f>
        <v>0</v>
      </c>
      <c r="K22" s="16">
        <v>0</v>
      </c>
      <c r="L22" s="16">
        <f>D22*K22</f>
        <v>0</v>
      </c>
      <c r="M22" s="3"/>
      <c r="N22" s="3"/>
    </row>
    <row r="23" spans="1:14" ht="26.25">
      <c r="A23" s="14" t="s">
        <v>11</v>
      </c>
      <c r="B23" s="24" t="s">
        <v>97</v>
      </c>
      <c r="C23" s="14" t="s">
        <v>11</v>
      </c>
      <c r="D23" s="15"/>
      <c r="E23" s="15"/>
      <c r="F23" s="15"/>
      <c r="G23" s="15"/>
      <c r="H23" s="15"/>
      <c r="I23" s="15"/>
      <c r="J23" s="15"/>
      <c r="K23" s="15"/>
      <c r="L23" s="15"/>
      <c r="M23" s="3"/>
      <c r="N23" s="3"/>
    </row>
    <row r="24" spans="1:14" ht="15">
      <c r="A24" s="7" t="s">
        <v>11</v>
      </c>
      <c r="B24" s="25" t="s">
        <v>98</v>
      </c>
      <c r="C24" s="7" t="s">
        <v>99</v>
      </c>
      <c r="D24" s="16">
        <v>6</v>
      </c>
      <c r="E24" s="16"/>
      <c r="F24" s="16">
        <f>D24*E24</f>
        <v>0</v>
      </c>
      <c r="G24" s="16"/>
      <c r="H24" s="16">
        <f>D24*G24</f>
        <v>0</v>
      </c>
      <c r="I24" s="16">
        <f>E24+G24</f>
        <v>0</v>
      </c>
      <c r="J24" s="16">
        <f>F24+H24</f>
        <v>0</v>
      </c>
      <c r="K24" s="16">
        <v>0</v>
      </c>
      <c r="L24" s="16">
        <f>D24*K24</f>
        <v>0</v>
      </c>
      <c r="M24" s="3"/>
      <c r="N24" s="3"/>
    </row>
    <row r="25" spans="1:14" ht="15">
      <c r="A25" s="14" t="s">
        <v>11</v>
      </c>
      <c r="B25" s="24" t="s">
        <v>100</v>
      </c>
      <c r="C25" s="14" t="s">
        <v>11</v>
      </c>
      <c r="D25" s="15"/>
      <c r="E25" s="15"/>
      <c r="F25" s="15"/>
      <c r="G25" s="15"/>
      <c r="H25" s="15"/>
      <c r="I25" s="15"/>
      <c r="J25" s="15"/>
      <c r="K25" s="15"/>
      <c r="L25" s="15"/>
      <c r="M25" s="3"/>
      <c r="N25" s="3"/>
    </row>
    <row r="26" spans="1:14" ht="15">
      <c r="A26" s="14" t="s">
        <v>11</v>
      </c>
      <c r="B26" s="24" t="s">
        <v>101</v>
      </c>
      <c r="C26" s="14" t="s">
        <v>11</v>
      </c>
      <c r="D26" s="15"/>
      <c r="E26" s="15"/>
      <c r="F26" s="15"/>
      <c r="G26" s="15"/>
      <c r="H26" s="15"/>
      <c r="I26" s="15"/>
      <c r="J26" s="15"/>
      <c r="K26" s="15"/>
      <c r="L26" s="15"/>
      <c r="M26" s="3"/>
      <c r="N26" s="3"/>
    </row>
    <row r="27" spans="1:14" ht="15">
      <c r="A27" s="14" t="s">
        <v>11</v>
      </c>
      <c r="B27" s="24" t="s">
        <v>102</v>
      </c>
      <c r="C27" s="14" t="s">
        <v>11</v>
      </c>
      <c r="D27" s="15"/>
      <c r="E27" s="15"/>
      <c r="F27" s="15"/>
      <c r="G27" s="15"/>
      <c r="H27" s="15"/>
      <c r="I27" s="15"/>
      <c r="J27" s="15"/>
      <c r="K27" s="15"/>
      <c r="L27" s="15"/>
      <c r="M27" s="3"/>
      <c r="N27" s="3"/>
    </row>
    <row r="28" spans="1:14" ht="15">
      <c r="A28" s="14" t="s">
        <v>11</v>
      </c>
      <c r="B28" s="24" t="s">
        <v>103</v>
      </c>
      <c r="C28" s="14" t="s">
        <v>11</v>
      </c>
      <c r="D28" s="15"/>
      <c r="E28" s="15"/>
      <c r="F28" s="15"/>
      <c r="G28" s="15"/>
      <c r="H28" s="15"/>
      <c r="I28" s="15"/>
      <c r="J28" s="15"/>
      <c r="K28" s="15"/>
      <c r="L28" s="15"/>
      <c r="M28" s="3"/>
      <c r="N28" s="3"/>
    </row>
    <row r="29" spans="1:14" ht="15">
      <c r="A29" s="7" t="s">
        <v>11</v>
      </c>
      <c r="B29" s="25" t="s">
        <v>104</v>
      </c>
      <c r="C29" s="7" t="s">
        <v>105</v>
      </c>
      <c r="D29" s="16">
        <v>30</v>
      </c>
      <c r="E29" s="16"/>
      <c r="F29" s="16">
        <f>D29*E29</f>
        <v>0</v>
      </c>
      <c r="G29" s="16"/>
      <c r="H29" s="16">
        <f>D29*G29</f>
        <v>0</v>
      </c>
      <c r="I29" s="16">
        <f>E29+G29</f>
        <v>0</v>
      </c>
      <c r="J29" s="16">
        <f>F29+H29</f>
        <v>0</v>
      </c>
      <c r="K29" s="16">
        <v>0</v>
      </c>
      <c r="L29" s="16">
        <f>D29*K29</f>
        <v>0</v>
      </c>
      <c r="M29" s="3"/>
      <c r="N29" s="3"/>
    </row>
    <row r="30" spans="1:14" ht="15">
      <c r="A30" s="14" t="s">
        <v>11</v>
      </c>
      <c r="B30" s="24" t="s">
        <v>106</v>
      </c>
      <c r="C30" s="14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3"/>
      <c r="N30" s="3"/>
    </row>
    <row r="31" spans="1:14" ht="15">
      <c r="A31" s="7" t="s">
        <v>11</v>
      </c>
      <c r="B31" s="25" t="s">
        <v>107</v>
      </c>
      <c r="C31" s="7" t="s">
        <v>105</v>
      </c>
      <c r="D31" s="16">
        <v>10</v>
      </c>
      <c r="E31" s="16"/>
      <c r="F31" s="16">
        <f>D31*E31</f>
        <v>0</v>
      </c>
      <c r="G31" s="16"/>
      <c r="H31" s="16">
        <f>D31*G31</f>
        <v>0</v>
      </c>
      <c r="I31" s="16">
        <f>E31+G31</f>
        <v>0</v>
      </c>
      <c r="J31" s="16">
        <f>F31+H31</f>
        <v>0</v>
      </c>
      <c r="K31" s="16">
        <v>0</v>
      </c>
      <c r="L31" s="16">
        <f>D31*K31</f>
        <v>0</v>
      </c>
      <c r="M31" s="3"/>
      <c r="N31" s="3"/>
    </row>
    <row r="32" spans="1:14" ht="15">
      <c r="A32" s="14" t="s">
        <v>11</v>
      </c>
      <c r="B32" s="24" t="s">
        <v>108</v>
      </c>
      <c r="C32" s="14" t="s">
        <v>11</v>
      </c>
      <c r="D32" s="15"/>
      <c r="E32" s="15"/>
      <c r="F32" s="15"/>
      <c r="G32" s="15"/>
      <c r="H32" s="15"/>
      <c r="I32" s="15"/>
      <c r="J32" s="15"/>
      <c r="K32" s="15"/>
      <c r="L32" s="15"/>
      <c r="M32" s="3"/>
      <c r="N32" s="3"/>
    </row>
    <row r="33" spans="1:14" ht="15">
      <c r="A33" s="7" t="s">
        <v>11</v>
      </c>
      <c r="B33" s="25" t="s">
        <v>109</v>
      </c>
      <c r="C33" s="7" t="s">
        <v>110</v>
      </c>
      <c r="D33" s="16">
        <v>50</v>
      </c>
      <c r="E33" s="16"/>
      <c r="F33" s="16">
        <f>D33*E33</f>
        <v>0</v>
      </c>
      <c r="G33" s="16"/>
      <c r="H33" s="16">
        <f>D33*G33</f>
        <v>0</v>
      </c>
      <c r="I33" s="16">
        <f>E33+G33</f>
        <v>0</v>
      </c>
      <c r="J33" s="16">
        <f>F33+H33</f>
        <v>0</v>
      </c>
      <c r="K33" s="16">
        <v>0</v>
      </c>
      <c r="L33" s="16">
        <f>D33*K33</f>
        <v>0</v>
      </c>
      <c r="M33" s="3"/>
      <c r="N33" s="3"/>
    </row>
    <row r="34" spans="1:14" ht="15">
      <c r="A34" s="14" t="s">
        <v>11</v>
      </c>
      <c r="B34" s="24" t="s">
        <v>111</v>
      </c>
      <c r="C34" s="14" t="s">
        <v>11</v>
      </c>
      <c r="D34" s="15"/>
      <c r="E34" s="15"/>
      <c r="F34" s="15"/>
      <c r="G34" s="15"/>
      <c r="H34" s="15"/>
      <c r="I34" s="15"/>
      <c r="J34" s="15"/>
      <c r="K34" s="15"/>
      <c r="L34" s="15"/>
      <c r="M34" s="3"/>
      <c r="N34" s="3"/>
    </row>
    <row r="35" spans="1:14" ht="15">
      <c r="A35" s="14" t="s">
        <v>11</v>
      </c>
      <c r="B35" s="24" t="s">
        <v>112</v>
      </c>
      <c r="C35" s="14" t="s">
        <v>11</v>
      </c>
      <c r="D35" s="15"/>
      <c r="E35" s="15"/>
      <c r="F35" s="15"/>
      <c r="G35" s="15"/>
      <c r="H35" s="15"/>
      <c r="I35" s="15"/>
      <c r="J35" s="15"/>
      <c r="K35" s="15"/>
      <c r="L35" s="15"/>
      <c r="M35" s="3"/>
      <c r="N35" s="3"/>
    </row>
    <row r="36" spans="1:14" ht="15">
      <c r="A36" s="7" t="s">
        <v>11</v>
      </c>
      <c r="B36" s="25" t="s">
        <v>113</v>
      </c>
      <c r="C36" s="7" t="s">
        <v>93</v>
      </c>
      <c r="D36" s="16">
        <v>4</v>
      </c>
      <c r="E36" s="16"/>
      <c r="F36" s="16">
        <f>D36*E36</f>
        <v>0</v>
      </c>
      <c r="G36" s="16"/>
      <c r="H36" s="16">
        <f>D36*G36</f>
        <v>0</v>
      </c>
      <c r="I36" s="16">
        <f>E36+G36</f>
        <v>0</v>
      </c>
      <c r="J36" s="16">
        <f>F36+H36</f>
        <v>0</v>
      </c>
      <c r="K36" s="16">
        <v>0</v>
      </c>
      <c r="L36" s="16">
        <f>D36*K36</f>
        <v>0</v>
      </c>
      <c r="M36" s="3"/>
      <c r="N36" s="3"/>
    </row>
    <row r="37" spans="1:14" ht="15">
      <c r="A37" s="6" t="s">
        <v>11</v>
      </c>
      <c r="B37" s="26" t="s">
        <v>114</v>
      </c>
      <c r="C37" s="6" t="s">
        <v>11</v>
      </c>
      <c r="D37" s="17"/>
      <c r="E37" s="17"/>
      <c r="F37" s="17"/>
      <c r="G37" s="17"/>
      <c r="H37" s="17"/>
      <c r="I37" s="17"/>
      <c r="J37" s="17"/>
      <c r="K37" s="17"/>
      <c r="L37" s="17"/>
      <c r="M37" s="3"/>
      <c r="N37" s="3"/>
    </row>
    <row r="38" spans="1:14" ht="15">
      <c r="A38" s="14" t="s">
        <v>11</v>
      </c>
      <c r="B38" s="24" t="s">
        <v>115</v>
      </c>
      <c r="C38" s="14" t="s">
        <v>11</v>
      </c>
      <c r="D38" s="15"/>
      <c r="E38" s="15"/>
      <c r="F38" s="15"/>
      <c r="G38" s="15"/>
      <c r="H38" s="15"/>
      <c r="I38" s="15"/>
      <c r="J38" s="15"/>
      <c r="K38" s="15"/>
      <c r="L38" s="15"/>
      <c r="M38" s="3"/>
      <c r="N38" s="3"/>
    </row>
    <row r="39" spans="1:14" ht="24.75">
      <c r="A39" s="7" t="s">
        <v>11</v>
      </c>
      <c r="B39" s="25" t="s">
        <v>116</v>
      </c>
      <c r="C39" s="7" t="s">
        <v>117</v>
      </c>
      <c r="D39" s="16">
        <v>1</v>
      </c>
      <c r="E39" s="16"/>
      <c r="F39" s="16">
        <f>D39*E39</f>
        <v>0</v>
      </c>
      <c r="G39" s="16"/>
      <c r="H39" s="16">
        <f>D39*G39</f>
        <v>0</v>
      </c>
      <c r="I39" s="16">
        <f>E39+G39</f>
        <v>0</v>
      </c>
      <c r="J39" s="16">
        <f>F39+H39</f>
        <v>0</v>
      </c>
      <c r="K39" s="16">
        <v>0</v>
      </c>
      <c r="L39" s="16">
        <f>D39*K39</f>
        <v>0</v>
      </c>
      <c r="M39" s="3"/>
      <c r="N39" s="3"/>
    </row>
    <row r="40" spans="1:14" ht="26.25">
      <c r="A40" s="14" t="s">
        <v>11</v>
      </c>
      <c r="B40" s="24" t="s">
        <v>97</v>
      </c>
      <c r="C40" s="14" t="s">
        <v>11</v>
      </c>
      <c r="D40" s="15"/>
      <c r="E40" s="15"/>
      <c r="F40" s="15"/>
      <c r="G40" s="15"/>
      <c r="H40" s="15"/>
      <c r="I40" s="15"/>
      <c r="J40" s="15"/>
      <c r="K40" s="15"/>
      <c r="L40" s="15"/>
      <c r="M40" s="3"/>
      <c r="N40" s="3"/>
    </row>
    <row r="41" spans="1:14" ht="15">
      <c r="A41" s="7" t="s">
        <v>11</v>
      </c>
      <c r="B41" s="25" t="s">
        <v>118</v>
      </c>
      <c r="C41" s="7" t="s">
        <v>99</v>
      </c>
      <c r="D41" s="16">
        <v>20</v>
      </c>
      <c r="E41" s="16"/>
      <c r="F41" s="16">
        <f>D41*E41</f>
        <v>0</v>
      </c>
      <c r="G41" s="16"/>
      <c r="H41" s="16">
        <f>D41*G41</f>
        <v>0</v>
      </c>
      <c r="I41" s="16">
        <f>E41+G41</f>
        <v>0</v>
      </c>
      <c r="J41" s="16">
        <f>F41+H41</f>
        <v>0</v>
      </c>
      <c r="K41" s="16">
        <v>0</v>
      </c>
      <c r="L41" s="16">
        <f>D41*K41</f>
        <v>0</v>
      </c>
      <c r="M41" s="3"/>
      <c r="N41" s="3"/>
    </row>
    <row r="42" spans="1:14" ht="39">
      <c r="A42" s="14" t="s">
        <v>11</v>
      </c>
      <c r="B42" s="24" t="s">
        <v>119</v>
      </c>
      <c r="C42" s="14" t="s">
        <v>11</v>
      </c>
      <c r="D42" s="15"/>
      <c r="E42" s="15"/>
      <c r="F42" s="15"/>
      <c r="G42" s="15"/>
      <c r="H42" s="15"/>
      <c r="I42" s="15"/>
      <c r="J42" s="15"/>
      <c r="K42" s="15"/>
      <c r="L42" s="15"/>
      <c r="M42" s="3"/>
      <c r="N42" s="3"/>
    </row>
    <row r="43" spans="1:14" ht="15">
      <c r="A43" s="7" t="s">
        <v>11</v>
      </c>
      <c r="B43" s="25" t="s">
        <v>120</v>
      </c>
      <c r="C43" s="7" t="s">
        <v>62</v>
      </c>
      <c r="D43" s="16">
        <v>4</v>
      </c>
      <c r="E43" s="16"/>
      <c r="F43" s="16">
        <f>D43*E43</f>
        <v>0</v>
      </c>
      <c r="G43" s="16"/>
      <c r="H43" s="16">
        <f>D43*G43</f>
        <v>0</v>
      </c>
      <c r="I43" s="16">
        <f>E43+G43</f>
        <v>0</v>
      </c>
      <c r="J43" s="16">
        <f>F43+H43</f>
        <v>0</v>
      </c>
      <c r="K43" s="16">
        <v>0</v>
      </c>
      <c r="L43" s="16">
        <f>D43*K43</f>
        <v>0</v>
      </c>
      <c r="M43" s="3"/>
      <c r="N43" s="3"/>
    </row>
    <row r="44" spans="1:14" ht="15">
      <c r="A44" s="6" t="s">
        <v>11</v>
      </c>
      <c r="B44" s="26" t="s">
        <v>121</v>
      </c>
      <c r="C44" s="6" t="s">
        <v>11</v>
      </c>
      <c r="D44" s="17"/>
      <c r="E44" s="17"/>
      <c r="F44" s="17">
        <f>SUM(F38:F43)</f>
        <v>0</v>
      </c>
      <c r="G44" s="17"/>
      <c r="H44" s="17">
        <f>SUM(H38:H43)</f>
        <v>0</v>
      </c>
      <c r="I44" s="17"/>
      <c r="J44" s="17">
        <f>SUM(J38:J43)</f>
        <v>0</v>
      </c>
      <c r="K44" s="17"/>
      <c r="L44" s="17">
        <f>SUM(L38:L43)</f>
        <v>0</v>
      </c>
      <c r="M44" s="3"/>
      <c r="N44" s="3"/>
    </row>
    <row r="45" spans="1:14" ht="15">
      <c r="A45" s="4" t="s">
        <v>11</v>
      </c>
      <c r="B45" s="23" t="s">
        <v>122</v>
      </c>
      <c r="C45" s="4" t="s">
        <v>11</v>
      </c>
      <c r="D45" s="13"/>
      <c r="E45" s="13"/>
      <c r="F45" s="13">
        <f>SUM(F3:F36,F38:F43)</f>
        <v>0</v>
      </c>
      <c r="G45" s="13"/>
      <c r="H45" s="13">
        <f>SUM(H3:H36,H38:H43)</f>
        <v>0</v>
      </c>
      <c r="I45" s="13"/>
      <c r="J45" s="13">
        <f>SUM(J3:J36,J38:J43)</f>
        <v>0</v>
      </c>
      <c r="K45" s="13"/>
      <c r="L45" s="13">
        <f>SUM(L3:L36,L38:L43)</f>
        <v>0</v>
      </c>
      <c r="M45" s="3"/>
      <c r="N45" s="3"/>
    </row>
    <row r="46" spans="1:14" ht="15">
      <c r="A46" s="7" t="s">
        <v>11</v>
      </c>
      <c r="B46" s="25" t="s">
        <v>11</v>
      </c>
      <c r="C46" s="7" t="s">
        <v>11</v>
      </c>
      <c r="D46" s="16"/>
      <c r="E46" s="16"/>
      <c r="F46" s="16"/>
      <c r="G46" s="16"/>
      <c r="H46" s="16"/>
      <c r="I46" s="16">
        <f>E46+G46</f>
        <v>0</v>
      </c>
      <c r="J46" s="16">
        <f>F46+H46</f>
        <v>0</v>
      </c>
      <c r="K46" s="16"/>
      <c r="L46" s="16"/>
      <c r="M46" s="3"/>
      <c r="N46" s="3"/>
    </row>
    <row r="47" spans="1:14" ht="15">
      <c r="A47" s="4" t="s">
        <v>11</v>
      </c>
      <c r="B47" s="23" t="s">
        <v>123</v>
      </c>
      <c r="C47" s="4" t="s">
        <v>11</v>
      </c>
      <c r="D47" s="13"/>
      <c r="E47" s="13"/>
      <c r="F47" s="13"/>
      <c r="G47" s="13"/>
      <c r="H47" s="13"/>
      <c r="I47" s="13"/>
      <c r="J47" s="13"/>
      <c r="K47" s="13"/>
      <c r="L47" s="13"/>
      <c r="M47" s="3"/>
      <c r="N47" s="3"/>
    </row>
    <row r="48" spans="1:14" ht="15">
      <c r="A48" s="14" t="s">
        <v>11</v>
      </c>
      <c r="B48" s="24" t="s">
        <v>124</v>
      </c>
      <c r="C48" s="14" t="s">
        <v>11</v>
      </c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</row>
    <row r="49" spans="1:14" ht="15">
      <c r="A49" s="14" t="s">
        <v>11</v>
      </c>
      <c r="B49" s="24" t="s">
        <v>125</v>
      </c>
      <c r="C49" s="14" t="s">
        <v>11</v>
      </c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</row>
    <row r="50" spans="1:14" ht="15">
      <c r="A50" s="7" t="s">
        <v>11</v>
      </c>
      <c r="B50" s="25" t="s">
        <v>126</v>
      </c>
      <c r="C50" s="7" t="s">
        <v>127</v>
      </c>
      <c r="D50" s="16">
        <v>10</v>
      </c>
      <c r="E50" s="16"/>
      <c r="F50" s="16">
        <f>D50*E50</f>
        <v>0</v>
      </c>
      <c r="G50" s="16"/>
      <c r="H50" s="16">
        <f>D50*G50</f>
        <v>0</v>
      </c>
      <c r="I50" s="16">
        <f>E50+G50</f>
        <v>0</v>
      </c>
      <c r="J50" s="16">
        <f>F50+H50</f>
        <v>0</v>
      </c>
      <c r="K50" s="16">
        <v>0</v>
      </c>
      <c r="L50" s="16">
        <f>D50*K50</f>
        <v>0</v>
      </c>
      <c r="M50" s="3"/>
      <c r="N50" s="3"/>
    </row>
    <row r="51" spans="1:14" ht="15">
      <c r="A51" s="4" t="s">
        <v>11</v>
      </c>
      <c r="B51" s="23" t="s">
        <v>128</v>
      </c>
      <c r="C51" s="4" t="s">
        <v>11</v>
      </c>
      <c r="D51" s="13"/>
      <c r="E51" s="13"/>
      <c r="F51" s="13">
        <f>SUM(F48:F50)</f>
        <v>0</v>
      </c>
      <c r="G51" s="13"/>
      <c r="H51" s="13">
        <f>SUM(H48:H50)</f>
        <v>0</v>
      </c>
      <c r="I51" s="13"/>
      <c r="J51" s="13">
        <f>SUM(J48:J50)</f>
        <v>0</v>
      </c>
      <c r="K51" s="13"/>
      <c r="L51" s="13">
        <f>SUM(L48:L50)</f>
        <v>0</v>
      </c>
      <c r="M51" s="3"/>
      <c r="N51" s="3"/>
    </row>
    <row r="52" spans="1:14" ht="15">
      <c r="A52" s="7" t="s">
        <v>11</v>
      </c>
      <c r="B52" s="25" t="s">
        <v>11</v>
      </c>
      <c r="C52" s="7" t="s">
        <v>11</v>
      </c>
      <c r="D52" s="16"/>
      <c r="E52" s="16"/>
      <c r="F52" s="16"/>
      <c r="G52" s="16"/>
      <c r="H52" s="16"/>
      <c r="I52" s="16">
        <f>E52+G52</f>
        <v>0</v>
      </c>
      <c r="J52" s="16">
        <f>F52+H52</f>
        <v>0</v>
      </c>
      <c r="K52" s="16"/>
      <c r="L52" s="16"/>
      <c r="M52" s="3"/>
      <c r="N52" s="3"/>
    </row>
    <row r="53" spans="1:14" ht="15">
      <c r="A53" s="4" t="s">
        <v>11</v>
      </c>
      <c r="B53" s="23" t="s">
        <v>129</v>
      </c>
      <c r="C53" s="4" t="s">
        <v>11</v>
      </c>
      <c r="D53" s="13"/>
      <c r="E53" s="13"/>
      <c r="F53" s="13"/>
      <c r="G53" s="13"/>
      <c r="H53" s="13"/>
      <c r="I53" s="13"/>
      <c r="J53" s="13"/>
      <c r="K53" s="13"/>
      <c r="L53" s="13"/>
      <c r="M53" s="3"/>
      <c r="N53" s="3"/>
    </row>
    <row r="54" spans="1:14" ht="15">
      <c r="A54" s="14" t="s">
        <v>11</v>
      </c>
      <c r="B54" s="24" t="s">
        <v>130</v>
      </c>
      <c r="C54" s="14" t="s">
        <v>11</v>
      </c>
      <c r="D54" s="15"/>
      <c r="E54" s="15"/>
      <c r="F54" s="15"/>
      <c r="G54" s="15"/>
      <c r="H54" s="15"/>
      <c r="I54" s="15"/>
      <c r="J54" s="15"/>
      <c r="K54" s="15"/>
      <c r="L54" s="15"/>
      <c r="M54" s="3"/>
      <c r="N54" s="3"/>
    </row>
    <row r="55" spans="1:14" ht="15">
      <c r="A55" s="14" t="s">
        <v>11</v>
      </c>
      <c r="B55" s="24" t="s">
        <v>131</v>
      </c>
      <c r="C55" s="14" t="s">
        <v>11</v>
      </c>
      <c r="D55" s="15"/>
      <c r="E55" s="15"/>
      <c r="F55" s="15"/>
      <c r="G55" s="15"/>
      <c r="H55" s="15"/>
      <c r="I55" s="15"/>
      <c r="J55" s="15"/>
      <c r="K55" s="15"/>
      <c r="L55" s="15"/>
      <c r="M55" s="3"/>
      <c r="N55" s="3"/>
    </row>
    <row r="56" spans="1:14" ht="15">
      <c r="A56" s="14" t="s">
        <v>11</v>
      </c>
      <c r="B56" s="24" t="s">
        <v>132</v>
      </c>
      <c r="C56" s="14" t="s">
        <v>11</v>
      </c>
      <c r="D56" s="15"/>
      <c r="E56" s="15"/>
      <c r="F56" s="15"/>
      <c r="G56" s="15"/>
      <c r="H56" s="15"/>
      <c r="I56" s="15"/>
      <c r="J56" s="15"/>
      <c r="K56" s="15"/>
      <c r="L56" s="15"/>
      <c r="M56" s="3"/>
      <c r="N56" s="3"/>
    </row>
    <row r="57" spans="1:14" ht="15">
      <c r="A57" s="7" t="s">
        <v>11</v>
      </c>
      <c r="B57" s="25" t="s">
        <v>133</v>
      </c>
      <c r="C57" s="7" t="s">
        <v>134</v>
      </c>
      <c r="D57" s="16">
        <v>24</v>
      </c>
      <c r="E57" s="16"/>
      <c r="F57" s="16">
        <f>D57*E57</f>
        <v>0</v>
      </c>
      <c r="G57" s="16"/>
      <c r="H57" s="16">
        <f>D57*G57</f>
        <v>0</v>
      </c>
      <c r="I57" s="16">
        <f>E57+G57</f>
        <v>0</v>
      </c>
      <c r="J57" s="16">
        <f>F57+H57</f>
        <v>0</v>
      </c>
      <c r="K57" s="16">
        <v>0</v>
      </c>
      <c r="L57" s="16">
        <f>D57*K57</f>
        <v>0</v>
      </c>
      <c r="M57" s="3"/>
      <c r="N57" s="3"/>
    </row>
    <row r="58" spans="1:14" ht="15">
      <c r="A58" s="7" t="s">
        <v>11</v>
      </c>
      <c r="B58" s="25" t="s">
        <v>135</v>
      </c>
      <c r="C58" s="7" t="s">
        <v>134</v>
      </c>
      <c r="D58" s="16">
        <v>16</v>
      </c>
      <c r="E58" s="16"/>
      <c r="F58" s="16">
        <f>D58*E58</f>
        <v>0</v>
      </c>
      <c r="G58" s="16"/>
      <c r="H58" s="16">
        <f>D58*G58</f>
        <v>0</v>
      </c>
      <c r="I58" s="16">
        <f>E58+G58</f>
        <v>0</v>
      </c>
      <c r="J58" s="16">
        <f>F58+H58</f>
        <v>0</v>
      </c>
      <c r="K58" s="16">
        <v>0</v>
      </c>
      <c r="L58" s="16">
        <f>D58*K58</f>
        <v>0</v>
      </c>
      <c r="M58" s="3"/>
      <c r="N58" s="3"/>
    </row>
    <row r="59" spans="1:14" ht="15">
      <c r="A59" s="4" t="s">
        <v>11</v>
      </c>
      <c r="B59" s="23" t="s">
        <v>136</v>
      </c>
      <c r="C59" s="4" t="s">
        <v>11</v>
      </c>
      <c r="D59" s="13"/>
      <c r="E59" s="13"/>
      <c r="F59" s="13">
        <f>SUM(F54:F58)</f>
        <v>0</v>
      </c>
      <c r="G59" s="13"/>
      <c r="H59" s="13">
        <f>SUM(H54:H58)</f>
        <v>0</v>
      </c>
      <c r="I59" s="13"/>
      <c r="J59" s="13">
        <f>SUM(J54:J58)</f>
        <v>0</v>
      </c>
      <c r="K59" s="13"/>
      <c r="L59" s="13">
        <f>SUM(L54:L58)</f>
        <v>0</v>
      </c>
      <c r="M59" s="3"/>
      <c r="N59" s="3"/>
    </row>
    <row r="60" spans="1:14" ht="15">
      <c r="A60" s="7" t="s">
        <v>11</v>
      </c>
      <c r="B60" s="25" t="s">
        <v>11</v>
      </c>
      <c r="C60" s="7" t="s">
        <v>11</v>
      </c>
      <c r="D60" s="16"/>
      <c r="E60" s="16"/>
      <c r="F60" s="16"/>
      <c r="G60" s="16"/>
      <c r="H60" s="16"/>
      <c r="I60" s="16">
        <f>E60+G60</f>
        <v>0</v>
      </c>
      <c r="J60" s="16">
        <f>F60+H60</f>
        <v>0</v>
      </c>
      <c r="K60" s="16"/>
      <c r="L60" s="16"/>
      <c r="M60" s="3"/>
      <c r="N60" s="3"/>
    </row>
    <row r="61" spans="1:14" ht="15">
      <c r="A61" s="7" t="s">
        <v>11</v>
      </c>
      <c r="B61" s="25" t="s">
        <v>11</v>
      </c>
      <c r="C61" s="7" t="s">
        <v>11</v>
      </c>
      <c r="D61" s="16"/>
      <c r="E61" s="16"/>
      <c r="F61" s="16"/>
      <c r="G61" s="16"/>
      <c r="H61" s="16"/>
      <c r="I61" s="16">
        <f>E61+G61</f>
        <v>0</v>
      </c>
      <c r="J61" s="16">
        <f>F61+H61</f>
        <v>0</v>
      </c>
      <c r="K61" s="16"/>
      <c r="L61" s="16"/>
      <c r="M61" s="3"/>
      <c r="N61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/>
  </sheetViews>
  <sheetFormatPr defaultColWidth="9.140625" defaultRowHeight="15"/>
  <cols>
    <col min="1" max="1" width="20.57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51.7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11</v>
      </c>
      <c r="C8" s="3"/>
    </row>
    <row r="9" spans="1:3" ht="15">
      <c r="A9" s="2" t="s">
        <v>14</v>
      </c>
      <c r="B9" s="6" t="s">
        <v>15</v>
      </c>
      <c r="C9" s="3"/>
    </row>
    <row r="10" spans="1:3" ht="15">
      <c r="A10" s="2" t="s">
        <v>16</v>
      </c>
      <c r="B10" s="6" t="s">
        <v>11</v>
      </c>
      <c r="C10" s="3"/>
    </row>
    <row r="11" spans="1:3" ht="15">
      <c r="A11" s="2" t="s">
        <v>17</v>
      </c>
      <c r="B11" s="6" t="s">
        <v>11</v>
      </c>
      <c r="C11" s="3"/>
    </row>
    <row r="12" spans="1:3" ht="15">
      <c r="A12" s="2" t="s">
        <v>18</v>
      </c>
      <c r="B12" s="6" t="s">
        <v>11</v>
      </c>
      <c r="C12" s="3"/>
    </row>
    <row r="13" spans="1:3" ht="15">
      <c r="A13" s="2" t="s">
        <v>19</v>
      </c>
      <c r="B13" s="6" t="s">
        <v>20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32</v>
      </c>
      <c r="C22" s="3"/>
    </row>
    <row r="23" spans="1:3" ht="15">
      <c r="A23" s="2" t="s">
        <v>35</v>
      </c>
      <c r="B23" s="8" t="s">
        <v>32</v>
      </c>
      <c r="C23" s="3"/>
    </row>
    <row r="24" spans="1:3" ht="15">
      <c r="A24" s="2" t="s">
        <v>36</v>
      </c>
      <c r="B24" s="8" t="s">
        <v>37</v>
      </c>
      <c r="C24" s="3"/>
    </row>
    <row r="25" spans="1:3" ht="15">
      <c r="A25" s="2" t="s">
        <v>38</v>
      </c>
      <c r="B25" s="8" t="s">
        <v>32</v>
      </c>
      <c r="C25" s="3"/>
    </row>
    <row r="26" spans="1:3" ht="15">
      <c r="A26" s="2" t="s">
        <v>39</v>
      </c>
      <c r="B26" s="8" t="s">
        <v>32</v>
      </c>
      <c r="C26" s="3"/>
    </row>
    <row r="27" spans="1:3" ht="15">
      <c r="A27" s="2" t="s">
        <v>40</v>
      </c>
      <c r="B27" s="8" t="s">
        <v>32</v>
      </c>
      <c r="C27" s="3"/>
    </row>
    <row r="28" spans="1:3" ht="15">
      <c r="A28" s="2" t="s">
        <v>41</v>
      </c>
      <c r="B28" s="8" t="s">
        <v>32</v>
      </c>
      <c r="C28" s="3"/>
    </row>
    <row r="29" spans="1:3" ht="36.75">
      <c r="A29" s="9" t="s">
        <v>42</v>
      </c>
      <c r="B29" s="8" t="s">
        <v>43</v>
      </c>
      <c r="C29" s="3"/>
    </row>
    <row r="30" spans="1:3" ht="15">
      <c r="A30" s="2" t="s">
        <v>44</v>
      </c>
      <c r="B30" s="8" t="s">
        <v>45</v>
      </c>
      <c r="C30" s="3"/>
    </row>
    <row r="31" spans="1:3" ht="15">
      <c r="A31" s="2" t="s">
        <v>11</v>
      </c>
      <c r="B31" s="7" t="s">
        <v>11</v>
      </c>
      <c r="C3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2017-11-02T07:36:05Z</dcterms:created>
  <dcterms:modified xsi:type="dcterms:W3CDTF">2017-11-02T07:36:43Z</dcterms:modified>
  <cp:category/>
  <cp:version/>
  <cp:contentType/>
  <cp:contentStatus/>
</cp:coreProperties>
</file>