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Ka-ateliér\Zakázky\Projekty 2016\Ostatní 2016\904 - 16 Schodiště MěÚ\Rozpočet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1027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G40" i="1" s="1"/>
  <c r="G25" i="1" s="1"/>
  <c r="G26" i="1" s="1"/>
  <c r="F39" i="1"/>
  <c r="G100" i="12"/>
  <c r="AC100" i="12"/>
  <c r="AD10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3" i="12"/>
  <c r="I13" i="12"/>
  <c r="K13" i="12"/>
  <c r="M13" i="12"/>
  <c r="O13" i="12"/>
  <c r="Q13" i="12"/>
  <c r="U13" i="12"/>
  <c r="G18" i="12"/>
  <c r="G17" i="12" s="1"/>
  <c r="I18" i="12"/>
  <c r="I17" i="12" s="1"/>
  <c r="K18" i="12"/>
  <c r="K17" i="12" s="1"/>
  <c r="O18" i="12"/>
  <c r="O17" i="12" s="1"/>
  <c r="Q18" i="12"/>
  <c r="Q17" i="12" s="1"/>
  <c r="U18" i="12"/>
  <c r="U17" i="12" s="1"/>
  <c r="G21" i="12"/>
  <c r="I21" i="12"/>
  <c r="K21" i="12"/>
  <c r="M21" i="12"/>
  <c r="O21" i="12"/>
  <c r="Q21" i="12"/>
  <c r="U21" i="12"/>
  <c r="G22" i="12"/>
  <c r="I22" i="12"/>
  <c r="K22" i="12"/>
  <c r="M22" i="12"/>
  <c r="O22" i="12"/>
  <c r="Q22" i="12"/>
  <c r="U22" i="12"/>
  <c r="G25" i="12"/>
  <c r="M25" i="12" s="1"/>
  <c r="I25" i="12"/>
  <c r="I24" i="12" s="1"/>
  <c r="K25" i="12"/>
  <c r="K24" i="12" s="1"/>
  <c r="O25" i="12"/>
  <c r="Q25" i="12"/>
  <c r="Q24" i="12" s="1"/>
  <c r="U25" i="12"/>
  <c r="U24" i="12" s="1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O24" i="12" s="1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40" i="12"/>
  <c r="I40" i="12"/>
  <c r="K40" i="12"/>
  <c r="M40" i="12"/>
  <c r="O40" i="12"/>
  <c r="Q40" i="12"/>
  <c r="U40" i="12"/>
  <c r="G45" i="12"/>
  <c r="I45" i="12"/>
  <c r="K45" i="12"/>
  <c r="M45" i="12"/>
  <c r="O45" i="12"/>
  <c r="Q45" i="12"/>
  <c r="U45" i="12"/>
  <c r="G47" i="12"/>
  <c r="O47" i="12"/>
  <c r="G48" i="12"/>
  <c r="M48" i="12" s="1"/>
  <c r="M47" i="12" s="1"/>
  <c r="I48" i="12"/>
  <c r="I47" i="12" s="1"/>
  <c r="K48" i="12"/>
  <c r="K47" i="12" s="1"/>
  <c r="O48" i="12"/>
  <c r="Q48" i="12"/>
  <c r="Q47" i="12" s="1"/>
  <c r="U48" i="12"/>
  <c r="U47" i="12" s="1"/>
  <c r="I52" i="12"/>
  <c r="K52" i="12"/>
  <c r="Q52" i="12"/>
  <c r="U52" i="12"/>
  <c r="G53" i="12"/>
  <c r="G52" i="12" s="1"/>
  <c r="I53" i="12"/>
  <c r="K53" i="12"/>
  <c r="M53" i="12"/>
  <c r="O53" i="12"/>
  <c r="O52" i="12" s="1"/>
  <c r="Q53" i="12"/>
  <c r="U53" i="12"/>
  <c r="G67" i="12"/>
  <c r="M67" i="12" s="1"/>
  <c r="I67" i="12"/>
  <c r="K67" i="12"/>
  <c r="O67" i="12"/>
  <c r="Q67" i="12"/>
  <c r="U67" i="12"/>
  <c r="I70" i="12"/>
  <c r="Q70" i="12"/>
  <c r="G71" i="12"/>
  <c r="M71" i="12" s="1"/>
  <c r="I71" i="12"/>
  <c r="K71" i="12"/>
  <c r="K70" i="12" s="1"/>
  <c r="O71" i="12"/>
  <c r="Q71" i="12"/>
  <c r="U71" i="12"/>
  <c r="U70" i="12" s="1"/>
  <c r="G75" i="12"/>
  <c r="I75" i="12"/>
  <c r="K75" i="12"/>
  <c r="M75" i="12"/>
  <c r="O75" i="12"/>
  <c r="Q75" i="12"/>
  <c r="U75" i="12"/>
  <c r="G79" i="12"/>
  <c r="G70" i="12" s="1"/>
  <c r="I79" i="12"/>
  <c r="K79" i="12"/>
  <c r="O79" i="12"/>
  <c r="O70" i="12" s="1"/>
  <c r="Q79" i="12"/>
  <c r="U79" i="12"/>
  <c r="G83" i="12"/>
  <c r="G84" i="12"/>
  <c r="M84" i="12" s="1"/>
  <c r="I84" i="12"/>
  <c r="K84" i="12"/>
  <c r="K83" i="12" s="1"/>
  <c r="O84" i="12"/>
  <c r="Q84" i="12"/>
  <c r="U84" i="12"/>
  <c r="U83" i="12" s="1"/>
  <c r="G89" i="12"/>
  <c r="I89" i="12"/>
  <c r="K89" i="12"/>
  <c r="M89" i="12"/>
  <c r="O89" i="12"/>
  <c r="Q89" i="12"/>
  <c r="U89" i="12"/>
  <c r="G93" i="12"/>
  <c r="M93" i="12" s="1"/>
  <c r="I93" i="12"/>
  <c r="K93" i="12"/>
  <c r="O93" i="12"/>
  <c r="O83" i="12" s="1"/>
  <c r="Q93" i="12"/>
  <c r="U93" i="12"/>
  <c r="G94" i="12"/>
  <c r="M94" i="12" s="1"/>
  <c r="I94" i="12"/>
  <c r="I83" i="12" s="1"/>
  <c r="K94" i="12"/>
  <c r="O94" i="12"/>
  <c r="Q94" i="12"/>
  <c r="Q83" i="12" s="1"/>
  <c r="U94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I20" i="1"/>
  <c r="I19" i="1"/>
  <c r="I18" i="1"/>
  <c r="I17" i="1"/>
  <c r="I16" i="1"/>
  <c r="I54" i="1"/>
  <c r="G27" i="1"/>
  <c r="F40" i="1"/>
  <c r="J28" i="1"/>
  <c r="J26" i="1"/>
  <c r="G38" i="1"/>
  <c r="F38" i="1"/>
  <c r="H32" i="1"/>
  <c r="J23" i="1"/>
  <c r="J24" i="1"/>
  <c r="J25" i="1"/>
  <c r="J27" i="1"/>
  <c r="E24" i="1"/>
  <c r="E26" i="1"/>
  <c r="G28" i="1" l="1"/>
  <c r="H39" i="1"/>
  <c r="H40" i="1" s="1"/>
  <c r="G23" i="1"/>
  <c r="M24" i="12"/>
  <c r="M83" i="12"/>
  <c r="M52" i="12"/>
  <c r="M18" i="12"/>
  <c r="M17" i="12" s="1"/>
  <c r="G24" i="12"/>
  <c r="M79" i="12"/>
  <c r="M70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<sst xmlns="http://schemas.openxmlformats.org/spreadsheetml/2006/main" count="405" uniqueCount="204">
  <si>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</si>
  <si>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</si>
  <si>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</si>
  <si>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</si>
  <si>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</si>
  <si>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</si>
  <si>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</si>
  <si>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</si>
  <si>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</si>
  <si>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</si>
  <si>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</si>
  <si>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</si>
  <si>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</si>
  <si>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</si>
  <si>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</si>
  <si>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</si>
  <si>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</si>
  <si>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</si>
  <si>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</si>
  <si>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</si>
  <si>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</si>
  <si>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</si>
  <si>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</si>
  <si>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</si>
  <si>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</si>
  <si>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</si>
  <si>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</si>
  <si>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</si>
  <si>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</si>
  <si>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</si>
  <si>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</si>
  <si>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</si>
  <si>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</si>
  <si>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</si>
  <si>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</si>
  <si>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</si>
  <si>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</si>
  <si>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</si>
  <si>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</si>
  <si>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</si>
  <si>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</si>
  <si>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</si>
  <si>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</si>
  <si>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</si>
  <si>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</si>
  <si>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David Kaleta</t>
  </si>
  <si>
    <t>Úprava vedlejšího schodiště MěÚ Třinec</t>
  </si>
  <si>
    <t>Město Třinec</t>
  </si>
  <si>
    <t>Jablunkovská 160</t>
  </si>
  <si>
    <t>Staré Město, Třinec</t>
  </si>
  <si>
    <t>739 61</t>
  </si>
  <si>
    <t>Oldřichovice 869</t>
  </si>
  <si>
    <t>Třinec</t>
  </si>
  <si>
    <t>725 65 152</t>
  </si>
  <si>
    <t>Celkem za stavbu</t>
  </si>
  <si>
    <t>CZK</t>
  </si>
  <si>
    <t>Rekapitulace dílů</t>
  </si>
  <si>
    <t>Typ dílu</t>
  </si>
  <si>
    <t>60</t>
  </si>
  <si>
    <t>Úpravy povrchů, omítky</t>
  </si>
  <si>
    <t>97</t>
  </si>
  <si>
    <t>Sekání, odstranění konstrukcí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</si>
  <si>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</si>
  <si>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</si>
  <si>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</si>
  <si>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</si>
  <si>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</si>
  <si>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</si>
  <si>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</si>
  <si>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</si>
  <si>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</si>
  <si>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</si>
  <si>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</si>
  <si>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</si>
  <si>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</si>
  <si>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</si>
  <si>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</si>
  <si>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</si>
  <si>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</si>
  <si>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</si>
  <si>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</si>
  <si>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</si>
  <si>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</si>
  <si>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</si>
  <si>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</si>
  <si>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</si>
  <si>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</si>
  <si>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</si>
  <si>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</si>
  <si>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</si>
  <si>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</si>
  <si>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</si>
  <si>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</si>
  <si>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</si>
  <si>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</si>
  <si>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</si>
  <si>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</si>
  <si>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</si>
  <si>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</si>
  <si>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</si>
  <si>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</si>
  <si>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612451420R00</t>
  </si>
  <si>
    <t>Oprava omítek stěn hladkých do 50 %</t>
  </si>
  <si>
    <t>m2</t>
  </si>
  <si>
    <t>POL1_0</t>
  </si>
  <si>
    <t>4,5*6,925*2+5,9</t>
  </si>
  <si>
    <t>VV</t>
  </si>
  <si>
    <t>(2,3*9,55)-(2,1*1,8+2,1*0,5+0,8*1,62+0,8*1,97)</t>
  </si>
  <si>
    <t>3,53*2,6+1,41+3,05</t>
  </si>
  <si>
    <t>602012131RT1</t>
  </si>
  <si>
    <t>Stěrka vápenocementová - vyrovnání podkladu, tloušťka vrstvy 5 mm</t>
  </si>
  <si>
    <t>978500010RA0</t>
  </si>
  <si>
    <t>Odsekání vnitřních obkladů - soklíků</t>
  </si>
  <si>
    <t>POL2_0</t>
  </si>
  <si>
    <t>1,27*0,2+1,317*0,2+2,59*0,2+1,5*0,2+0,88+4,5*0,2+0,66*0,2</t>
  </si>
  <si>
    <t>4,95*0,2+2,3*0,2+4,57*0,2</t>
  </si>
  <si>
    <t>979100011RAB</t>
  </si>
  <si>
    <t>Odvoz suti a vyb.hmot do 10 km, vnitrost. 15 m, svislá doprava z 2.NP ručním nošením</t>
  </si>
  <si>
    <t>t</t>
  </si>
  <si>
    <t>967022681R00</t>
  </si>
  <si>
    <t>Přisekání ploch stupňů , (odstranění výstupků z teraca)</t>
  </si>
  <si>
    <t>m</t>
  </si>
  <si>
    <t>3,635+4,1+3,745+0,15</t>
  </si>
  <si>
    <t>767900090RA0</t>
  </si>
  <si>
    <t>Demontáž zábradlí</t>
  </si>
  <si>
    <t>kg</t>
  </si>
  <si>
    <t>14120809R</t>
  </si>
  <si>
    <t>Trubka bezešvá hladká jakost 11353.1  D 51x3,1mm</t>
  </si>
  <si>
    <t>POL3_0</t>
  </si>
  <si>
    <t>132202620000R</t>
  </si>
  <si>
    <t>Tyč ocelová plochá 40x5 mm</t>
  </si>
  <si>
    <t>132202020000R</t>
  </si>
  <si>
    <t>Tyč ocelová plochá 30x3 mm</t>
  </si>
  <si>
    <t>14587232R</t>
  </si>
  <si>
    <t>Profil čtvercový uzavř.svařovaný  S235  30 x 3 mm</t>
  </si>
  <si>
    <t>31179106R</t>
  </si>
  <si>
    <t>Tyč závitová M10, DIN 975</t>
  </si>
  <si>
    <t>(0,15*40)+0,5</t>
  </si>
  <si>
    <t>31110713R</t>
  </si>
  <si>
    <t>Matice přesná šestihranná 02 1401 M 10</t>
  </si>
  <si>
    <t>kus</t>
  </si>
  <si>
    <t>31142530R</t>
  </si>
  <si>
    <t>Vrut zápustný, čočkovitá hlava 021815  4 x 16 mm</t>
  </si>
  <si>
    <t>ks</t>
  </si>
  <si>
    <t>767222130R00</t>
  </si>
  <si>
    <t>Práce na výrobě zábradlí</t>
  </si>
  <si>
    <t>4,38+3,9+1,2+2,49</t>
  </si>
  <si>
    <t>61196009.AR</t>
  </si>
  <si>
    <t>Výplň zábradlí, dřevotřísková deska lamino, tl.17 mm</t>
  </si>
  <si>
    <t>0,635*4,5</t>
  </si>
  <si>
    <t>0,635*4,1</t>
  </si>
  <si>
    <t>0,721*1,2</t>
  </si>
  <si>
    <t>0,55*2,7</t>
  </si>
  <si>
    <t>767221220R00</t>
  </si>
  <si>
    <t xml:space="preserve">Montáž zábradlí </t>
  </si>
  <si>
    <t>771577113RS5</t>
  </si>
  <si>
    <t>Lišta hliníková přechodová, profil 99/R10, 4x5x10 mm</t>
  </si>
  <si>
    <t>1,14*4+1,14+1,4+1,35+1,1+1,11*10</t>
  </si>
  <si>
    <t>1,1*13</t>
  </si>
  <si>
    <t>1,1*12</t>
  </si>
  <si>
    <t>777116041R00</t>
  </si>
  <si>
    <t xml:space="preserve">Podlahy lité epoxidové tl. 3 mm, broušení, penetr.,stěrka, písek, lupínky, lak     </t>
  </si>
  <si>
    <t>1,27*1,14</t>
  </si>
  <si>
    <t>4*0,195*1,14+4*0,33*1,14</t>
  </si>
  <si>
    <t>1,2+0,15</t>
  </si>
  <si>
    <t>10*0,17*1,113+10*0,3*1,113</t>
  </si>
  <si>
    <t>1,6</t>
  </si>
  <si>
    <t>0,1904+0,238+0,238+0,187</t>
  </si>
  <si>
    <t>Mezisoučet</t>
  </si>
  <si>
    <t>13*0,155*1,1+13*0,31*1,1</t>
  </si>
  <si>
    <t>0,92*2,3</t>
  </si>
  <si>
    <t>12*0,16*1,1+12*0,31*1,1</t>
  </si>
  <si>
    <t>2,82</t>
  </si>
  <si>
    <t>3,07</t>
  </si>
  <si>
    <t>771478001RT1</t>
  </si>
  <si>
    <t xml:space="preserve">Soklíky epoxid, broušení, penetr.,stěrka, písek, lupínky, lak     </t>
  </si>
  <si>
    <t>784900010RA0</t>
  </si>
  <si>
    <t>Odstranění stávajících maleb</t>
  </si>
  <si>
    <t>784195422R00</t>
  </si>
  <si>
    <t>Malba tekutá Primalex Polar, barva, 2 x</t>
  </si>
  <si>
    <t>784191101R00</t>
  </si>
  <si>
    <t>Penetrace podkladu univerzální Primalex 1x</t>
  </si>
  <si>
    <t>210040701R00</t>
  </si>
  <si>
    <t>Drážka pro trubku nebo kabel</t>
  </si>
  <si>
    <t>0,45+2,3+0,7</t>
  </si>
  <si>
    <t>4,0+1,8</t>
  </si>
  <si>
    <t>1,5</t>
  </si>
  <si>
    <t/>
  </si>
  <si>
    <t>210800105RT1</t>
  </si>
  <si>
    <t>Kabel CYKY 750 V 3x1,5 mm2 uložený pod omítkou, včetně dodávky kabelu</t>
  </si>
  <si>
    <t>345714252R</t>
  </si>
  <si>
    <t>Krabice elektroinstalační plastová 8106</t>
  </si>
  <si>
    <t>220271504R00</t>
  </si>
  <si>
    <t>Zapojení 4 vodičů v krabici</t>
  </si>
  <si>
    <t>211010002R00</t>
  </si>
  <si>
    <t>Osazení hmoždinky do cihlového zdiva, HM 8</t>
  </si>
  <si>
    <t>210290902R00</t>
  </si>
  <si>
    <t>Body upevňovací pro svítidlo do zdiva</t>
  </si>
  <si>
    <t>210201066R00</t>
  </si>
  <si>
    <t>LED svítidlo liniové (délka 1m), nástěnné</t>
  </si>
  <si>
    <t>LED svítidlo liniové (délka 1,5m), nástěnné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</si>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</sst>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45</v>
      </c>
      <c r="E11" s="125"/>
      <c r="F11" s="125"/>
      <c r="G11" s="125"/>
      <c r="H11" s="28" t="s">
        <v>33</v>
      </c>
      <c r="I11" s="129" t="s">
        <v>53</v>
      </c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50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SUMIF(F47:F53,A16,I47:I53)+SUMIF(F47:F53,"PSU",I47:I53)</f>
        <v>0</v>
      </c>
      <c r="J16" s="94"/>
    </row>
    <row r="17" spans="1:10" ht="23.25" customHeight="1" x14ac:dyDescent="0.2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SUMIF(F47:F53,A17,I47:I53)</f>
        <v>0</v>
      </c>
      <c r="J17" s="94"/>
    </row>
    <row r="18" spans="1:10" ht="23.25" customHeight="1" x14ac:dyDescent="0.2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SUMIF(F47:F53,A18,I47:I53)</f>
        <v>0</v>
      </c>
      <c r="J18" s="94"/>
    </row>
    <row r="19" spans="1:10" ht="23.25" customHeight="1" x14ac:dyDescent="0.2">
      <c r="A19" s="194" t="s">
        <v>72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SUMIF(F47:F53,A19,I47:I53)</f>
        <v>0</v>
      </c>
      <c r="J19" s="94"/>
    </row>
    <row r="20" spans="1:10" ht="23.25" customHeight="1" x14ac:dyDescent="0.2">
      <c r="A20" s="194" t="s">
        <v>73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SUMIF(F47:F53,A20,I47:I53)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42745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Pol'!AC100</f>
        <v>0</v>
      </c>
      <c r="G39" s="149">
        <f>' Pol'!AD100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54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 x14ac:dyDescent="0.25">
      <c r="B44" s="162" t="s">
        <v>56</v>
      </c>
    </row>
    <row r="46" spans="1:10" ht="25.5" customHeight="1" x14ac:dyDescent="0.2">
      <c r="A46" s="163"/>
      <c r="B46" s="169" t="s">
        <v>16</v>
      </c>
      <c r="C46" s="169" t="s">
        <v>5</v>
      </c>
      <c r="D46" s="170"/>
      <c r="E46" s="170"/>
      <c r="F46" s="173" t="s">
        <v>57</v>
      </c>
      <c r="G46" s="173"/>
      <c r="H46" s="173"/>
      <c r="I46" s="174" t="s">
        <v>28</v>
      </c>
      <c r="J46" s="174"/>
    </row>
    <row r="47" spans="1:10" ht="25.5" customHeight="1" x14ac:dyDescent="0.2">
      <c r="A47" s="164"/>
      <c r="B47" s="175" t="s">
        <v>58</v>
      </c>
      <c r="C47" s="176" t="s">
        <v>59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 x14ac:dyDescent="0.2">
      <c r="A48" s="164"/>
      <c r="B48" s="167" t="s">
        <v>60</v>
      </c>
      <c r="C48" s="166" t="s">
        <v>61</v>
      </c>
      <c r="D48" s="168"/>
      <c r="E48" s="168"/>
      <c r="F48" s="184" t="s">
        <v>23</v>
      </c>
      <c r="G48" s="185"/>
      <c r="H48" s="185"/>
      <c r="I48" s="186">
        <f>' Pol'!G17</f>
        <v>0</v>
      </c>
      <c r="J48" s="186"/>
    </row>
    <row r="49" spans="1:10" ht="25.5" customHeight="1" x14ac:dyDescent="0.2">
      <c r="A49" s="164"/>
      <c r="B49" s="167" t="s">
        <v>62</v>
      </c>
      <c r="C49" s="166" t="s">
        <v>63</v>
      </c>
      <c r="D49" s="168"/>
      <c r="E49" s="168"/>
      <c r="F49" s="184" t="s">
        <v>24</v>
      </c>
      <c r="G49" s="185"/>
      <c r="H49" s="185"/>
      <c r="I49" s="186">
        <f>' Pol'!G24</f>
        <v>0</v>
      </c>
      <c r="J49" s="186"/>
    </row>
    <row r="50" spans="1:10" ht="25.5" customHeight="1" x14ac:dyDescent="0.2">
      <c r="A50" s="164"/>
      <c r="B50" s="167" t="s">
        <v>64</v>
      </c>
      <c r="C50" s="166" t="s">
        <v>65</v>
      </c>
      <c r="D50" s="168"/>
      <c r="E50" s="168"/>
      <c r="F50" s="184" t="s">
        <v>24</v>
      </c>
      <c r="G50" s="185"/>
      <c r="H50" s="185"/>
      <c r="I50" s="186">
        <f>' Pol'!G47</f>
        <v>0</v>
      </c>
      <c r="J50" s="186"/>
    </row>
    <row r="51" spans="1:10" ht="25.5" customHeight="1" x14ac:dyDescent="0.2">
      <c r="A51" s="164"/>
      <c r="B51" s="167" t="s">
        <v>66</v>
      </c>
      <c r="C51" s="166" t="s">
        <v>67</v>
      </c>
      <c r="D51" s="168"/>
      <c r="E51" s="168"/>
      <c r="F51" s="184" t="s">
        <v>24</v>
      </c>
      <c r="G51" s="185"/>
      <c r="H51" s="185"/>
      <c r="I51" s="186">
        <f>' Pol'!G52</f>
        <v>0</v>
      </c>
      <c r="J51" s="186"/>
    </row>
    <row r="52" spans="1:10" ht="25.5" customHeight="1" x14ac:dyDescent="0.2">
      <c r="A52" s="164"/>
      <c r="B52" s="167" t="s">
        <v>68</v>
      </c>
      <c r="C52" s="166" t="s">
        <v>69</v>
      </c>
      <c r="D52" s="168"/>
      <c r="E52" s="168"/>
      <c r="F52" s="184" t="s">
        <v>24</v>
      </c>
      <c r="G52" s="185"/>
      <c r="H52" s="185"/>
      <c r="I52" s="186">
        <f>' Pol'!G70</f>
        <v>0</v>
      </c>
      <c r="J52" s="186"/>
    </row>
    <row r="53" spans="1:10" ht="25.5" customHeight="1" x14ac:dyDescent="0.2">
      <c r="A53" s="164"/>
      <c r="B53" s="178" t="s">
        <v>70</v>
      </c>
      <c r="C53" s="179" t="s">
        <v>71</v>
      </c>
      <c r="D53" s="180"/>
      <c r="E53" s="180"/>
      <c r="F53" s="187" t="s">
        <v>25</v>
      </c>
      <c r="G53" s="188"/>
      <c r="H53" s="188"/>
      <c r="I53" s="189">
        <f>' Pol'!G83</f>
        <v>0</v>
      </c>
      <c r="J53" s="189"/>
    </row>
    <row r="54" spans="1:10" ht="25.5" customHeight="1" x14ac:dyDescent="0.2">
      <c r="A54" s="165"/>
      <c r="B54" s="171" t="s">
        <v>1</v>
      </c>
      <c r="C54" s="171"/>
      <c r="D54" s="172"/>
      <c r="E54" s="172"/>
      <c r="F54" s="190"/>
      <c r="G54" s="191"/>
      <c r="H54" s="191"/>
      <c r="I54" s="192">
        <f>SUM(I47:I53)</f>
        <v>0</v>
      </c>
      <c r="J54" s="192"/>
    </row>
    <row r="55" spans="1:10" x14ac:dyDescent="0.2">
      <c r="F55" s="193"/>
      <c r="G55" s="131"/>
      <c r="H55" s="193"/>
      <c r="I55" s="131"/>
      <c r="J55" s="131"/>
    </row>
    <row r="56" spans="1:10" x14ac:dyDescent="0.2">
      <c r="F56" s="193"/>
      <c r="G56" s="131"/>
      <c r="H56" s="193"/>
      <c r="I56" s="131"/>
      <c r="J56" s="131"/>
    </row>
    <row r="57" spans="1:10" x14ac:dyDescent="0.2">
      <c r="F57" s="193"/>
      <c r="G57" s="131"/>
      <c r="H57" s="193"/>
      <c r="I57" s="131"/>
      <c r="J57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75</v>
      </c>
    </row>
    <row r="2" spans="1:60" ht="24.95" customHeight="1" x14ac:dyDescent="0.2">
      <c r="A2" s="204" t="s">
        <v>74</v>
      </c>
      <c r="B2" s="198"/>
      <c r="C2" s="199" t="s">
        <v>46</v>
      </c>
      <c r="D2" s="200"/>
      <c r="E2" s="200"/>
      <c r="F2" s="200"/>
      <c r="G2" s="206"/>
      <c r="AE2" t="s">
        <v>76</v>
      </c>
    </row>
    <row r="3" spans="1:60" ht="24.95" hidden="1" customHeight="1" x14ac:dyDescent="0.2">
      <c r="A3" s="205" t="s">
        <v>7</v>
      </c>
      <c r="B3" s="202"/>
      <c r="C3" s="201"/>
      <c r="D3" s="201"/>
      <c r="E3" s="201"/>
      <c r="F3" s="201"/>
      <c r="G3" s="207"/>
      <c r="AE3" t="s">
        <v>77</v>
      </c>
    </row>
    <row r="4" spans="1:60" ht="24.95" hidden="1" customHeight="1" x14ac:dyDescent="0.2">
      <c r="A4" s="205" t="s">
        <v>8</v>
      </c>
      <c r="B4" s="202"/>
      <c r="C4" s="203"/>
      <c r="D4" s="201"/>
      <c r="E4" s="201"/>
      <c r="F4" s="201"/>
      <c r="G4" s="207"/>
      <c r="AE4" t="s">
        <v>78</v>
      </c>
    </row>
    <row r="5" spans="1:60" hidden="1" x14ac:dyDescent="0.2">
      <c r="A5" s="208" t="s">
        <v>79</v>
      </c>
      <c r="B5" s="209"/>
      <c r="C5" s="210"/>
      <c r="D5" s="211"/>
      <c r="E5" s="212"/>
      <c r="F5" s="212"/>
      <c r="G5" s="213"/>
      <c r="AE5" t="s">
        <v>80</v>
      </c>
    </row>
    <row r="6" spans="1:60" x14ac:dyDescent="0.2">
      <c r="D6" s="196"/>
    </row>
    <row r="7" spans="1:60" ht="38.25" x14ac:dyDescent="0.2">
      <c r="A7" s="218" t="s">
        <v>81</v>
      </c>
      <c r="B7" s="219" t="s">
        <v>82</v>
      </c>
      <c r="C7" s="219" t="s">
        <v>83</v>
      </c>
      <c r="D7" s="237" t="s">
        <v>84</v>
      </c>
      <c r="E7" s="218" t="s">
        <v>85</v>
      </c>
      <c r="F7" s="214" t="s">
        <v>86</v>
      </c>
      <c r="G7" s="238" t="s">
        <v>28</v>
      </c>
      <c r="H7" s="239" t="s">
        <v>29</v>
      </c>
      <c r="I7" s="239" t="s">
        <v>87</v>
      </c>
      <c r="J7" s="239" t="s">
        <v>30</v>
      </c>
      <c r="K7" s="239" t="s">
        <v>88</v>
      </c>
      <c r="L7" s="239" t="s">
        <v>89</v>
      </c>
      <c r="M7" s="239" t="s">
        <v>90</v>
      </c>
      <c r="N7" s="239" t="s">
        <v>91</v>
      </c>
      <c r="O7" s="239" t="s">
        <v>92</v>
      </c>
      <c r="P7" s="239" t="s">
        <v>93</v>
      </c>
      <c r="Q7" s="239" t="s">
        <v>94</v>
      </c>
      <c r="R7" s="239" t="s">
        <v>95</v>
      </c>
      <c r="S7" s="239" t="s">
        <v>96</v>
      </c>
      <c r="T7" s="239" t="s">
        <v>97</v>
      </c>
      <c r="U7" s="220" t="s">
        <v>98</v>
      </c>
    </row>
    <row r="8" spans="1:60" x14ac:dyDescent="0.2">
      <c r="A8" s="240" t="s">
        <v>99</v>
      </c>
      <c r="B8" s="241" t="s">
        <v>58</v>
      </c>
      <c r="C8" s="242" t="s">
        <v>59</v>
      </c>
      <c r="D8" s="243"/>
      <c r="E8" s="244"/>
      <c r="F8" s="231"/>
      <c r="G8" s="231">
        <f>SUMIF(AE9:AE16,"&lt;&gt;NOR",G9:G16)</f>
        <v>0</v>
      </c>
      <c r="H8" s="231"/>
      <c r="I8" s="231">
        <f>SUM(I9:I16)</f>
        <v>0</v>
      </c>
      <c r="J8" s="231"/>
      <c r="K8" s="231">
        <f>SUM(K9:K16)</f>
        <v>0</v>
      </c>
      <c r="L8" s="231"/>
      <c r="M8" s="231">
        <f>SUM(M9:M16)</f>
        <v>0</v>
      </c>
      <c r="N8" s="231"/>
      <c r="O8" s="231">
        <f>SUM(O9:O16)</f>
        <v>2.58</v>
      </c>
      <c r="P8" s="231"/>
      <c r="Q8" s="231">
        <f>SUM(Q9:Q16)</f>
        <v>0</v>
      </c>
      <c r="R8" s="231"/>
      <c r="S8" s="231"/>
      <c r="T8" s="245"/>
      <c r="U8" s="231">
        <f>SUM(U9:U16)</f>
        <v>75.320000000000007</v>
      </c>
      <c r="AE8" t="s">
        <v>100</v>
      </c>
    </row>
    <row r="9" spans="1:60" outlineLevel="1" x14ac:dyDescent="0.2">
      <c r="A9" s="216">
        <v>1</v>
      </c>
      <c r="B9" s="221" t="s">
        <v>101</v>
      </c>
      <c r="C9" s="268" t="s">
        <v>102</v>
      </c>
      <c r="D9" s="223" t="s">
        <v>103</v>
      </c>
      <c r="E9" s="227">
        <v>96.126000000000005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1.9869999999999999E-2</v>
      </c>
      <c r="O9" s="233">
        <f>ROUND(E9*N9,2)</f>
        <v>1.91</v>
      </c>
      <c r="P9" s="233">
        <v>0</v>
      </c>
      <c r="Q9" s="233">
        <f>ROUND(E9*P9,2)</f>
        <v>0</v>
      </c>
      <c r="R9" s="233"/>
      <c r="S9" s="233"/>
      <c r="T9" s="234">
        <v>0.47349999999999998</v>
      </c>
      <c r="U9" s="233">
        <f>ROUND(E9*T9,2)</f>
        <v>45.52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104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/>
      <c r="B10" s="221"/>
      <c r="C10" s="269" t="s">
        <v>105</v>
      </c>
      <c r="D10" s="224"/>
      <c r="E10" s="228">
        <v>68.224999999999994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4"/>
      <c r="U10" s="233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106</v>
      </c>
      <c r="AF10" s="215">
        <v>0</v>
      </c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/>
      <c r="B11" s="221"/>
      <c r="C11" s="269" t="s">
        <v>107</v>
      </c>
      <c r="D11" s="224"/>
      <c r="E11" s="228">
        <v>14.263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4"/>
      <c r="U11" s="233"/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106</v>
      </c>
      <c r="AF11" s="215">
        <v>0</v>
      </c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/>
      <c r="B12" s="221"/>
      <c r="C12" s="269" t="s">
        <v>108</v>
      </c>
      <c r="D12" s="224"/>
      <c r="E12" s="228">
        <v>13.638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4"/>
      <c r="U12" s="233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106</v>
      </c>
      <c r="AF12" s="215">
        <v>0</v>
      </c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2.5" outlineLevel="1" x14ac:dyDescent="0.2">
      <c r="A13" s="216">
        <v>2</v>
      </c>
      <c r="B13" s="221" t="s">
        <v>109</v>
      </c>
      <c r="C13" s="268" t="s">
        <v>110</v>
      </c>
      <c r="D13" s="223" t="s">
        <v>103</v>
      </c>
      <c r="E13" s="227">
        <v>96.126000000000005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33">
        <v>7.0000000000000001E-3</v>
      </c>
      <c r="O13" s="233">
        <f>ROUND(E13*N13,2)</f>
        <v>0.67</v>
      </c>
      <c r="P13" s="233">
        <v>0</v>
      </c>
      <c r="Q13" s="233">
        <f>ROUND(E13*P13,2)</f>
        <v>0</v>
      </c>
      <c r="R13" s="233"/>
      <c r="S13" s="233"/>
      <c r="T13" s="234">
        <v>0.31</v>
      </c>
      <c r="U13" s="233">
        <f>ROUND(E13*T13,2)</f>
        <v>29.8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104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/>
      <c r="B14" s="221"/>
      <c r="C14" s="269" t="s">
        <v>105</v>
      </c>
      <c r="D14" s="224"/>
      <c r="E14" s="228">
        <v>68.224999999999994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4"/>
      <c r="U14" s="233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106</v>
      </c>
      <c r="AF14" s="215">
        <v>0</v>
      </c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16"/>
      <c r="B15" s="221"/>
      <c r="C15" s="269" t="s">
        <v>107</v>
      </c>
      <c r="D15" s="224"/>
      <c r="E15" s="228">
        <v>14.263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4"/>
      <c r="U15" s="233"/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106</v>
      </c>
      <c r="AF15" s="215">
        <v>0</v>
      </c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/>
      <c r="B16" s="221"/>
      <c r="C16" s="269" t="s">
        <v>108</v>
      </c>
      <c r="D16" s="224"/>
      <c r="E16" s="228">
        <v>13.638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4"/>
      <c r="U16" s="233"/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106</v>
      </c>
      <c r="AF16" s="215">
        <v>0</v>
      </c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">
      <c r="A17" s="217" t="s">
        <v>99</v>
      </c>
      <c r="B17" s="222" t="s">
        <v>60</v>
      </c>
      <c r="C17" s="270" t="s">
        <v>61</v>
      </c>
      <c r="D17" s="225"/>
      <c r="E17" s="229"/>
      <c r="F17" s="235"/>
      <c r="G17" s="235">
        <f>SUMIF(AE18:AE23,"&lt;&gt;NOR",G18:G23)</f>
        <v>0</v>
      </c>
      <c r="H17" s="235"/>
      <c r="I17" s="235">
        <f>SUM(I18:I23)</f>
        <v>0</v>
      </c>
      <c r="J17" s="235"/>
      <c r="K17" s="235">
        <f>SUM(K18:K23)</f>
        <v>0</v>
      </c>
      <c r="L17" s="235"/>
      <c r="M17" s="235">
        <f>SUM(M18:M23)</f>
        <v>0</v>
      </c>
      <c r="N17" s="235"/>
      <c r="O17" s="235">
        <f>SUM(O18:O23)</f>
        <v>0</v>
      </c>
      <c r="P17" s="235"/>
      <c r="Q17" s="235">
        <f>SUM(Q18:Q23)</f>
        <v>0.6</v>
      </c>
      <c r="R17" s="235"/>
      <c r="S17" s="235"/>
      <c r="T17" s="236"/>
      <c r="U17" s="235">
        <f>SUM(U18:U23)</f>
        <v>22.93</v>
      </c>
      <c r="AE17" t="s">
        <v>100</v>
      </c>
    </row>
    <row r="18" spans="1:60" outlineLevel="1" x14ac:dyDescent="0.2">
      <c r="A18" s="216">
        <v>3</v>
      </c>
      <c r="B18" s="221" t="s">
        <v>111</v>
      </c>
      <c r="C18" s="268" t="s">
        <v>112</v>
      </c>
      <c r="D18" s="223" t="s">
        <v>103</v>
      </c>
      <c r="E18" s="227">
        <v>5.6113999999999997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33">
        <v>0</v>
      </c>
      <c r="O18" s="233">
        <f>ROUND(E18*N18,2)</f>
        <v>0</v>
      </c>
      <c r="P18" s="233">
        <v>6.8000000000000005E-2</v>
      </c>
      <c r="Q18" s="233">
        <f>ROUND(E18*P18,2)</f>
        <v>0.38</v>
      </c>
      <c r="R18" s="233"/>
      <c r="S18" s="233"/>
      <c r="T18" s="234">
        <v>0.48937999999999998</v>
      </c>
      <c r="U18" s="233">
        <f>ROUND(E18*T18,2)</f>
        <v>2.75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113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2.5" outlineLevel="1" x14ac:dyDescent="0.2">
      <c r="A19" s="216"/>
      <c r="B19" s="221"/>
      <c r="C19" s="269" t="s">
        <v>114</v>
      </c>
      <c r="D19" s="224"/>
      <c r="E19" s="228">
        <v>3.2473999999999998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4"/>
      <c r="U19" s="233"/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106</v>
      </c>
      <c r="AF19" s="215">
        <v>0</v>
      </c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/>
      <c r="B20" s="221"/>
      <c r="C20" s="269" t="s">
        <v>115</v>
      </c>
      <c r="D20" s="224"/>
      <c r="E20" s="228">
        <v>2.3639999999999999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4"/>
      <c r="U20" s="233"/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106</v>
      </c>
      <c r="AF20" s="215">
        <v>0</v>
      </c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16">
        <v>4</v>
      </c>
      <c r="B21" s="221" t="s">
        <v>116</v>
      </c>
      <c r="C21" s="268" t="s">
        <v>117</v>
      </c>
      <c r="D21" s="223" t="s">
        <v>118</v>
      </c>
      <c r="E21" s="227">
        <v>1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3"/>
      <c r="S21" s="233"/>
      <c r="T21" s="234">
        <v>3.5459999999999998</v>
      </c>
      <c r="U21" s="233">
        <f>ROUND(E21*T21,2)</f>
        <v>3.55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113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1" x14ac:dyDescent="0.2">
      <c r="A22" s="216">
        <v>5</v>
      </c>
      <c r="B22" s="221" t="s">
        <v>119</v>
      </c>
      <c r="C22" s="268" t="s">
        <v>120</v>
      </c>
      <c r="D22" s="223" t="s">
        <v>121</v>
      </c>
      <c r="E22" s="227">
        <v>11.63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1.9E-2</v>
      </c>
      <c r="Q22" s="233">
        <f>ROUND(E22*P22,2)</f>
        <v>0.22</v>
      </c>
      <c r="R22" s="233"/>
      <c r="S22" s="233"/>
      <c r="T22" s="234">
        <v>1.43</v>
      </c>
      <c r="U22" s="233">
        <f>ROUND(E22*T22,2)</f>
        <v>16.63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104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/>
      <c r="B23" s="221"/>
      <c r="C23" s="269" t="s">
        <v>122</v>
      </c>
      <c r="D23" s="224"/>
      <c r="E23" s="228">
        <v>11.63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4"/>
      <c r="U23" s="233"/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106</v>
      </c>
      <c r="AF23" s="215">
        <v>0</v>
      </c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x14ac:dyDescent="0.2">
      <c r="A24" s="217" t="s">
        <v>99</v>
      </c>
      <c r="B24" s="222" t="s">
        <v>62</v>
      </c>
      <c r="C24" s="270" t="s">
        <v>63</v>
      </c>
      <c r="D24" s="225"/>
      <c r="E24" s="229"/>
      <c r="F24" s="235"/>
      <c r="G24" s="235">
        <f>SUMIF(AE25:AE46,"&lt;&gt;NOR",G25:G46)</f>
        <v>0</v>
      </c>
      <c r="H24" s="235"/>
      <c r="I24" s="235">
        <f>SUM(I25:I46)</f>
        <v>0</v>
      </c>
      <c r="J24" s="235"/>
      <c r="K24" s="235">
        <f>SUM(K25:K46)</f>
        <v>0</v>
      </c>
      <c r="L24" s="235"/>
      <c r="M24" s="235">
        <f>SUM(M25:M46)</f>
        <v>0</v>
      </c>
      <c r="N24" s="235"/>
      <c r="O24" s="235">
        <f>SUM(O25:O46)</f>
        <v>50.570000000000007</v>
      </c>
      <c r="P24" s="235"/>
      <c r="Q24" s="235">
        <f>SUM(Q25:Q46)</f>
        <v>0.15</v>
      </c>
      <c r="R24" s="235"/>
      <c r="S24" s="235"/>
      <c r="T24" s="236"/>
      <c r="U24" s="235">
        <f>SUM(U25:U46)</f>
        <v>23.72</v>
      </c>
      <c r="AE24" t="s">
        <v>100</v>
      </c>
    </row>
    <row r="25" spans="1:60" outlineLevel="1" x14ac:dyDescent="0.2">
      <c r="A25" s="216">
        <v>6</v>
      </c>
      <c r="B25" s="221" t="s">
        <v>123</v>
      </c>
      <c r="C25" s="268" t="s">
        <v>124</v>
      </c>
      <c r="D25" s="223" t="s">
        <v>125</v>
      </c>
      <c r="E25" s="227">
        <v>150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3">
        <v>6.0000000000000002E-5</v>
      </c>
      <c r="O25" s="233">
        <f>ROUND(E25*N25,2)</f>
        <v>0.01</v>
      </c>
      <c r="P25" s="233">
        <v>1E-3</v>
      </c>
      <c r="Q25" s="233">
        <f>ROUND(E25*P25,2)</f>
        <v>0.15</v>
      </c>
      <c r="R25" s="233"/>
      <c r="S25" s="233"/>
      <c r="T25" s="234">
        <v>9.9779999999999994E-2</v>
      </c>
      <c r="U25" s="233">
        <f>ROUND(E25*T25,2)</f>
        <v>14.97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113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16">
        <v>7</v>
      </c>
      <c r="B26" s="221" t="s">
        <v>126</v>
      </c>
      <c r="C26" s="268" t="s">
        <v>127</v>
      </c>
      <c r="D26" s="223" t="s">
        <v>121</v>
      </c>
      <c r="E26" s="227">
        <v>4.38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33">
        <v>3.8700000000000002E-3</v>
      </c>
      <c r="O26" s="233">
        <f>ROUND(E26*N26,2)</f>
        <v>0.02</v>
      </c>
      <c r="P26" s="233">
        <v>0</v>
      </c>
      <c r="Q26" s="233">
        <f>ROUND(E26*P26,2)</f>
        <v>0</v>
      </c>
      <c r="R26" s="233"/>
      <c r="S26" s="233"/>
      <c r="T26" s="234">
        <v>0</v>
      </c>
      <c r="U26" s="233">
        <f>ROUND(E26*T26,2)</f>
        <v>0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128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16">
        <v>8</v>
      </c>
      <c r="B27" s="221" t="s">
        <v>126</v>
      </c>
      <c r="C27" s="268" t="s">
        <v>127</v>
      </c>
      <c r="D27" s="223" t="s">
        <v>121</v>
      </c>
      <c r="E27" s="227">
        <v>3.9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33">
        <v>3.8700000000000002E-3</v>
      </c>
      <c r="O27" s="233">
        <f>ROUND(E27*N27,2)</f>
        <v>0.02</v>
      </c>
      <c r="P27" s="233">
        <v>0</v>
      </c>
      <c r="Q27" s="233">
        <f>ROUND(E27*P27,2)</f>
        <v>0</v>
      </c>
      <c r="R27" s="233"/>
      <c r="S27" s="233"/>
      <c r="T27" s="234">
        <v>0</v>
      </c>
      <c r="U27" s="233">
        <f>ROUND(E27*T27,2)</f>
        <v>0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128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>
        <v>9</v>
      </c>
      <c r="B28" s="221" t="s">
        <v>126</v>
      </c>
      <c r="C28" s="268" t="s">
        <v>127</v>
      </c>
      <c r="D28" s="223" t="s">
        <v>121</v>
      </c>
      <c r="E28" s="227">
        <v>1.2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33">
        <v>3.8700000000000002E-3</v>
      </c>
      <c r="O28" s="233">
        <f>ROUND(E28*N28,2)</f>
        <v>0</v>
      </c>
      <c r="P28" s="233">
        <v>0</v>
      </c>
      <c r="Q28" s="233">
        <f>ROUND(E28*P28,2)</f>
        <v>0</v>
      </c>
      <c r="R28" s="233"/>
      <c r="S28" s="233"/>
      <c r="T28" s="234">
        <v>0</v>
      </c>
      <c r="U28" s="233">
        <f>ROUND(E28*T28,2)</f>
        <v>0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128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>
        <v>10</v>
      </c>
      <c r="B29" s="221" t="s">
        <v>126</v>
      </c>
      <c r="C29" s="268" t="s">
        <v>127</v>
      </c>
      <c r="D29" s="223" t="s">
        <v>121</v>
      </c>
      <c r="E29" s="227">
        <v>2.4900000000000002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33">
        <v>3.8700000000000002E-3</v>
      </c>
      <c r="O29" s="233">
        <f>ROUND(E29*N29,2)</f>
        <v>0.01</v>
      </c>
      <c r="P29" s="233">
        <v>0</v>
      </c>
      <c r="Q29" s="233">
        <f>ROUND(E29*P29,2)</f>
        <v>0</v>
      </c>
      <c r="R29" s="233"/>
      <c r="S29" s="233"/>
      <c r="T29" s="234">
        <v>0</v>
      </c>
      <c r="U29" s="233">
        <f>ROUND(E29*T29,2)</f>
        <v>0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128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11</v>
      </c>
      <c r="B30" s="221" t="s">
        <v>129</v>
      </c>
      <c r="C30" s="268" t="s">
        <v>130</v>
      </c>
      <c r="D30" s="223" t="s">
        <v>125</v>
      </c>
      <c r="E30" s="227">
        <v>4.12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33">
        <v>1E-3</v>
      </c>
      <c r="O30" s="233">
        <f>ROUND(E30*N30,2)</f>
        <v>0</v>
      </c>
      <c r="P30" s="233">
        <v>0</v>
      </c>
      <c r="Q30" s="233">
        <f>ROUND(E30*P30,2)</f>
        <v>0</v>
      </c>
      <c r="R30" s="233"/>
      <c r="S30" s="233"/>
      <c r="T30" s="234">
        <v>0</v>
      </c>
      <c r="U30" s="233">
        <f>ROUND(E30*T30,2)</f>
        <v>0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128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>
        <v>12</v>
      </c>
      <c r="B31" s="221" t="s">
        <v>131</v>
      </c>
      <c r="C31" s="268" t="s">
        <v>132</v>
      </c>
      <c r="D31" s="223" t="s">
        <v>125</v>
      </c>
      <c r="E31" s="227">
        <v>2.69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33">
        <v>1E-3</v>
      </c>
      <c r="O31" s="233">
        <f>ROUND(E31*N31,2)</f>
        <v>0</v>
      </c>
      <c r="P31" s="233">
        <v>0</v>
      </c>
      <c r="Q31" s="233">
        <f>ROUND(E31*P31,2)</f>
        <v>0</v>
      </c>
      <c r="R31" s="233"/>
      <c r="S31" s="233"/>
      <c r="T31" s="234">
        <v>0</v>
      </c>
      <c r="U31" s="233">
        <f>ROUND(E31*T31,2)</f>
        <v>0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128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>
        <v>13</v>
      </c>
      <c r="B32" s="221" t="s">
        <v>133</v>
      </c>
      <c r="C32" s="268" t="s">
        <v>134</v>
      </c>
      <c r="D32" s="223" t="s">
        <v>125</v>
      </c>
      <c r="E32" s="227">
        <v>38.81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33">
        <v>1</v>
      </c>
      <c r="O32" s="233">
        <f>ROUND(E32*N32,2)</f>
        <v>38.81</v>
      </c>
      <c r="P32" s="233">
        <v>0</v>
      </c>
      <c r="Q32" s="233">
        <f>ROUND(E32*P32,2)</f>
        <v>0</v>
      </c>
      <c r="R32" s="233"/>
      <c r="S32" s="233"/>
      <c r="T32" s="234">
        <v>0</v>
      </c>
      <c r="U32" s="233">
        <f>ROUND(E32*T32,2)</f>
        <v>0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128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16">
        <v>14</v>
      </c>
      <c r="B33" s="221" t="s">
        <v>133</v>
      </c>
      <c r="C33" s="268" t="s">
        <v>134</v>
      </c>
      <c r="D33" s="223" t="s">
        <v>125</v>
      </c>
      <c r="E33" s="227">
        <v>11.5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33">
        <v>1</v>
      </c>
      <c r="O33" s="233">
        <f>ROUND(E33*N33,2)</f>
        <v>11.5</v>
      </c>
      <c r="P33" s="233">
        <v>0</v>
      </c>
      <c r="Q33" s="233">
        <f>ROUND(E33*P33,2)</f>
        <v>0</v>
      </c>
      <c r="R33" s="233"/>
      <c r="S33" s="233"/>
      <c r="T33" s="234">
        <v>0</v>
      </c>
      <c r="U33" s="233">
        <f>ROUND(E33*T33,2)</f>
        <v>0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128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16">
        <v>15</v>
      </c>
      <c r="B34" s="221" t="s">
        <v>135</v>
      </c>
      <c r="C34" s="268" t="s">
        <v>136</v>
      </c>
      <c r="D34" s="223" t="s">
        <v>121</v>
      </c>
      <c r="E34" s="227">
        <v>6.5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33">
        <v>5.0000000000000001E-4</v>
      </c>
      <c r="O34" s="233">
        <f>ROUND(E34*N34,2)</f>
        <v>0</v>
      </c>
      <c r="P34" s="233">
        <v>0</v>
      </c>
      <c r="Q34" s="233">
        <f>ROUND(E34*P34,2)</f>
        <v>0</v>
      </c>
      <c r="R34" s="233"/>
      <c r="S34" s="233"/>
      <c r="T34" s="234">
        <v>0</v>
      </c>
      <c r="U34" s="233">
        <f>ROUND(E34*T34,2)</f>
        <v>0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128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16"/>
      <c r="B35" s="221"/>
      <c r="C35" s="269" t="s">
        <v>137</v>
      </c>
      <c r="D35" s="224"/>
      <c r="E35" s="228">
        <v>6.5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4"/>
      <c r="U35" s="233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106</v>
      </c>
      <c r="AF35" s="215">
        <v>0</v>
      </c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16">
        <v>16</v>
      </c>
      <c r="B36" s="221" t="s">
        <v>138</v>
      </c>
      <c r="C36" s="268" t="s">
        <v>139</v>
      </c>
      <c r="D36" s="223" t="s">
        <v>140</v>
      </c>
      <c r="E36" s="227">
        <v>40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33">
        <v>0</v>
      </c>
      <c r="O36" s="233">
        <f>ROUND(E36*N36,2)</f>
        <v>0</v>
      </c>
      <c r="P36" s="233">
        <v>0</v>
      </c>
      <c r="Q36" s="233">
        <f>ROUND(E36*P36,2)</f>
        <v>0</v>
      </c>
      <c r="R36" s="233"/>
      <c r="S36" s="233"/>
      <c r="T36" s="234">
        <v>0</v>
      </c>
      <c r="U36" s="233">
        <f>ROUND(E36*T36,2)</f>
        <v>0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128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16">
        <v>17</v>
      </c>
      <c r="B37" s="221" t="s">
        <v>141</v>
      </c>
      <c r="C37" s="268" t="s">
        <v>142</v>
      </c>
      <c r="D37" s="223" t="s">
        <v>143</v>
      </c>
      <c r="E37" s="227">
        <v>66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33">
        <v>1.34E-3</v>
      </c>
      <c r="O37" s="233">
        <f>ROUND(E37*N37,2)</f>
        <v>0.09</v>
      </c>
      <c r="P37" s="233">
        <v>0</v>
      </c>
      <c r="Q37" s="233">
        <f>ROUND(E37*P37,2)</f>
        <v>0</v>
      </c>
      <c r="R37" s="233"/>
      <c r="S37" s="233"/>
      <c r="T37" s="234">
        <v>0</v>
      </c>
      <c r="U37" s="233">
        <f>ROUND(E37*T37,2)</f>
        <v>0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128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16">
        <v>18</v>
      </c>
      <c r="B38" s="221" t="s">
        <v>144</v>
      </c>
      <c r="C38" s="268" t="s">
        <v>145</v>
      </c>
      <c r="D38" s="223" t="s">
        <v>121</v>
      </c>
      <c r="E38" s="227">
        <v>11.97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3"/>
      <c r="S38" s="233"/>
      <c r="T38" s="234">
        <v>0.39800000000000002</v>
      </c>
      <c r="U38" s="233">
        <f>ROUND(E38*T38,2)</f>
        <v>4.76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104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16"/>
      <c r="B39" s="221"/>
      <c r="C39" s="269" t="s">
        <v>146</v>
      </c>
      <c r="D39" s="224"/>
      <c r="E39" s="228">
        <v>11.97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4"/>
      <c r="U39" s="233"/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106</v>
      </c>
      <c r="AF39" s="215">
        <v>0</v>
      </c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16">
        <v>19</v>
      </c>
      <c r="B40" s="221" t="s">
        <v>147</v>
      </c>
      <c r="C40" s="268" t="s">
        <v>148</v>
      </c>
      <c r="D40" s="223" t="s">
        <v>103</v>
      </c>
      <c r="E40" s="227">
        <v>7.8112000000000004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33">
        <v>1.4E-2</v>
      </c>
      <c r="O40" s="233">
        <f>ROUND(E40*N40,2)</f>
        <v>0.11</v>
      </c>
      <c r="P40" s="233">
        <v>0</v>
      </c>
      <c r="Q40" s="233">
        <f>ROUND(E40*P40,2)</f>
        <v>0</v>
      </c>
      <c r="R40" s="233"/>
      <c r="S40" s="233"/>
      <c r="T40" s="234">
        <v>0</v>
      </c>
      <c r="U40" s="233">
        <f>ROUND(E40*T40,2)</f>
        <v>0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128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/>
      <c r="B41" s="221"/>
      <c r="C41" s="269" t="s">
        <v>149</v>
      </c>
      <c r="D41" s="224"/>
      <c r="E41" s="228">
        <v>2.8574999999999999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4"/>
      <c r="U41" s="233"/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106</v>
      </c>
      <c r="AF41" s="215">
        <v>0</v>
      </c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16"/>
      <c r="B42" s="221"/>
      <c r="C42" s="269" t="s">
        <v>150</v>
      </c>
      <c r="D42" s="224"/>
      <c r="E42" s="228">
        <v>2.6034999999999999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4"/>
      <c r="U42" s="233"/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106</v>
      </c>
      <c r="AF42" s="215">
        <v>0</v>
      </c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16"/>
      <c r="B43" s="221"/>
      <c r="C43" s="269" t="s">
        <v>151</v>
      </c>
      <c r="D43" s="224"/>
      <c r="E43" s="228">
        <v>0.86519999999999997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4"/>
      <c r="U43" s="233"/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106</v>
      </c>
      <c r="AF43" s="215">
        <v>0</v>
      </c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16"/>
      <c r="B44" s="221"/>
      <c r="C44" s="269" t="s">
        <v>152</v>
      </c>
      <c r="D44" s="224"/>
      <c r="E44" s="228">
        <v>1.4850000000000001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4"/>
      <c r="U44" s="233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106</v>
      </c>
      <c r="AF44" s="215">
        <v>0</v>
      </c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>
        <v>20</v>
      </c>
      <c r="B45" s="221" t="s">
        <v>153</v>
      </c>
      <c r="C45" s="268" t="s">
        <v>154</v>
      </c>
      <c r="D45" s="223" t="s">
        <v>121</v>
      </c>
      <c r="E45" s="227">
        <v>11.97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33">
        <v>6.0000000000000002E-5</v>
      </c>
      <c r="O45" s="233">
        <f>ROUND(E45*N45,2)</f>
        <v>0</v>
      </c>
      <c r="P45" s="233">
        <v>0</v>
      </c>
      <c r="Q45" s="233">
        <f>ROUND(E45*P45,2)</f>
        <v>0</v>
      </c>
      <c r="R45" s="233"/>
      <c r="S45" s="233"/>
      <c r="T45" s="234">
        <v>0.33300000000000002</v>
      </c>
      <c r="U45" s="233">
        <f>ROUND(E45*T45,2)</f>
        <v>3.99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104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/>
      <c r="B46" s="221"/>
      <c r="C46" s="269" t="s">
        <v>146</v>
      </c>
      <c r="D46" s="224"/>
      <c r="E46" s="228">
        <v>11.97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4"/>
      <c r="U46" s="233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106</v>
      </c>
      <c r="AF46" s="215">
        <v>0</v>
      </c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x14ac:dyDescent="0.2">
      <c r="A47" s="217" t="s">
        <v>99</v>
      </c>
      <c r="B47" s="222" t="s">
        <v>64</v>
      </c>
      <c r="C47" s="270" t="s">
        <v>65</v>
      </c>
      <c r="D47" s="225"/>
      <c r="E47" s="229"/>
      <c r="F47" s="235"/>
      <c r="G47" s="235">
        <f>SUMIF(AE48:AE51,"&lt;&gt;NOR",G48:G51)</f>
        <v>0</v>
      </c>
      <c r="H47" s="235"/>
      <c r="I47" s="235">
        <f>SUM(I48:I51)</f>
        <v>0</v>
      </c>
      <c r="J47" s="235"/>
      <c r="K47" s="235">
        <f>SUM(K48:K51)</f>
        <v>0</v>
      </c>
      <c r="L47" s="235"/>
      <c r="M47" s="235">
        <f>SUM(M48:M51)</f>
        <v>0</v>
      </c>
      <c r="N47" s="235"/>
      <c r="O47" s="235">
        <f>SUM(O48:O51)</f>
        <v>0</v>
      </c>
      <c r="P47" s="235"/>
      <c r="Q47" s="235">
        <f>SUM(Q48:Q51)</f>
        <v>0</v>
      </c>
      <c r="R47" s="235"/>
      <c r="S47" s="235"/>
      <c r="T47" s="236"/>
      <c r="U47" s="235">
        <f>SUM(U48:U51)</f>
        <v>7.22</v>
      </c>
      <c r="AE47" t="s">
        <v>100</v>
      </c>
    </row>
    <row r="48" spans="1:60" ht="22.5" outlineLevel="1" x14ac:dyDescent="0.2">
      <c r="A48" s="216">
        <v>21</v>
      </c>
      <c r="B48" s="221" t="s">
        <v>155</v>
      </c>
      <c r="C48" s="268" t="s">
        <v>156</v>
      </c>
      <c r="D48" s="223" t="s">
        <v>121</v>
      </c>
      <c r="E48" s="227">
        <v>48.15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33">
        <v>6.9999999999999994E-5</v>
      </c>
      <c r="O48" s="233">
        <f>ROUND(E48*N48,2)</f>
        <v>0</v>
      </c>
      <c r="P48" s="233">
        <v>0</v>
      </c>
      <c r="Q48" s="233">
        <f>ROUND(E48*P48,2)</f>
        <v>0</v>
      </c>
      <c r="R48" s="233"/>
      <c r="S48" s="233"/>
      <c r="T48" s="234">
        <v>0.15</v>
      </c>
      <c r="U48" s="233">
        <f>ROUND(E48*T48,2)</f>
        <v>7.22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104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16"/>
      <c r="B49" s="221"/>
      <c r="C49" s="269" t="s">
        <v>157</v>
      </c>
      <c r="D49" s="224"/>
      <c r="E49" s="228">
        <v>20.65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4"/>
      <c r="U49" s="233"/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106</v>
      </c>
      <c r="AF49" s="215">
        <v>0</v>
      </c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6"/>
      <c r="B50" s="221"/>
      <c r="C50" s="269" t="s">
        <v>158</v>
      </c>
      <c r="D50" s="224"/>
      <c r="E50" s="228">
        <v>14.3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4"/>
      <c r="U50" s="233"/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106</v>
      </c>
      <c r="AF50" s="215">
        <v>0</v>
      </c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16"/>
      <c r="B51" s="221"/>
      <c r="C51" s="269" t="s">
        <v>159</v>
      </c>
      <c r="D51" s="224"/>
      <c r="E51" s="228">
        <v>13.2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4"/>
      <c r="U51" s="233"/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106</v>
      </c>
      <c r="AF51" s="215">
        <v>0</v>
      </c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x14ac:dyDescent="0.2">
      <c r="A52" s="217" t="s">
        <v>99</v>
      </c>
      <c r="B52" s="222" t="s">
        <v>66</v>
      </c>
      <c r="C52" s="270" t="s">
        <v>67</v>
      </c>
      <c r="D52" s="225"/>
      <c r="E52" s="229"/>
      <c r="F52" s="235"/>
      <c r="G52" s="235">
        <f>SUMIF(AE53:AE69,"&lt;&gt;NOR",G53:G69)</f>
        <v>0</v>
      </c>
      <c r="H52" s="235"/>
      <c r="I52" s="235">
        <f>SUM(I53:I69)</f>
        <v>0</v>
      </c>
      <c r="J52" s="235"/>
      <c r="K52" s="235">
        <f>SUM(K53:K69)</f>
        <v>0</v>
      </c>
      <c r="L52" s="235"/>
      <c r="M52" s="235">
        <f>SUM(M53:M69)</f>
        <v>0</v>
      </c>
      <c r="N52" s="235"/>
      <c r="O52" s="235">
        <f>SUM(O53:O69)</f>
        <v>0.16</v>
      </c>
      <c r="P52" s="235"/>
      <c r="Q52" s="235">
        <f>SUM(Q53:Q69)</f>
        <v>0</v>
      </c>
      <c r="R52" s="235"/>
      <c r="S52" s="235"/>
      <c r="T52" s="236"/>
      <c r="U52" s="235">
        <f>SUM(U53:U69)</f>
        <v>14.33</v>
      </c>
      <c r="AE52" t="s">
        <v>100</v>
      </c>
    </row>
    <row r="53" spans="1:60" ht="22.5" outlineLevel="1" x14ac:dyDescent="0.2">
      <c r="A53" s="216">
        <v>22</v>
      </c>
      <c r="B53" s="221" t="s">
        <v>160</v>
      </c>
      <c r="C53" s="268" t="s">
        <v>161</v>
      </c>
      <c r="D53" s="223" t="s">
        <v>103</v>
      </c>
      <c r="E53" s="227">
        <v>33.735799999999998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33">
        <v>4.6100000000000004E-3</v>
      </c>
      <c r="O53" s="233">
        <f>ROUND(E53*N53,2)</f>
        <v>0.16</v>
      </c>
      <c r="P53" s="233">
        <v>0</v>
      </c>
      <c r="Q53" s="233">
        <f>ROUND(E53*P53,2)</f>
        <v>0</v>
      </c>
      <c r="R53" s="233"/>
      <c r="S53" s="233"/>
      <c r="T53" s="234">
        <v>0.4</v>
      </c>
      <c r="U53" s="233">
        <f>ROUND(E53*T53,2)</f>
        <v>13.49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104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16"/>
      <c r="B54" s="221"/>
      <c r="C54" s="269" t="s">
        <v>162</v>
      </c>
      <c r="D54" s="224"/>
      <c r="E54" s="228">
        <v>1.4478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4"/>
      <c r="U54" s="233"/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106</v>
      </c>
      <c r="AF54" s="215">
        <v>0</v>
      </c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16"/>
      <c r="B55" s="221"/>
      <c r="C55" s="269" t="s">
        <v>163</v>
      </c>
      <c r="D55" s="224"/>
      <c r="E55" s="228">
        <v>2.3940000000000001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4"/>
      <c r="U55" s="233"/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106</v>
      </c>
      <c r="AF55" s="215">
        <v>0</v>
      </c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16"/>
      <c r="B56" s="221"/>
      <c r="C56" s="269" t="s">
        <v>164</v>
      </c>
      <c r="D56" s="224"/>
      <c r="E56" s="228">
        <v>1.35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4"/>
      <c r="U56" s="233"/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106</v>
      </c>
      <c r="AF56" s="215">
        <v>0</v>
      </c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16"/>
      <c r="B57" s="221"/>
      <c r="C57" s="269" t="s">
        <v>165</v>
      </c>
      <c r="D57" s="224"/>
      <c r="E57" s="228">
        <v>5.2310999999999996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4"/>
      <c r="U57" s="233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106</v>
      </c>
      <c r="AF57" s="215">
        <v>0</v>
      </c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16"/>
      <c r="B58" s="221"/>
      <c r="C58" s="269" t="s">
        <v>166</v>
      </c>
      <c r="D58" s="224"/>
      <c r="E58" s="228">
        <v>1.6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4"/>
      <c r="U58" s="233"/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106</v>
      </c>
      <c r="AF58" s="215">
        <v>0</v>
      </c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16"/>
      <c r="B59" s="221"/>
      <c r="C59" s="269" t="s">
        <v>167</v>
      </c>
      <c r="D59" s="224"/>
      <c r="E59" s="228">
        <v>0.85340000000000005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4"/>
      <c r="U59" s="233"/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106</v>
      </c>
      <c r="AF59" s="215">
        <v>0</v>
      </c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16"/>
      <c r="B60" s="221"/>
      <c r="C60" s="271" t="s">
        <v>168</v>
      </c>
      <c r="D60" s="226"/>
      <c r="E60" s="230">
        <v>12.876300000000001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4"/>
      <c r="U60" s="233"/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106</v>
      </c>
      <c r="AF60" s="215">
        <v>1</v>
      </c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16"/>
      <c r="B61" s="221"/>
      <c r="C61" s="269" t="s">
        <v>169</v>
      </c>
      <c r="D61" s="224"/>
      <c r="E61" s="228">
        <v>6.6494999999999997</v>
      </c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4"/>
      <c r="U61" s="233"/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106</v>
      </c>
      <c r="AF61" s="215">
        <v>0</v>
      </c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16"/>
      <c r="B62" s="221"/>
      <c r="C62" s="269" t="s">
        <v>170</v>
      </c>
      <c r="D62" s="224"/>
      <c r="E62" s="228">
        <v>2.1160000000000001</v>
      </c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4"/>
      <c r="U62" s="233"/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106</v>
      </c>
      <c r="AF62" s="215">
        <v>0</v>
      </c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16"/>
      <c r="B63" s="221"/>
      <c r="C63" s="269" t="s">
        <v>171</v>
      </c>
      <c r="D63" s="224"/>
      <c r="E63" s="228">
        <v>6.2039999999999997</v>
      </c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4"/>
      <c r="U63" s="233"/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106</v>
      </c>
      <c r="AF63" s="215">
        <v>0</v>
      </c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16"/>
      <c r="B64" s="221"/>
      <c r="C64" s="271" t="s">
        <v>168</v>
      </c>
      <c r="D64" s="226"/>
      <c r="E64" s="230">
        <v>14.9695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4"/>
      <c r="U64" s="233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106</v>
      </c>
      <c r="AF64" s="215">
        <v>1</v>
      </c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16"/>
      <c r="B65" s="221"/>
      <c r="C65" s="269" t="s">
        <v>172</v>
      </c>
      <c r="D65" s="224"/>
      <c r="E65" s="228">
        <v>2.82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4"/>
      <c r="U65" s="233"/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106</v>
      </c>
      <c r="AF65" s="215">
        <v>0</v>
      </c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16"/>
      <c r="B66" s="221"/>
      <c r="C66" s="269" t="s">
        <v>173</v>
      </c>
      <c r="D66" s="224"/>
      <c r="E66" s="228">
        <v>3.07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4"/>
      <c r="U66" s="233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106</v>
      </c>
      <c r="AF66" s="215">
        <v>0</v>
      </c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2.5" outlineLevel="1" x14ac:dyDescent="0.2">
      <c r="A67" s="216">
        <v>23</v>
      </c>
      <c r="B67" s="221" t="s">
        <v>174</v>
      </c>
      <c r="C67" s="268" t="s">
        <v>175</v>
      </c>
      <c r="D67" s="223" t="s">
        <v>103</v>
      </c>
      <c r="E67" s="227">
        <v>5.6113999999999997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33">
        <v>0</v>
      </c>
      <c r="O67" s="233">
        <f>ROUND(E67*N67,2)</f>
        <v>0</v>
      </c>
      <c r="P67" s="233">
        <v>0</v>
      </c>
      <c r="Q67" s="233">
        <f>ROUND(E67*P67,2)</f>
        <v>0</v>
      </c>
      <c r="R67" s="233"/>
      <c r="S67" s="233"/>
      <c r="T67" s="234">
        <v>0.15</v>
      </c>
      <c r="U67" s="233">
        <f>ROUND(E67*T67,2)</f>
        <v>0.84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104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2.5" outlineLevel="1" x14ac:dyDescent="0.2">
      <c r="A68" s="216"/>
      <c r="B68" s="221"/>
      <c r="C68" s="269" t="s">
        <v>114</v>
      </c>
      <c r="D68" s="224"/>
      <c r="E68" s="228">
        <v>3.2473999999999998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4"/>
      <c r="U68" s="233"/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106</v>
      </c>
      <c r="AF68" s="215">
        <v>0</v>
      </c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16"/>
      <c r="B69" s="221"/>
      <c r="C69" s="269" t="s">
        <v>115</v>
      </c>
      <c r="D69" s="224"/>
      <c r="E69" s="228">
        <v>2.3639999999999999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4"/>
      <c r="U69" s="233"/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106</v>
      </c>
      <c r="AF69" s="215">
        <v>0</v>
      </c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x14ac:dyDescent="0.2">
      <c r="A70" s="217" t="s">
        <v>99</v>
      </c>
      <c r="B70" s="222" t="s">
        <v>68</v>
      </c>
      <c r="C70" s="270" t="s">
        <v>69</v>
      </c>
      <c r="D70" s="225"/>
      <c r="E70" s="229"/>
      <c r="F70" s="235"/>
      <c r="G70" s="235">
        <f>SUMIF(AE71:AE82,"&lt;&gt;NOR",G71:G82)</f>
        <v>0</v>
      </c>
      <c r="H70" s="235"/>
      <c r="I70" s="235">
        <f>SUM(I71:I82)</f>
        <v>0</v>
      </c>
      <c r="J70" s="235"/>
      <c r="K70" s="235">
        <f>SUM(K71:K82)</f>
        <v>0</v>
      </c>
      <c r="L70" s="235"/>
      <c r="M70" s="235">
        <f>SUM(M71:M82)</f>
        <v>0</v>
      </c>
      <c r="N70" s="235"/>
      <c r="O70" s="235">
        <f>SUM(O71:O82)</f>
        <v>0.04</v>
      </c>
      <c r="P70" s="235"/>
      <c r="Q70" s="235">
        <f>SUM(Q71:Q82)</f>
        <v>0</v>
      </c>
      <c r="R70" s="235"/>
      <c r="S70" s="235"/>
      <c r="T70" s="236"/>
      <c r="U70" s="235">
        <f>SUM(U71:U82)</f>
        <v>15.55</v>
      </c>
      <c r="AE70" t="s">
        <v>100</v>
      </c>
    </row>
    <row r="71" spans="1:60" outlineLevel="1" x14ac:dyDescent="0.2">
      <c r="A71" s="216">
        <v>24</v>
      </c>
      <c r="B71" s="221" t="s">
        <v>176</v>
      </c>
      <c r="C71" s="268" t="s">
        <v>177</v>
      </c>
      <c r="D71" s="223" t="s">
        <v>103</v>
      </c>
      <c r="E71" s="227">
        <v>96.126000000000005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33">
        <v>0</v>
      </c>
      <c r="O71" s="233">
        <f>ROUND(E71*N71,2)</f>
        <v>0</v>
      </c>
      <c r="P71" s="233">
        <v>0</v>
      </c>
      <c r="Q71" s="233">
        <f>ROUND(E71*P71,2)</f>
        <v>0</v>
      </c>
      <c r="R71" s="233"/>
      <c r="S71" s="233"/>
      <c r="T71" s="234">
        <v>2.0299999999999999E-2</v>
      </c>
      <c r="U71" s="233">
        <f>ROUND(E71*T71,2)</f>
        <v>1.95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113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16"/>
      <c r="B72" s="221"/>
      <c r="C72" s="269" t="s">
        <v>105</v>
      </c>
      <c r="D72" s="224"/>
      <c r="E72" s="228">
        <v>68.224999999999994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4"/>
      <c r="U72" s="233"/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106</v>
      </c>
      <c r="AF72" s="215">
        <v>0</v>
      </c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16"/>
      <c r="B73" s="221"/>
      <c r="C73" s="269" t="s">
        <v>107</v>
      </c>
      <c r="D73" s="224"/>
      <c r="E73" s="228">
        <v>14.263</v>
      </c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4"/>
      <c r="U73" s="233"/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106</v>
      </c>
      <c r="AF73" s="215">
        <v>0</v>
      </c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16"/>
      <c r="B74" s="221"/>
      <c r="C74" s="269" t="s">
        <v>108</v>
      </c>
      <c r="D74" s="224"/>
      <c r="E74" s="228">
        <v>13.638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4"/>
      <c r="U74" s="233"/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106</v>
      </c>
      <c r="AF74" s="215">
        <v>0</v>
      </c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16">
        <v>25</v>
      </c>
      <c r="B75" s="221" t="s">
        <v>178</v>
      </c>
      <c r="C75" s="268" t="s">
        <v>179</v>
      </c>
      <c r="D75" s="223" t="s">
        <v>103</v>
      </c>
      <c r="E75" s="227">
        <v>96.126000000000005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33">
        <v>3.1E-4</v>
      </c>
      <c r="O75" s="233">
        <f>ROUND(E75*N75,2)</f>
        <v>0.03</v>
      </c>
      <c r="P75" s="233">
        <v>0</v>
      </c>
      <c r="Q75" s="233">
        <f>ROUND(E75*P75,2)</f>
        <v>0</v>
      </c>
      <c r="R75" s="233"/>
      <c r="S75" s="233"/>
      <c r="T75" s="234">
        <v>0.10902000000000001</v>
      </c>
      <c r="U75" s="233">
        <f>ROUND(E75*T75,2)</f>
        <v>10.48</v>
      </c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104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16"/>
      <c r="B76" s="221"/>
      <c r="C76" s="269" t="s">
        <v>105</v>
      </c>
      <c r="D76" s="224"/>
      <c r="E76" s="228">
        <v>68.224999999999994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4"/>
      <c r="U76" s="233"/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106</v>
      </c>
      <c r="AF76" s="215">
        <v>0</v>
      </c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16"/>
      <c r="B77" s="221"/>
      <c r="C77" s="269" t="s">
        <v>107</v>
      </c>
      <c r="D77" s="224"/>
      <c r="E77" s="228">
        <v>14.263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4"/>
      <c r="U77" s="233"/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106</v>
      </c>
      <c r="AF77" s="215">
        <v>0</v>
      </c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16"/>
      <c r="B78" s="221"/>
      <c r="C78" s="269" t="s">
        <v>108</v>
      </c>
      <c r="D78" s="224"/>
      <c r="E78" s="228">
        <v>13.638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4"/>
      <c r="U78" s="233"/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106</v>
      </c>
      <c r="AF78" s="215">
        <v>0</v>
      </c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16">
        <v>26</v>
      </c>
      <c r="B79" s="221" t="s">
        <v>180</v>
      </c>
      <c r="C79" s="268" t="s">
        <v>181</v>
      </c>
      <c r="D79" s="223" t="s">
        <v>103</v>
      </c>
      <c r="E79" s="227">
        <v>96.126000000000005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33">
        <v>6.9999999999999994E-5</v>
      </c>
      <c r="O79" s="233">
        <f>ROUND(E79*N79,2)</f>
        <v>0.01</v>
      </c>
      <c r="P79" s="233">
        <v>0</v>
      </c>
      <c r="Q79" s="233">
        <f>ROUND(E79*P79,2)</f>
        <v>0</v>
      </c>
      <c r="R79" s="233"/>
      <c r="S79" s="233"/>
      <c r="T79" s="234">
        <v>3.2480000000000002E-2</v>
      </c>
      <c r="U79" s="233">
        <f>ROUND(E79*T79,2)</f>
        <v>3.12</v>
      </c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104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16"/>
      <c r="B80" s="221"/>
      <c r="C80" s="269" t="s">
        <v>105</v>
      </c>
      <c r="D80" s="224"/>
      <c r="E80" s="228">
        <v>68.224999999999994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4"/>
      <c r="U80" s="233"/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106</v>
      </c>
      <c r="AF80" s="215">
        <v>0</v>
      </c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16"/>
      <c r="B81" s="221"/>
      <c r="C81" s="269" t="s">
        <v>107</v>
      </c>
      <c r="D81" s="224"/>
      <c r="E81" s="228">
        <v>14.263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4"/>
      <c r="U81" s="233"/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106</v>
      </c>
      <c r="AF81" s="215">
        <v>0</v>
      </c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16"/>
      <c r="B82" s="221"/>
      <c r="C82" s="269" t="s">
        <v>108</v>
      </c>
      <c r="D82" s="224"/>
      <c r="E82" s="228">
        <v>13.638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4"/>
      <c r="U82" s="233"/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106</v>
      </c>
      <c r="AF82" s="215">
        <v>0</v>
      </c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x14ac:dyDescent="0.2">
      <c r="A83" s="217" t="s">
        <v>99</v>
      </c>
      <c r="B83" s="222" t="s">
        <v>70</v>
      </c>
      <c r="C83" s="270" t="s">
        <v>71</v>
      </c>
      <c r="D83" s="225"/>
      <c r="E83" s="229"/>
      <c r="F83" s="235"/>
      <c r="G83" s="235">
        <f>SUMIF(AE84:AE98,"&lt;&gt;NOR",G84:G98)</f>
        <v>0</v>
      </c>
      <c r="H83" s="235"/>
      <c r="I83" s="235">
        <f>SUM(I84:I98)</f>
        <v>0</v>
      </c>
      <c r="J83" s="235"/>
      <c r="K83" s="235">
        <f>SUM(K84:K98)</f>
        <v>0</v>
      </c>
      <c r="L83" s="235"/>
      <c r="M83" s="235">
        <f>SUM(M84:M98)</f>
        <v>0</v>
      </c>
      <c r="N83" s="235"/>
      <c r="O83" s="235">
        <f>SUM(O84:O98)</f>
        <v>0</v>
      </c>
      <c r="P83" s="235"/>
      <c r="Q83" s="235">
        <f>SUM(Q84:Q98)</f>
        <v>0</v>
      </c>
      <c r="R83" s="235"/>
      <c r="S83" s="235"/>
      <c r="T83" s="236"/>
      <c r="U83" s="235">
        <f>SUM(U84:U98)</f>
        <v>21.59</v>
      </c>
      <c r="AE83" t="s">
        <v>100</v>
      </c>
    </row>
    <row r="84" spans="1:60" outlineLevel="1" x14ac:dyDescent="0.2">
      <c r="A84" s="216">
        <v>27</v>
      </c>
      <c r="B84" s="221" t="s">
        <v>182</v>
      </c>
      <c r="C84" s="268" t="s">
        <v>183</v>
      </c>
      <c r="D84" s="223" t="s">
        <v>121</v>
      </c>
      <c r="E84" s="227">
        <v>10.75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33">
        <v>0</v>
      </c>
      <c r="O84" s="233">
        <f>ROUND(E84*N84,2)</f>
        <v>0</v>
      </c>
      <c r="P84" s="233">
        <v>0</v>
      </c>
      <c r="Q84" s="233">
        <f>ROUND(E84*P84,2)</f>
        <v>0</v>
      </c>
      <c r="R84" s="233"/>
      <c r="S84" s="233"/>
      <c r="T84" s="234">
        <v>0.71499999999999997</v>
      </c>
      <c r="U84" s="233">
        <f>ROUND(E84*T84,2)</f>
        <v>7.69</v>
      </c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104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16"/>
      <c r="B85" s="221"/>
      <c r="C85" s="269" t="s">
        <v>184</v>
      </c>
      <c r="D85" s="224"/>
      <c r="E85" s="228">
        <v>3.45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4"/>
      <c r="U85" s="233"/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106</v>
      </c>
      <c r="AF85" s="215">
        <v>0</v>
      </c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16"/>
      <c r="B86" s="221"/>
      <c r="C86" s="269" t="s">
        <v>185</v>
      </c>
      <c r="D86" s="224"/>
      <c r="E86" s="228">
        <v>5.8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4"/>
      <c r="U86" s="233"/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106</v>
      </c>
      <c r="AF86" s="215">
        <v>0</v>
      </c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16"/>
      <c r="B87" s="221"/>
      <c r="C87" s="269" t="s">
        <v>186</v>
      </c>
      <c r="D87" s="224"/>
      <c r="E87" s="228">
        <v>1.5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4"/>
      <c r="U87" s="233"/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106</v>
      </c>
      <c r="AF87" s="215">
        <v>0</v>
      </c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16"/>
      <c r="B88" s="221"/>
      <c r="C88" s="269" t="s">
        <v>187</v>
      </c>
      <c r="D88" s="224"/>
      <c r="E88" s="228"/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4"/>
      <c r="U88" s="233"/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106</v>
      </c>
      <c r="AF88" s="215">
        <v>0</v>
      </c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ht="22.5" outlineLevel="1" x14ac:dyDescent="0.2">
      <c r="A89" s="216">
        <v>28</v>
      </c>
      <c r="B89" s="221" t="s">
        <v>188</v>
      </c>
      <c r="C89" s="268" t="s">
        <v>189</v>
      </c>
      <c r="D89" s="223" t="s">
        <v>121</v>
      </c>
      <c r="E89" s="227">
        <v>10.75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33">
        <v>1.6000000000000001E-4</v>
      </c>
      <c r="O89" s="233">
        <f>ROUND(E89*N89,2)</f>
        <v>0</v>
      </c>
      <c r="P89" s="233">
        <v>0</v>
      </c>
      <c r="Q89" s="233">
        <f>ROUND(E89*P89,2)</f>
        <v>0</v>
      </c>
      <c r="R89" s="233"/>
      <c r="S89" s="233"/>
      <c r="T89" s="234">
        <v>7.0000000000000007E-2</v>
      </c>
      <c r="U89" s="233">
        <f>ROUND(E89*T89,2)</f>
        <v>0.75</v>
      </c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104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16"/>
      <c r="B90" s="221"/>
      <c r="C90" s="269" t="s">
        <v>184</v>
      </c>
      <c r="D90" s="224"/>
      <c r="E90" s="228">
        <v>3.45</v>
      </c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4"/>
      <c r="U90" s="233"/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106</v>
      </c>
      <c r="AF90" s="215">
        <v>0</v>
      </c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16"/>
      <c r="B91" s="221"/>
      <c r="C91" s="269" t="s">
        <v>185</v>
      </c>
      <c r="D91" s="224"/>
      <c r="E91" s="228">
        <v>5.8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4"/>
      <c r="U91" s="233"/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106</v>
      </c>
      <c r="AF91" s="215">
        <v>0</v>
      </c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16"/>
      <c r="B92" s="221"/>
      <c r="C92" s="269" t="s">
        <v>186</v>
      </c>
      <c r="D92" s="224"/>
      <c r="E92" s="228">
        <v>1.5</v>
      </c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4"/>
      <c r="U92" s="233"/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106</v>
      </c>
      <c r="AF92" s="215">
        <v>0</v>
      </c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16">
        <v>29</v>
      </c>
      <c r="B93" s="221" t="s">
        <v>190</v>
      </c>
      <c r="C93" s="268" t="s">
        <v>191</v>
      </c>
      <c r="D93" s="223" t="s">
        <v>140</v>
      </c>
      <c r="E93" s="227">
        <v>7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33">
        <v>1.3999999999999999E-4</v>
      </c>
      <c r="O93" s="233">
        <f>ROUND(E93*N93,2)</f>
        <v>0</v>
      </c>
      <c r="P93" s="233">
        <v>0</v>
      </c>
      <c r="Q93" s="233">
        <f>ROUND(E93*P93,2)</f>
        <v>0</v>
      </c>
      <c r="R93" s="233"/>
      <c r="S93" s="233"/>
      <c r="T93" s="234">
        <v>0</v>
      </c>
      <c r="U93" s="233">
        <f>ROUND(E93*T93,2)</f>
        <v>0</v>
      </c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128</v>
      </c>
      <c r="AF93" s="215"/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16">
        <v>30</v>
      </c>
      <c r="B94" s="221" t="s">
        <v>192</v>
      </c>
      <c r="C94" s="268" t="s">
        <v>193</v>
      </c>
      <c r="D94" s="223" t="s">
        <v>140</v>
      </c>
      <c r="E94" s="227">
        <v>7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33">
        <v>0</v>
      </c>
      <c r="O94" s="233">
        <f>ROUND(E94*N94,2)</f>
        <v>0</v>
      </c>
      <c r="P94" s="233">
        <v>0</v>
      </c>
      <c r="Q94" s="233">
        <f>ROUND(E94*P94,2)</f>
        <v>0</v>
      </c>
      <c r="R94" s="233"/>
      <c r="S94" s="233"/>
      <c r="T94" s="234">
        <v>0.19</v>
      </c>
      <c r="U94" s="233">
        <f>ROUND(E94*T94,2)</f>
        <v>1.33</v>
      </c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104</v>
      </c>
      <c r="AF94" s="215"/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16">
        <v>31</v>
      </c>
      <c r="B95" s="221" t="s">
        <v>194</v>
      </c>
      <c r="C95" s="268" t="s">
        <v>195</v>
      </c>
      <c r="D95" s="223" t="s">
        <v>140</v>
      </c>
      <c r="E95" s="227">
        <v>14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3">
        <v>0</v>
      </c>
      <c r="O95" s="233">
        <f>ROUND(E95*N95,2)</f>
        <v>0</v>
      </c>
      <c r="P95" s="233">
        <v>0</v>
      </c>
      <c r="Q95" s="233">
        <f>ROUND(E95*P95,2)</f>
        <v>0</v>
      </c>
      <c r="R95" s="233"/>
      <c r="S95" s="233"/>
      <c r="T95" s="234">
        <v>0.06</v>
      </c>
      <c r="U95" s="233">
        <f>ROUND(E95*T95,2)</f>
        <v>0.84</v>
      </c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104</v>
      </c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16">
        <v>32</v>
      </c>
      <c r="B96" s="221" t="s">
        <v>196</v>
      </c>
      <c r="C96" s="268" t="s">
        <v>197</v>
      </c>
      <c r="D96" s="223" t="s">
        <v>140</v>
      </c>
      <c r="E96" s="227">
        <v>14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33">
        <v>0</v>
      </c>
      <c r="O96" s="233">
        <f>ROUND(E96*N96,2)</f>
        <v>0</v>
      </c>
      <c r="P96" s="233">
        <v>0</v>
      </c>
      <c r="Q96" s="233">
        <f>ROUND(E96*P96,2)</f>
        <v>0</v>
      </c>
      <c r="R96" s="233"/>
      <c r="S96" s="233"/>
      <c r="T96" s="234">
        <v>0.33979999999999999</v>
      </c>
      <c r="U96" s="233">
        <f>ROUND(E96*T96,2)</f>
        <v>4.76</v>
      </c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104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16">
        <v>33</v>
      </c>
      <c r="B97" s="221" t="s">
        <v>198</v>
      </c>
      <c r="C97" s="268" t="s">
        <v>199</v>
      </c>
      <c r="D97" s="223" t="s">
        <v>140</v>
      </c>
      <c r="E97" s="227">
        <v>4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33">
        <v>0</v>
      </c>
      <c r="O97" s="233">
        <f>ROUND(E97*N97,2)</f>
        <v>0</v>
      </c>
      <c r="P97" s="233">
        <v>0</v>
      </c>
      <c r="Q97" s="233">
        <f>ROUND(E97*P97,2)</f>
        <v>0</v>
      </c>
      <c r="R97" s="233"/>
      <c r="S97" s="233"/>
      <c r="T97" s="234">
        <v>1.24383</v>
      </c>
      <c r="U97" s="233">
        <f>ROUND(E97*T97,2)</f>
        <v>4.9800000000000004</v>
      </c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104</v>
      </c>
      <c r="AF97" s="215"/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46">
        <v>34</v>
      </c>
      <c r="B98" s="247" t="s">
        <v>198</v>
      </c>
      <c r="C98" s="272" t="s">
        <v>200</v>
      </c>
      <c r="D98" s="248" t="s">
        <v>140</v>
      </c>
      <c r="E98" s="249">
        <v>1</v>
      </c>
      <c r="F98" s="250"/>
      <c r="G98" s="251">
        <f>ROUND(E98*F98,2)</f>
        <v>0</v>
      </c>
      <c r="H98" s="250"/>
      <c r="I98" s="251">
        <f>ROUND(E98*H98,2)</f>
        <v>0</v>
      </c>
      <c r="J98" s="250"/>
      <c r="K98" s="251">
        <f>ROUND(E98*J98,2)</f>
        <v>0</v>
      </c>
      <c r="L98" s="251">
        <v>21</v>
      </c>
      <c r="M98" s="251">
        <f>G98*(1+L98/100)</f>
        <v>0</v>
      </c>
      <c r="N98" s="251">
        <v>0</v>
      </c>
      <c r="O98" s="251">
        <f>ROUND(E98*N98,2)</f>
        <v>0</v>
      </c>
      <c r="P98" s="251">
        <v>0</v>
      </c>
      <c r="Q98" s="251">
        <f>ROUND(E98*P98,2)</f>
        <v>0</v>
      </c>
      <c r="R98" s="251"/>
      <c r="S98" s="251"/>
      <c r="T98" s="252">
        <v>1.24383</v>
      </c>
      <c r="U98" s="251">
        <f>ROUND(E98*T98,2)</f>
        <v>1.24</v>
      </c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104</v>
      </c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x14ac:dyDescent="0.2">
      <c r="A99" s="6"/>
      <c r="B99" s="7" t="s">
        <v>187</v>
      </c>
      <c r="C99" s="273" t="s">
        <v>187</v>
      </c>
      <c r="D99" s="9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C99">
        <v>15</v>
      </c>
      <c r="AD99">
        <v>21</v>
      </c>
    </row>
    <row r="100" spans="1:60" x14ac:dyDescent="0.2">
      <c r="A100" s="253"/>
      <c r="B100" s="254">
        <v>26</v>
      </c>
      <c r="C100" s="274" t="s">
        <v>187</v>
      </c>
      <c r="D100" s="255"/>
      <c r="E100" s="256"/>
      <c r="F100" s="256"/>
      <c r="G100" s="267">
        <f>G8+G17+G24+G47+G52+G70+G83</f>
        <v>0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f>SUMIF(L7:L98,AC99,G7:G98)</f>
        <v>0</v>
      </c>
      <c r="AD100">
        <f>SUMIF(L7:L98,AD99,G7:G98)</f>
        <v>0</v>
      </c>
      <c r="AE100" t="s">
        <v>201</v>
      </c>
    </row>
    <row r="101" spans="1:60" x14ac:dyDescent="0.2">
      <c r="A101" s="6"/>
      <c r="B101" s="7" t="s">
        <v>187</v>
      </c>
      <c r="C101" s="273" t="s">
        <v>187</v>
      </c>
      <c r="D101" s="9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60" x14ac:dyDescent="0.2">
      <c r="A102" s="6"/>
      <c r="B102" s="7" t="s">
        <v>187</v>
      </c>
      <c r="C102" s="273" t="s">
        <v>187</v>
      </c>
      <c r="D102" s="9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">
      <c r="A103" s="257">
        <v>33</v>
      </c>
      <c r="B103" s="257"/>
      <c r="C103" s="275"/>
      <c r="D103" s="9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 x14ac:dyDescent="0.2">
      <c r="A104" s="258"/>
      <c r="B104" s="259"/>
      <c r="C104" s="276"/>
      <c r="D104" s="259"/>
      <c r="E104" s="259"/>
      <c r="F104" s="259"/>
      <c r="G104" s="260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E104" t="s">
        <v>202</v>
      </c>
    </row>
    <row r="105" spans="1:60" x14ac:dyDescent="0.2">
      <c r="A105" s="261"/>
      <c r="B105" s="262"/>
      <c r="C105" s="277"/>
      <c r="D105" s="262"/>
      <c r="E105" s="262"/>
      <c r="F105" s="262"/>
      <c r="G105" s="263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261"/>
      <c r="B106" s="262"/>
      <c r="C106" s="277"/>
      <c r="D106" s="262"/>
      <c r="E106" s="262"/>
      <c r="F106" s="262"/>
      <c r="G106" s="263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61"/>
      <c r="B107" s="262"/>
      <c r="C107" s="277"/>
      <c r="D107" s="262"/>
      <c r="E107" s="262"/>
      <c r="F107" s="262"/>
      <c r="G107" s="263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64"/>
      <c r="B108" s="265"/>
      <c r="C108" s="278"/>
      <c r="D108" s="265"/>
      <c r="E108" s="265"/>
      <c r="F108" s="265"/>
      <c r="G108" s="26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6"/>
      <c r="B109" s="7" t="s">
        <v>187</v>
      </c>
      <c r="C109" s="273" t="s">
        <v>187</v>
      </c>
      <c r="D109" s="9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C110" s="279"/>
      <c r="D110" s="196"/>
      <c r="AE110" t="s">
        <v>203</v>
      </c>
    </row>
    <row r="111" spans="1:60" x14ac:dyDescent="0.2">
      <c r="D111" s="196"/>
    </row>
    <row r="112" spans="1:60" x14ac:dyDescent="0.2">
      <c r="D112" s="196"/>
    </row>
    <row r="113" spans="4:4" x14ac:dyDescent="0.2">
      <c r="D113" s="196"/>
    </row>
    <row r="114" spans="4:4" x14ac:dyDescent="0.2">
      <c r="D114" s="196"/>
    </row>
    <row r="115" spans="4:4" x14ac:dyDescent="0.2">
      <c r="D115" s="196"/>
    </row>
    <row r="116" spans="4:4" x14ac:dyDescent="0.2">
      <c r="D116" s="196"/>
    </row>
    <row r="117" spans="4:4" x14ac:dyDescent="0.2">
      <c r="D117" s="196"/>
    </row>
    <row r="118" spans="4:4" x14ac:dyDescent="0.2">
      <c r="D118" s="196"/>
    </row>
    <row r="119" spans="4:4" x14ac:dyDescent="0.2">
      <c r="D119" s="196"/>
    </row>
    <row r="120" spans="4:4" x14ac:dyDescent="0.2">
      <c r="D120" s="196"/>
    </row>
    <row r="121" spans="4:4" x14ac:dyDescent="0.2">
      <c r="D121" s="196"/>
    </row>
    <row r="122" spans="4:4" x14ac:dyDescent="0.2">
      <c r="D122" s="196"/>
    </row>
    <row r="123" spans="4:4" x14ac:dyDescent="0.2">
      <c r="D123" s="196"/>
    </row>
    <row r="124" spans="4:4" x14ac:dyDescent="0.2">
      <c r="D124" s="196"/>
    </row>
    <row r="125" spans="4:4" x14ac:dyDescent="0.2">
      <c r="D125" s="196"/>
    </row>
    <row r="126" spans="4:4" x14ac:dyDescent="0.2">
      <c r="D126" s="196"/>
    </row>
    <row r="127" spans="4:4" x14ac:dyDescent="0.2">
      <c r="D127" s="196"/>
    </row>
    <row r="128" spans="4:4" x14ac:dyDescent="0.2">
      <c r="D128" s="196"/>
    </row>
    <row r="129" spans="4:4" x14ac:dyDescent="0.2">
      <c r="D129" s="196"/>
    </row>
    <row r="130" spans="4:4" x14ac:dyDescent="0.2">
      <c r="D130" s="196"/>
    </row>
    <row r="131" spans="4:4" x14ac:dyDescent="0.2">
      <c r="D131" s="196"/>
    </row>
    <row r="132" spans="4:4" x14ac:dyDescent="0.2">
      <c r="D132" s="196"/>
    </row>
    <row r="133" spans="4:4" x14ac:dyDescent="0.2">
      <c r="D133" s="196"/>
    </row>
    <row r="134" spans="4:4" x14ac:dyDescent="0.2">
      <c r="D134" s="196"/>
    </row>
    <row r="135" spans="4:4" x14ac:dyDescent="0.2">
      <c r="D135" s="196"/>
    </row>
    <row r="136" spans="4:4" x14ac:dyDescent="0.2">
      <c r="D136" s="196"/>
    </row>
    <row r="137" spans="4:4" x14ac:dyDescent="0.2">
      <c r="D137" s="196"/>
    </row>
    <row r="138" spans="4:4" x14ac:dyDescent="0.2">
      <c r="D138" s="196"/>
    </row>
    <row r="139" spans="4:4" x14ac:dyDescent="0.2">
      <c r="D139" s="196"/>
    </row>
    <row r="140" spans="4:4" x14ac:dyDescent="0.2">
      <c r="D140" s="196"/>
    </row>
    <row r="141" spans="4:4" x14ac:dyDescent="0.2">
      <c r="D141" s="196"/>
    </row>
    <row r="142" spans="4:4" x14ac:dyDescent="0.2">
      <c r="D142" s="196"/>
    </row>
    <row r="143" spans="4:4" x14ac:dyDescent="0.2">
      <c r="D143" s="196"/>
    </row>
    <row r="144" spans="4:4" x14ac:dyDescent="0.2">
      <c r="D144" s="196"/>
    </row>
    <row r="145" spans="4:4" x14ac:dyDescent="0.2">
      <c r="D145" s="196"/>
    </row>
    <row r="146" spans="4:4" x14ac:dyDescent="0.2">
      <c r="D146" s="196"/>
    </row>
    <row r="147" spans="4:4" x14ac:dyDescent="0.2">
      <c r="D147" s="196"/>
    </row>
    <row r="148" spans="4:4" x14ac:dyDescent="0.2">
      <c r="D148" s="196"/>
    </row>
    <row r="149" spans="4:4" x14ac:dyDescent="0.2">
      <c r="D149" s="196"/>
    </row>
    <row r="150" spans="4:4" x14ac:dyDescent="0.2">
      <c r="D150" s="196"/>
    </row>
    <row r="151" spans="4:4" x14ac:dyDescent="0.2">
      <c r="D151" s="196"/>
    </row>
    <row r="152" spans="4:4" x14ac:dyDescent="0.2">
      <c r="D152" s="196"/>
    </row>
    <row r="153" spans="4:4" x14ac:dyDescent="0.2">
      <c r="D153" s="196"/>
    </row>
    <row r="154" spans="4:4" x14ac:dyDescent="0.2">
      <c r="D154" s="196"/>
    </row>
    <row r="155" spans="4:4" x14ac:dyDescent="0.2">
      <c r="D155" s="196"/>
    </row>
    <row r="156" spans="4:4" x14ac:dyDescent="0.2">
      <c r="D156" s="196"/>
    </row>
    <row r="157" spans="4:4" x14ac:dyDescent="0.2">
      <c r="D157" s="196"/>
    </row>
    <row r="158" spans="4:4" x14ac:dyDescent="0.2">
      <c r="D158" s="196"/>
    </row>
    <row r="159" spans="4:4" x14ac:dyDescent="0.2">
      <c r="D159" s="196"/>
    </row>
    <row r="160" spans="4:4" x14ac:dyDescent="0.2">
      <c r="D160" s="196"/>
    </row>
    <row r="161" spans="4:4" x14ac:dyDescent="0.2">
      <c r="D161" s="196"/>
    </row>
    <row r="162" spans="4:4" x14ac:dyDescent="0.2">
      <c r="D162" s="196"/>
    </row>
    <row r="163" spans="4:4" x14ac:dyDescent="0.2">
      <c r="D163" s="196"/>
    </row>
    <row r="164" spans="4:4" x14ac:dyDescent="0.2">
      <c r="D164" s="196"/>
    </row>
    <row r="165" spans="4:4" x14ac:dyDescent="0.2">
      <c r="D165" s="196"/>
    </row>
    <row r="166" spans="4:4" x14ac:dyDescent="0.2">
      <c r="D166" s="196"/>
    </row>
    <row r="167" spans="4:4" x14ac:dyDescent="0.2">
      <c r="D167" s="196"/>
    </row>
    <row r="168" spans="4:4" x14ac:dyDescent="0.2">
      <c r="D168" s="196"/>
    </row>
    <row r="169" spans="4:4" x14ac:dyDescent="0.2">
      <c r="D169" s="196"/>
    </row>
    <row r="170" spans="4:4" x14ac:dyDescent="0.2">
      <c r="D170" s="196"/>
    </row>
    <row r="171" spans="4:4" x14ac:dyDescent="0.2">
      <c r="D171" s="196"/>
    </row>
    <row r="172" spans="4:4" x14ac:dyDescent="0.2">
      <c r="D172" s="196"/>
    </row>
    <row r="173" spans="4:4" x14ac:dyDescent="0.2">
      <c r="D173" s="196"/>
    </row>
    <row r="174" spans="4:4" x14ac:dyDescent="0.2">
      <c r="D174" s="196"/>
    </row>
    <row r="175" spans="4:4" x14ac:dyDescent="0.2">
      <c r="D175" s="196"/>
    </row>
    <row r="176" spans="4:4" x14ac:dyDescent="0.2">
      <c r="D176" s="196"/>
    </row>
    <row r="177" spans="4:4" x14ac:dyDescent="0.2">
      <c r="D177" s="196"/>
    </row>
    <row r="178" spans="4:4" x14ac:dyDescent="0.2">
      <c r="D178" s="196"/>
    </row>
    <row r="179" spans="4:4" x14ac:dyDescent="0.2">
      <c r="D179" s="196"/>
    </row>
    <row r="180" spans="4:4" x14ac:dyDescent="0.2">
      <c r="D180" s="196"/>
    </row>
    <row r="181" spans="4:4" x14ac:dyDescent="0.2">
      <c r="D181" s="196"/>
    </row>
    <row r="182" spans="4:4" x14ac:dyDescent="0.2">
      <c r="D182" s="196"/>
    </row>
    <row r="183" spans="4:4" x14ac:dyDescent="0.2">
      <c r="D183" s="196"/>
    </row>
    <row r="184" spans="4:4" x14ac:dyDescent="0.2">
      <c r="D184" s="196"/>
    </row>
    <row r="185" spans="4:4" x14ac:dyDescent="0.2">
      <c r="D185" s="196"/>
    </row>
    <row r="186" spans="4:4" x14ac:dyDescent="0.2">
      <c r="D186" s="196"/>
    </row>
    <row r="187" spans="4:4" x14ac:dyDescent="0.2">
      <c r="D187" s="196"/>
    </row>
    <row r="188" spans="4:4" x14ac:dyDescent="0.2">
      <c r="D188" s="196"/>
    </row>
    <row r="189" spans="4:4" x14ac:dyDescent="0.2">
      <c r="D189" s="196"/>
    </row>
    <row r="190" spans="4:4" x14ac:dyDescent="0.2">
      <c r="D190" s="196"/>
    </row>
    <row r="191" spans="4:4" x14ac:dyDescent="0.2">
      <c r="D191" s="196"/>
    </row>
    <row r="192" spans="4:4" x14ac:dyDescent="0.2">
      <c r="D192" s="196"/>
    </row>
    <row r="193" spans="4:4" x14ac:dyDescent="0.2">
      <c r="D193" s="196"/>
    </row>
    <row r="194" spans="4:4" x14ac:dyDescent="0.2">
      <c r="D194" s="196"/>
    </row>
    <row r="195" spans="4:4" x14ac:dyDescent="0.2">
      <c r="D195" s="196"/>
    </row>
    <row r="196" spans="4:4" x14ac:dyDescent="0.2">
      <c r="D196" s="196"/>
    </row>
    <row r="197" spans="4:4" x14ac:dyDescent="0.2">
      <c r="D197" s="196"/>
    </row>
    <row r="198" spans="4:4" x14ac:dyDescent="0.2">
      <c r="D198" s="196"/>
    </row>
    <row r="199" spans="4:4" x14ac:dyDescent="0.2">
      <c r="D199" s="196"/>
    </row>
    <row r="200" spans="4:4" x14ac:dyDescent="0.2">
      <c r="D200" s="196"/>
    </row>
    <row r="201" spans="4:4" x14ac:dyDescent="0.2">
      <c r="D201" s="196"/>
    </row>
    <row r="202" spans="4:4" x14ac:dyDescent="0.2">
      <c r="D202" s="196"/>
    </row>
    <row r="203" spans="4:4" x14ac:dyDescent="0.2">
      <c r="D203" s="196"/>
    </row>
    <row r="204" spans="4:4" x14ac:dyDescent="0.2">
      <c r="D204" s="196"/>
    </row>
    <row r="205" spans="4:4" x14ac:dyDescent="0.2">
      <c r="D205" s="196"/>
    </row>
    <row r="206" spans="4:4" x14ac:dyDescent="0.2">
      <c r="D206" s="196"/>
    </row>
    <row r="207" spans="4:4" x14ac:dyDescent="0.2">
      <c r="D207" s="196"/>
    </row>
    <row r="208" spans="4:4" x14ac:dyDescent="0.2">
      <c r="D208" s="196"/>
    </row>
    <row r="209" spans="4:4" x14ac:dyDescent="0.2">
      <c r="D209" s="196"/>
    </row>
    <row r="210" spans="4:4" x14ac:dyDescent="0.2">
      <c r="D210" s="196"/>
    </row>
    <row r="211" spans="4:4" x14ac:dyDescent="0.2">
      <c r="D211" s="196"/>
    </row>
    <row r="212" spans="4:4" x14ac:dyDescent="0.2">
      <c r="D212" s="196"/>
    </row>
    <row r="213" spans="4:4" x14ac:dyDescent="0.2">
      <c r="D213" s="196"/>
    </row>
    <row r="214" spans="4:4" x14ac:dyDescent="0.2">
      <c r="D214" s="196"/>
    </row>
    <row r="215" spans="4:4" x14ac:dyDescent="0.2">
      <c r="D215" s="196"/>
    </row>
    <row r="216" spans="4:4" x14ac:dyDescent="0.2">
      <c r="D216" s="196"/>
    </row>
    <row r="217" spans="4:4" x14ac:dyDescent="0.2">
      <c r="D217" s="196"/>
    </row>
    <row r="218" spans="4:4" x14ac:dyDescent="0.2">
      <c r="D218" s="196"/>
    </row>
    <row r="219" spans="4:4" x14ac:dyDescent="0.2">
      <c r="D219" s="196"/>
    </row>
    <row r="220" spans="4:4" x14ac:dyDescent="0.2">
      <c r="D220" s="196"/>
    </row>
    <row r="221" spans="4:4" x14ac:dyDescent="0.2">
      <c r="D221" s="196"/>
    </row>
    <row r="222" spans="4:4" x14ac:dyDescent="0.2">
      <c r="D222" s="196"/>
    </row>
    <row r="223" spans="4:4" x14ac:dyDescent="0.2">
      <c r="D223" s="196"/>
    </row>
    <row r="224" spans="4:4" x14ac:dyDescent="0.2">
      <c r="D224" s="196"/>
    </row>
    <row r="225" spans="4:4" x14ac:dyDescent="0.2">
      <c r="D225" s="196"/>
    </row>
    <row r="226" spans="4:4" x14ac:dyDescent="0.2">
      <c r="D226" s="196"/>
    </row>
    <row r="227" spans="4:4" x14ac:dyDescent="0.2">
      <c r="D227" s="196"/>
    </row>
    <row r="228" spans="4:4" x14ac:dyDescent="0.2">
      <c r="D228" s="196"/>
    </row>
    <row r="229" spans="4:4" x14ac:dyDescent="0.2">
      <c r="D229" s="196"/>
    </row>
    <row r="230" spans="4:4" x14ac:dyDescent="0.2">
      <c r="D230" s="196"/>
    </row>
    <row r="231" spans="4:4" x14ac:dyDescent="0.2">
      <c r="D231" s="196"/>
    </row>
    <row r="232" spans="4:4" x14ac:dyDescent="0.2">
      <c r="D232" s="196"/>
    </row>
    <row r="233" spans="4:4" x14ac:dyDescent="0.2">
      <c r="D233" s="196"/>
    </row>
    <row r="234" spans="4:4" x14ac:dyDescent="0.2">
      <c r="D234" s="196"/>
    </row>
    <row r="235" spans="4:4" x14ac:dyDescent="0.2">
      <c r="D235" s="196"/>
    </row>
    <row r="236" spans="4:4" x14ac:dyDescent="0.2">
      <c r="D236" s="196"/>
    </row>
    <row r="237" spans="4:4" x14ac:dyDescent="0.2">
      <c r="D237" s="196"/>
    </row>
    <row r="238" spans="4:4" x14ac:dyDescent="0.2">
      <c r="D238" s="196"/>
    </row>
    <row r="239" spans="4:4" x14ac:dyDescent="0.2">
      <c r="D239" s="196"/>
    </row>
    <row r="240" spans="4:4" x14ac:dyDescent="0.2">
      <c r="D240" s="196"/>
    </row>
    <row r="241" spans="4:4" x14ac:dyDescent="0.2">
      <c r="D241" s="196"/>
    </row>
    <row r="242" spans="4:4" x14ac:dyDescent="0.2">
      <c r="D242" s="196"/>
    </row>
    <row r="243" spans="4:4" x14ac:dyDescent="0.2">
      <c r="D243" s="196"/>
    </row>
    <row r="244" spans="4:4" x14ac:dyDescent="0.2">
      <c r="D244" s="196"/>
    </row>
    <row r="245" spans="4:4" x14ac:dyDescent="0.2">
      <c r="D245" s="196"/>
    </row>
    <row r="246" spans="4:4" x14ac:dyDescent="0.2">
      <c r="D246" s="196"/>
    </row>
    <row r="247" spans="4:4" x14ac:dyDescent="0.2">
      <c r="D247" s="196"/>
    </row>
    <row r="248" spans="4:4" x14ac:dyDescent="0.2">
      <c r="D248" s="196"/>
    </row>
    <row r="249" spans="4:4" x14ac:dyDescent="0.2">
      <c r="D249" s="196"/>
    </row>
    <row r="250" spans="4:4" x14ac:dyDescent="0.2">
      <c r="D250" s="196"/>
    </row>
    <row r="251" spans="4:4" x14ac:dyDescent="0.2">
      <c r="D251" s="196"/>
    </row>
    <row r="252" spans="4:4" x14ac:dyDescent="0.2">
      <c r="D252" s="196"/>
    </row>
    <row r="253" spans="4:4" x14ac:dyDescent="0.2">
      <c r="D253" s="196"/>
    </row>
    <row r="254" spans="4:4" x14ac:dyDescent="0.2">
      <c r="D254" s="196"/>
    </row>
    <row r="255" spans="4:4" x14ac:dyDescent="0.2">
      <c r="D255" s="196"/>
    </row>
    <row r="256" spans="4:4" x14ac:dyDescent="0.2">
      <c r="D256" s="196"/>
    </row>
    <row r="257" spans="4:4" x14ac:dyDescent="0.2">
      <c r="D257" s="196"/>
    </row>
    <row r="258" spans="4:4" x14ac:dyDescent="0.2">
      <c r="D258" s="196"/>
    </row>
    <row r="259" spans="4:4" x14ac:dyDescent="0.2">
      <c r="D259" s="196"/>
    </row>
    <row r="260" spans="4:4" x14ac:dyDescent="0.2">
      <c r="D260" s="196"/>
    </row>
    <row r="261" spans="4:4" x14ac:dyDescent="0.2">
      <c r="D261" s="196"/>
    </row>
    <row r="262" spans="4:4" x14ac:dyDescent="0.2">
      <c r="D262" s="196"/>
    </row>
    <row r="263" spans="4:4" x14ac:dyDescent="0.2">
      <c r="D263" s="196"/>
    </row>
    <row r="264" spans="4:4" x14ac:dyDescent="0.2">
      <c r="D264" s="196"/>
    </row>
    <row r="265" spans="4:4" x14ac:dyDescent="0.2">
      <c r="D265" s="196"/>
    </row>
    <row r="266" spans="4:4" x14ac:dyDescent="0.2">
      <c r="D266" s="196"/>
    </row>
    <row r="267" spans="4:4" x14ac:dyDescent="0.2">
      <c r="D267" s="196"/>
    </row>
    <row r="268" spans="4:4" x14ac:dyDescent="0.2">
      <c r="D268" s="196"/>
    </row>
    <row r="269" spans="4:4" x14ac:dyDescent="0.2">
      <c r="D269" s="196"/>
    </row>
    <row r="270" spans="4:4" x14ac:dyDescent="0.2">
      <c r="D270" s="196"/>
    </row>
    <row r="271" spans="4:4" x14ac:dyDescent="0.2">
      <c r="D271" s="196"/>
    </row>
    <row r="272" spans="4:4" x14ac:dyDescent="0.2">
      <c r="D272" s="196"/>
    </row>
    <row r="273" spans="4:4" x14ac:dyDescent="0.2">
      <c r="D273" s="196"/>
    </row>
    <row r="274" spans="4:4" x14ac:dyDescent="0.2">
      <c r="D274" s="196"/>
    </row>
    <row r="275" spans="4:4" x14ac:dyDescent="0.2">
      <c r="D275" s="196"/>
    </row>
    <row r="276" spans="4:4" x14ac:dyDescent="0.2">
      <c r="D276" s="196"/>
    </row>
    <row r="277" spans="4:4" x14ac:dyDescent="0.2">
      <c r="D277" s="196"/>
    </row>
    <row r="278" spans="4:4" x14ac:dyDescent="0.2">
      <c r="D278" s="196"/>
    </row>
    <row r="279" spans="4:4" x14ac:dyDescent="0.2">
      <c r="D279" s="196"/>
    </row>
    <row r="280" spans="4:4" x14ac:dyDescent="0.2">
      <c r="D280" s="196"/>
    </row>
    <row r="281" spans="4:4" x14ac:dyDescent="0.2">
      <c r="D281" s="196"/>
    </row>
    <row r="282" spans="4:4" x14ac:dyDescent="0.2">
      <c r="D282" s="196"/>
    </row>
    <row r="283" spans="4:4" x14ac:dyDescent="0.2">
      <c r="D283" s="196"/>
    </row>
    <row r="284" spans="4:4" x14ac:dyDescent="0.2">
      <c r="D284" s="196"/>
    </row>
    <row r="285" spans="4:4" x14ac:dyDescent="0.2">
      <c r="D285" s="196"/>
    </row>
    <row r="286" spans="4:4" x14ac:dyDescent="0.2">
      <c r="D286" s="196"/>
    </row>
    <row r="287" spans="4:4" x14ac:dyDescent="0.2">
      <c r="D287" s="196"/>
    </row>
    <row r="288" spans="4:4" x14ac:dyDescent="0.2">
      <c r="D288" s="196"/>
    </row>
    <row r="289" spans="4:4" x14ac:dyDescent="0.2">
      <c r="D289" s="196"/>
    </row>
    <row r="290" spans="4:4" x14ac:dyDescent="0.2">
      <c r="D290" s="196"/>
    </row>
    <row r="291" spans="4:4" x14ac:dyDescent="0.2">
      <c r="D291" s="196"/>
    </row>
    <row r="292" spans="4:4" x14ac:dyDescent="0.2">
      <c r="D292" s="196"/>
    </row>
    <row r="293" spans="4:4" x14ac:dyDescent="0.2">
      <c r="D293" s="196"/>
    </row>
    <row r="294" spans="4:4" x14ac:dyDescent="0.2">
      <c r="D294" s="196"/>
    </row>
    <row r="295" spans="4:4" x14ac:dyDescent="0.2">
      <c r="D295" s="196"/>
    </row>
    <row r="296" spans="4:4" x14ac:dyDescent="0.2">
      <c r="D296" s="196"/>
    </row>
    <row r="297" spans="4:4" x14ac:dyDescent="0.2">
      <c r="D297" s="196"/>
    </row>
    <row r="298" spans="4:4" x14ac:dyDescent="0.2">
      <c r="D298" s="196"/>
    </row>
    <row r="299" spans="4:4" x14ac:dyDescent="0.2">
      <c r="D299" s="196"/>
    </row>
    <row r="300" spans="4:4" x14ac:dyDescent="0.2">
      <c r="D300" s="196"/>
    </row>
    <row r="301" spans="4:4" x14ac:dyDescent="0.2">
      <c r="D301" s="196"/>
    </row>
    <row r="302" spans="4:4" x14ac:dyDescent="0.2">
      <c r="D302" s="196"/>
    </row>
    <row r="303" spans="4:4" x14ac:dyDescent="0.2">
      <c r="D303" s="196"/>
    </row>
    <row r="304" spans="4:4" x14ac:dyDescent="0.2">
      <c r="D304" s="196"/>
    </row>
    <row r="305" spans="4:4" x14ac:dyDescent="0.2">
      <c r="D305" s="196"/>
    </row>
    <row r="306" spans="4:4" x14ac:dyDescent="0.2">
      <c r="D306" s="196"/>
    </row>
    <row r="307" spans="4:4" x14ac:dyDescent="0.2">
      <c r="D307" s="196"/>
    </row>
    <row r="308" spans="4:4" x14ac:dyDescent="0.2">
      <c r="D308" s="196"/>
    </row>
    <row r="309" spans="4:4" x14ac:dyDescent="0.2">
      <c r="D309" s="196"/>
    </row>
    <row r="310" spans="4:4" x14ac:dyDescent="0.2">
      <c r="D310" s="196"/>
    </row>
    <row r="311" spans="4:4" x14ac:dyDescent="0.2">
      <c r="D311" s="196"/>
    </row>
    <row r="312" spans="4:4" x14ac:dyDescent="0.2">
      <c r="D312" s="196"/>
    </row>
    <row r="313" spans="4:4" x14ac:dyDescent="0.2">
      <c r="D313" s="196"/>
    </row>
    <row r="314" spans="4:4" x14ac:dyDescent="0.2">
      <c r="D314" s="196"/>
    </row>
    <row r="315" spans="4:4" x14ac:dyDescent="0.2">
      <c r="D315" s="196"/>
    </row>
    <row r="316" spans="4:4" x14ac:dyDescent="0.2">
      <c r="D316" s="196"/>
    </row>
    <row r="317" spans="4:4" x14ac:dyDescent="0.2">
      <c r="D317" s="196"/>
    </row>
    <row r="318" spans="4:4" x14ac:dyDescent="0.2">
      <c r="D318" s="196"/>
    </row>
    <row r="319" spans="4:4" x14ac:dyDescent="0.2">
      <c r="D319" s="196"/>
    </row>
    <row r="320" spans="4:4" x14ac:dyDescent="0.2">
      <c r="D320" s="196"/>
    </row>
    <row r="321" spans="4:4" x14ac:dyDescent="0.2">
      <c r="D321" s="196"/>
    </row>
    <row r="322" spans="4:4" x14ac:dyDescent="0.2">
      <c r="D322" s="196"/>
    </row>
    <row r="323" spans="4:4" x14ac:dyDescent="0.2">
      <c r="D323" s="196"/>
    </row>
    <row r="324" spans="4:4" x14ac:dyDescent="0.2">
      <c r="D324" s="196"/>
    </row>
    <row r="325" spans="4:4" x14ac:dyDescent="0.2">
      <c r="D325" s="196"/>
    </row>
    <row r="326" spans="4:4" x14ac:dyDescent="0.2">
      <c r="D326" s="196"/>
    </row>
    <row r="327" spans="4:4" x14ac:dyDescent="0.2">
      <c r="D327" s="196"/>
    </row>
    <row r="328" spans="4:4" x14ac:dyDescent="0.2">
      <c r="D328" s="196"/>
    </row>
    <row r="329" spans="4:4" x14ac:dyDescent="0.2">
      <c r="D329" s="196"/>
    </row>
    <row r="330" spans="4:4" x14ac:dyDescent="0.2">
      <c r="D330" s="196"/>
    </row>
    <row r="331" spans="4:4" x14ac:dyDescent="0.2">
      <c r="D331" s="196"/>
    </row>
    <row r="332" spans="4:4" x14ac:dyDescent="0.2">
      <c r="D332" s="196"/>
    </row>
    <row r="333" spans="4:4" x14ac:dyDescent="0.2">
      <c r="D333" s="196"/>
    </row>
    <row r="334" spans="4:4" x14ac:dyDescent="0.2">
      <c r="D334" s="196"/>
    </row>
    <row r="335" spans="4:4" x14ac:dyDescent="0.2">
      <c r="D335" s="196"/>
    </row>
    <row r="336" spans="4:4" x14ac:dyDescent="0.2">
      <c r="D336" s="196"/>
    </row>
    <row r="337" spans="4:4" x14ac:dyDescent="0.2">
      <c r="D337" s="196"/>
    </row>
    <row r="338" spans="4:4" x14ac:dyDescent="0.2">
      <c r="D338" s="196"/>
    </row>
    <row r="339" spans="4:4" x14ac:dyDescent="0.2">
      <c r="D339" s="196"/>
    </row>
    <row r="340" spans="4:4" x14ac:dyDescent="0.2">
      <c r="D340" s="196"/>
    </row>
    <row r="341" spans="4:4" x14ac:dyDescent="0.2">
      <c r="D341" s="196"/>
    </row>
    <row r="342" spans="4:4" x14ac:dyDescent="0.2">
      <c r="D342" s="196"/>
    </row>
    <row r="343" spans="4:4" x14ac:dyDescent="0.2">
      <c r="D343" s="196"/>
    </row>
    <row r="344" spans="4:4" x14ac:dyDescent="0.2">
      <c r="D344" s="196"/>
    </row>
    <row r="345" spans="4:4" x14ac:dyDescent="0.2">
      <c r="D345" s="196"/>
    </row>
    <row r="346" spans="4:4" x14ac:dyDescent="0.2">
      <c r="D346" s="196"/>
    </row>
    <row r="347" spans="4:4" x14ac:dyDescent="0.2">
      <c r="D347" s="196"/>
    </row>
    <row r="348" spans="4:4" x14ac:dyDescent="0.2">
      <c r="D348" s="196"/>
    </row>
    <row r="349" spans="4:4" x14ac:dyDescent="0.2">
      <c r="D349" s="196"/>
    </row>
    <row r="350" spans="4:4" x14ac:dyDescent="0.2">
      <c r="D350" s="196"/>
    </row>
    <row r="351" spans="4:4" x14ac:dyDescent="0.2">
      <c r="D351" s="196"/>
    </row>
    <row r="352" spans="4:4" x14ac:dyDescent="0.2">
      <c r="D352" s="196"/>
    </row>
    <row r="353" spans="4:4" x14ac:dyDescent="0.2">
      <c r="D353" s="196"/>
    </row>
    <row r="354" spans="4:4" x14ac:dyDescent="0.2">
      <c r="D354" s="196"/>
    </row>
    <row r="355" spans="4:4" x14ac:dyDescent="0.2">
      <c r="D355" s="196"/>
    </row>
    <row r="356" spans="4:4" x14ac:dyDescent="0.2">
      <c r="D356" s="196"/>
    </row>
    <row r="357" spans="4:4" x14ac:dyDescent="0.2">
      <c r="D357" s="196"/>
    </row>
    <row r="358" spans="4:4" x14ac:dyDescent="0.2">
      <c r="D358" s="196"/>
    </row>
    <row r="359" spans="4:4" x14ac:dyDescent="0.2">
      <c r="D359" s="196"/>
    </row>
    <row r="360" spans="4:4" x14ac:dyDescent="0.2">
      <c r="D360" s="196"/>
    </row>
    <row r="361" spans="4:4" x14ac:dyDescent="0.2">
      <c r="D361" s="196"/>
    </row>
    <row r="362" spans="4:4" x14ac:dyDescent="0.2">
      <c r="D362" s="196"/>
    </row>
    <row r="363" spans="4:4" x14ac:dyDescent="0.2">
      <c r="D363" s="196"/>
    </row>
    <row r="364" spans="4:4" x14ac:dyDescent="0.2">
      <c r="D364" s="196"/>
    </row>
    <row r="365" spans="4:4" x14ac:dyDescent="0.2">
      <c r="D365" s="196"/>
    </row>
    <row r="366" spans="4:4" x14ac:dyDescent="0.2">
      <c r="D366" s="196"/>
    </row>
    <row r="367" spans="4:4" x14ac:dyDescent="0.2">
      <c r="D367" s="196"/>
    </row>
    <row r="368" spans="4:4" x14ac:dyDescent="0.2">
      <c r="D368" s="196"/>
    </row>
    <row r="369" spans="4:4" x14ac:dyDescent="0.2">
      <c r="D369" s="196"/>
    </row>
    <row r="370" spans="4:4" x14ac:dyDescent="0.2">
      <c r="D370" s="196"/>
    </row>
    <row r="371" spans="4:4" x14ac:dyDescent="0.2">
      <c r="D371" s="196"/>
    </row>
    <row r="372" spans="4:4" x14ac:dyDescent="0.2">
      <c r="D372" s="196"/>
    </row>
    <row r="373" spans="4:4" x14ac:dyDescent="0.2">
      <c r="D373" s="196"/>
    </row>
    <row r="374" spans="4:4" x14ac:dyDescent="0.2">
      <c r="D374" s="196"/>
    </row>
    <row r="375" spans="4:4" x14ac:dyDescent="0.2">
      <c r="D375" s="196"/>
    </row>
    <row r="376" spans="4:4" x14ac:dyDescent="0.2">
      <c r="D376" s="196"/>
    </row>
    <row r="377" spans="4:4" x14ac:dyDescent="0.2">
      <c r="D377" s="196"/>
    </row>
    <row r="378" spans="4:4" x14ac:dyDescent="0.2">
      <c r="D378" s="196"/>
    </row>
    <row r="379" spans="4:4" x14ac:dyDescent="0.2">
      <c r="D379" s="196"/>
    </row>
    <row r="380" spans="4:4" x14ac:dyDescent="0.2">
      <c r="D380" s="196"/>
    </row>
    <row r="381" spans="4:4" x14ac:dyDescent="0.2">
      <c r="D381" s="196"/>
    </row>
    <row r="382" spans="4:4" x14ac:dyDescent="0.2">
      <c r="D382" s="196"/>
    </row>
    <row r="383" spans="4:4" x14ac:dyDescent="0.2">
      <c r="D383" s="196"/>
    </row>
    <row r="384" spans="4:4" x14ac:dyDescent="0.2">
      <c r="D384" s="196"/>
    </row>
    <row r="385" spans="4:4" x14ac:dyDescent="0.2">
      <c r="D385" s="196"/>
    </row>
    <row r="386" spans="4:4" x14ac:dyDescent="0.2">
      <c r="D386" s="196"/>
    </row>
    <row r="387" spans="4:4" x14ac:dyDescent="0.2">
      <c r="D387" s="196"/>
    </row>
    <row r="388" spans="4:4" x14ac:dyDescent="0.2">
      <c r="D388" s="196"/>
    </row>
    <row r="389" spans="4:4" x14ac:dyDescent="0.2">
      <c r="D389" s="196"/>
    </row>
    <row r="390" spans="4:4" x14ac:dyDescent="0.2">
      <c r="D390" s="196"/>
    </row>
    <row r="391" spans="4:4" x14ac:dyDescent="0.2">
      <c r="D391" s="196"/>
    </row>
    <row r="392" spans="4:4" x14ac:dyDescent="0.2">
      <c r="D392" s="196"/>
    </row>
    <row r="393" spans="4:4" x14ac:dyDescent="0.2">
      <c r="D393" s="196"/>
    </row>
    <row r="394" spans="4:4" x14ac:dyDescent="0.2">
      <c r="D394" s="196"/>
    </row>
    <row r="395" spans="4:4" x14ac:dyDescent="0.2">
      <c r="D395" s="196"/>
    </row>
    <row r="396" spans="4:4" x14ac:dyDescent="0.2">
      <c r="D396" s="196"/>
    </row>
    <row r="397" spans="4:4" x14ac:dyDescent="0.2">
      <c r="D397" s="196"/>
    </row>
    <row r="398" spans="4:4" x14ac:dyDescent="0.2">
      <c r="D398" s="196"/>
    </row>
    <row r="399" spans="4:4" x14ac:dyDescent="0.2">
      <c r="D399" s="196"/>
    </row>
    <row r="400" spans="4:4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mergeCells count="6">
    <mergeCell ref="A1:G1"/>
    <mergeCell ref="C2:G2"/>
    <mergeCell ref="C3:G3"/>
    <mergeCell ref="C4:G4"/>
    <mergeCell ref="A103:C103"/>
    <mergeCell ref="A104:G108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2014-02-28T09:52:57Z</cp:lastPrinted>
  <dcterms:created xsi:type="dcterms:W3CDTF">2009-04-08T07:15:50Z</dcterms:created>
  <dcterms:modified xsi:type="dcterms:W3CDTF">2017-01-10T12:29:48Z</dcterms:modified>
</cp:coreProperties>
</file>