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7" activeTab="1"/>
  </bookViews>
  <sheets>
    <sheet name="CENIK" sheetId="1" r:id="rId1"/>
    <sheet name="PLOCHY" sheetId="2" r:id="rId2"/>
    <sheet name="1a. Folwark - starý (1)" sheetId="3" r:id="rId3"/>
    <sheet name="1b. Folwark - starý (stro (2)" sheetId="4" r:id="rId4"/>
    <sheet name="10b. Guty (stromy) (3)" sheetId="5" r:id="rId5"/>
    <sheet name="10a. Guty (4)" sheetId="6" r:id="rId6"/>
    <sheet name="2a. Folwark - nový I (5)" sheetId="7" r:id="rId7"/>
    <sheet name="2b. Folwark - nový I (str (6)" sheetId="8" r:id="rId8"/>
    <sheet name="3a. Folwark - nový II (7)" sheetId="9" r:id="rId9"/>
    <sheet name="3b. Folwark - nový II (st (8)" sheetId="10" r:id="rId10"/>
    <sheet name="4a. Podlesí (9)" sheetId="11" r:id="rId11"/>
    <sheet name="4b. Podlesí (stromy) (10)" sheetId="12" r:id="rId12"/>
    <sheet name="5a. Nebory (11)" sheetId="13" r:id="rId13"/>
    <sheet name="5b. Nebory (stromy) (12)" sheetId="14" r:id="rId14"/>
    <sheet name="6a. Oldřichovice (13)" sheetId="15" r:id="rId15"/>
    <sheet name="6b. Oldřichovice (stromy) (14)" sheetId="16" r:id="rId16"/>
    <sheet name="7a. Tyra (15)" sheetId="17" r:id="rId17"/>
    <sheet name="7b. Tyra (stromy) (16)" sheetId="18" r:id="rId18"/>
    <sheet name="8a. Karpentná (17)" sheetId="19" r:id="rId19"/>
    <sheet name="8b. Karpentná (stromy) (18)" sheetId="20" r:id="rId20"/>
    <sheet name="9a. Kojkovice (19)" sheetId="21" r:id="rId21"/>
    <sheet name="9b. Kojkovice (stromy) (20)" sheetId="22" r:id="rId22"/>
  </sheets>
  <definedNames>
    <definedName name="_xlnm.Print_Titles" localSheetId="0">'CENIK'!$4:$5</definedName>
    <definedName name="_xlnm.Print_Area" localSheetId="0">'CENIK'!$A$118:$K$129</definedName>
  </definedNames>
  <calcPr fullCalcOnLoad="1"/>
</workbook>
</file>

<file path=xl/sharedStrings.xml><?xml version="1.0" encoding="utf-8"?>
<sst xmlns="http://schemas.openxmlformats.org/spreadsheetml/2006/main" count="1240" uniqueCount="159">
  <si>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</si>
  <si>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</si>
  <si>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</si>
  <si>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</si>
  <si>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</si>
  <si>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</si>
  <si>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</si>
  <si>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</si>
  <si>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10100 - strom</t>
  </si>
  <si>
    <t>Doplnění mulče (drcené kůry), ks=m2</t>
  </si>
  <si>
    <t>kus</t>
  </si>
  <si>
    <t>Hnojení minerálním hnojivem 70 g NPK/m2, ks=m2</t>
  </si>
  <si>
    <t>Okopávka s odplevelením, ks=m2</t>
  </si>
  <si>
    <t>vypletí mísy, ks=m2</t>
  </si>
  <si>
    <t>Zálivka rostlin 100l/m2=0,1m3/m2; ks=m2</t>
  </si>
  <si>
    <t>10201 - solitérní keř listnatý</t>
  </si>
  <si>
    <t>Odstranění suchých a poškozených částí</t>
  </si>
  <si>
    <t>Průklest keře</t>
  </si>
  <si>
    <t>20101 - živý plot tvarovaný listnatý</t>
  </si>
  <si>
    <t>Hnojení minerálním hnojivem 30g/m2</t>
  </si>
  <si>
    <t>plocha</t>
  </si>
  <si>
    <t>Chemické odplevelení (postřikem)</t>
  </si>
  <si>
    <t>Mulčování kůrou</t>
  </si>
  <si>
    <t>Odkopávka s odplevelením</t>
  </si>
  <si>
    <t>Odplevelení s nakypřením + odpíchnutí okrajů</t>
  </si>
  <si>
    <t>Tvarovací řez živých plotů</t>
  </si>
  <si>
    <t>povrch</t>
  </si>
  <si>
    <t>Úklid odpadků</t>
  </si>
  <si>
    <t>Vyhrabání listí</t>
  </si>
  <si>
    <t>Zmlazení keřů</t>
  </si>
  <si>
    <t>20102 - živý plot tvarovaný jehličnatý</t>
  </si>
  <si>
    <t>20300 - plocha keřů</t>
  </si>
  <si>
    <t>Průklest keřů</t>
  </si>
  <si>
    <t>20502 - ruderální plocha s dřevnatými rostlinami</t>
  </si>
  <si>
    <t>Pokosení porostu s odstraněním pokosené hmoty</t>
  </si>
  <si>
    <t>20600 - popínávka</t>
  </si>
  <si>
    <t>Hnojení minerálním hnojivem 70 g NPK/m2</t>
  </si>
  <si>
    <t>Vypletí záhonu</t>
  </si>
  <si>
    <t>Zálivka rostlin 50l/m2</t>
  </si>
  <si>
    <t>20700 - záhon letniček</t>
  </si>
  <si>
    <t>Dosadba chybějících letniček a dvouletek (do 50ti % ztrát)</t>
  </si>
  <si>
    <t>Hloubení jamek pro výsadbu květin 25 ks/m2</t>
  </si>
  <si>
    <t>Hnojení kompostem 300t/ha= 0,03t/m2</t>
  </si>
  <si>
    <t>Hnojení minerálním hnojivem 20g/m2</t>
  </si>
  <si>
    <t>Obdělání půdy hrabáním</t>
  </si>
  <si>
    <t>Obdělání půdy nakopáním do hl. přes 50 do 100 mm</t>
  </si>
  <si>
    <t>Obdělání půdy rytím do hl. 200 mm</t>
  </si>
  <si>
    <t>Odkrytí záhonu</t>
  </si>
  <si>
    <t>Přikrytí záhonu</t>
  </si>
  <si>
    <t>Vypletí bez okopávky + odstranění odkvetlých částí</t>
  </si>
  <si>
    <t>Výsadba dvouletek 25 ks/m2</t>
  </si>
  <si>
    <t>Výsadba letniček 25 ks/m2</t>
  </si>
  <si>
    <t>Zálivka rostlin 10 l/m2</t>
  </si>
  <si>
    <t>Zrušení výsadeb letniček a dvouletek</t>
  </si>
  <si>
    <t>20800 - záhon trvalek</t>
  </si>
  <si>
    <t>Hnojení minerálním hnojivem 20 g/m2</t>
  </si>
  <si>
    <t>Jarní řez trvalkových záhonů</t>
  </si>
  <si>
    <t>Zálivka rostlin 10l/m2</t>
  </si>
  <si>
    <t>20900 - záhon růží</t>
  </si>
  <si>
    <t>Jarní odhrnutí země (4 ks/m2)</t>
  </si>
  <si>
    <t>Jarní řez (4 ks/m2)</t>
  </si>
  <si>
    <t>Vypletí bez okopávky + odstranění zbytků květů</t>
  </si>
  <si>
    <t>Zimní nahrnutí země (4 ks/m2)</t>
  </si>
  <si>
    <t>21300 - nálet a nárost</t>
  </si>
  <si>
    <t>31700 - kanalizační vpusť</t>
  </si>
  <si>
    <t>Čištění</t>
  </si>
  <si>
    <t>40510 - menší zpevněná plocha štěrková</t>
  </si>
  <si>
    <t>Chemické odplevelení, čištění</t>
  </si>
  <si>
    <t>50200 - parkový</t>
  </si>
  <si>
    <t>Jarní vyhrabání</t>
  </si>
  <si>
    <t>Košení trávníku</t>
  </si>
  <si>
    <t>Podzimní vyhrabání</t>
  </si>
  <si>
    <t>50300 - luční</t>
  </si>
  <si>
    <t>Kosení</t>
  </si>
  <si>
    <t>50600 - zatravněný hrob</t>
  </si>
  <si>
    <t>košení trávníku</t>
  </si>
  <si>
    <t>Shrabání listí ručně nebo strojově</t>
  </si>
  <si>
    <t>úklid odpadků</t>
  </si>
  <si>
    <t>60200 - chodník</t>
  </si>
  <si>
    <t>Zametání</t>
  </si>
  <si>
    <t>70601 - acodrain</t>
  </si>
  <si>
    <t>délka</t>
  </si>
  <si>
    <t>70801 - chodník – strojní údržba</t>
  </si>
  <si>
    <t>Inertní posyp včetně úklidu</t>
  </si>
  <si>
    <t>Odrhnování sněhu</t>
  </si>
  <si>
    <t>70802 - chodník – ruční údržba</t>
  </si>
  <si>
    <t>Seznam ploch a přehled ceny údržby za plochu</t>
  </si>
  <si>
    <t>Cena celkem:</t>
  </si>
  <si>
    <t>Plocha</t>
  </si>
  <si>
    <t>Cena údržby</t>
  </si>
  <si>
    <t>1a. Folwark - starý</t>
  </si>
  <si>
    <t>1b. Folwark - starý (stromy)</t>
  </si>
  <si>
    <t>10b. Guty (stromy)</t>
  </si>
  <si>
    <t>2a. Folwark - nový I</t>
  </si>
  <si>
    <t>2b. Folwark - nový I (stromy)</t>
  </si>
  <si>
    <t>3a. Folwark - nový II</t>
  </si>
  <si>
    <t>3b. Folwark - nový II (stromy)</t>
  </si>
  <si>
    <t>4a. Podlesí</t>
  </si>
  <si>
    <t>4b. Podlesí (stromy)</t>
  </si>
  <si>
    <t>5a. Nebory</t>
  </si>
  <si>
    <t>5b. Nebory (stromy)</t>
  </si>
  <si>
    <t>6a. Oldřichovice</t>
  </si>
  <si>
    <t>6b. Oldřichovice (stromy)</t>
  </si>
  <si>
    <t>7a. Tyra</t>
  </si>
  <si>
    <t>7b. Tyra (stromy)</t>
  </si>
  <si>
    <t>8a. Karpentná</t>
  </si>
  <si>
    <t>8b. Karpentná (stromy)</t>
  </si>
  <si>
    <t>9a. Kojkovice</t>
  </si>
  <si>
    <t>9b. Kojkovice (stromy)</t>
  </si>
  <si>
    <t>Plocha 1a. Folwark - starý</t>
  </si>
  <si>
    <t>Intezitní třída:</t>
  </si>
  <si>
    <t xml:space="preserve">1 - Mimořádné nároky na péči </t>
  </si>
  <si>
    <t>množství</t>
  </si>
  <si>
    <t>cena</t>
  </si>
  <si>
    <t>opakování</t>
  </si>
  <si>
    <t>Cena</t>
  </si>
  <si>
    <t>Plocha 1b. Folwark - starý (stromy)</t>
  </si>
  <si>
    <t>Plocha 10b. Guty (stromy)</t>
  </si>
  <si>
    <t xml:space="preserve">2 - Průměrné nároky na péči </t>
  </si>
  <si>
    <t xml:space="preserve">3 - Nízké nároky na péči </t>
  </si>
  <si>
    <t>Plocha 2a. Folwark - nový I</t>
  </si>
  <si>
    <t>Plocha 2b. Folwark - nový I (stromy)</t>
  </si>
  <si>
    <t>Plocha 3a. Folwark - nový II</t>
  </si>
  <si>
    <t>Plocha 3b. Folwark - nový II (stromy)</t>
  </si>
  <si>
    <t>Plocha 4a. Podlesí</t>
  </si>
  <si>
    <t>Plocha 4b. Podlesí (stromy)</t>
  </si>
  <si>
    <t>Plocha 5a. Nebory</t>
  </si>
  <si>
    <t>Plocha 5b. Nebory (stromy)</t>
  </si>
  <si>
    <t>Plocha 6a. Oldřichovice</t>
  </si>
  <si>
    <t>Plocha 6b. Oldřichovice (stromy)</t>
  </si>
  <si>
    <t>Plocha 7a. Tyra</t>
  </si>
  <si>
    <t>Plocha 7b. Tyra (stromy)</t>
  </si>
  <si>
    <t>Plocha 8a. Karpentná</t>
  </si>
  <si>
    <t>Plocha 8b. Karpentná (stromy)</t>
  </si>
  <si>
    <t>Plocha 9a. Kojkovice</t>
  </si>
  <si>
    <t>Plocha 9b. Kojkovice (stromy)</t>
  </si>
  <si>
    <t>10a. Guty</t>
  </si>
  <si>
    <t>materiál, služby</t>
  </si>
  <si>
    <t>cena za jednotku</t>
  </si>
  <si>
    <t>předpokládaný objem</t>
  </si>
  <si>
    <t>cena za předpokládaný objem</t>
  </si>
  <si>
    <t>kůra mulčovací (frakce do 60 mm)</t>
  </si>
  <si>
    <r>
      <t>m</t>
    </r>
    <r>
      <rPr>
        <vertAlign val="superscript"/>
        <sz val="10"/>
        <rFont val="Arial"/>
        <family val="2"/>
      </rPr>
      <t>3</t>
    </r>
  </si>
  <si>
    <t>neselektivní herbicid na bázi glyphosátu</t>
  </si>
  <si>
    <t>l</t>
  </si>
  <si>
    <t>minerální hnojivo s vyrovnaným obsahem živin (12% N, 12% P, 17% K, 2% Mg, 6% S)</t>
  </si>
  <si>
    <t>kg</t>
  </si>
  <si>
    <t>dopravné za 1 t (zemina, kompost, štěpka…)</t>
  </si>
  <si>
    <t>km</t>
  </si>
  <si>
    <t>nakládka sypkého materiálu na dopravní prostředek</t>
  </si>
  <si>
    <t>t</t>
  </si>
  <si>
    <t>hodinová zúčtovací sazba pro kvalifikovaného pracovníka (zahradník, řemeslník)</t>
  </si>
  <si>
    <t>hod.</t>
  </si>
  <si>
    <t>Celkem za předpokládaný objem</t>
  </si>
  <si>
    <t>dodávka vody pro zálivky včetně dopravného (není-li použita ze zdroje na pohřebišti)</t>
  </si>
  <si>
    <t>hodinová zúčtovací sazba pro nekvalifikovaného pracovníka (úklid černých skládek, zálivky, nakládka materiálu, odpadu apod.)</t>
  </si>
  <si>
    <t>Dodávka materiálu a služeb pro 1 rok</t>
  </si>
  <si>
    <t>Plocha 10a. Guty</t>
  </si>
  <si>
    <r>
      <t xml:space="preserve">Cena celkem </t>
    </r>
    <r>
      <rPr>
        <b/>
        <sz val="11"/>
        <color indexed="8"/>
        <rFont val="Arial"/>
        <family val="2"/>
      </rPr>
      <t>za 2 roky</t>
    </r>
    <r>
      <rPr>
        <b/>
        <sz val="9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</si>
</sst>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 Kč&quot;"/>
    <numFmt numFmtId="166" formatCode="[$-405]d\.\ mmmm\ yyyy"/>
  </numFmts>
  <fonts count="40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5" fontId="1" fillId="33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34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35" borderId="0" xfId="0" applyFont="1" applyFill="1" applyAlignment="1">
      <alignment/>
    </xf>
    <xf numFmtId="164" fontId="3" fillId="35" borderId="0" xfId="0" applyNumberFormat="1" applyFont="1" applyFill="1" applyBorder="1" applyAlignment="1" applyProtection="1">
      <alignment/>
      <protection/>
    </xf>
    <xf numFmtId="164" fontId="0" fillId="0" borderId="10" xfId="0" applyNumberFormat="1" applyFill="1" applyBorder="1" applyAlignment="1">
      <alignment/>
    </xf>
    <xf numFmtId="43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3" fontId="2" fillId="0" borderId="11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3" fontId="0" fillId="0" borderId="14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4" fontId="0" fillId="0" borderId="11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6" borderId="0" xfId="0" applyFont="1" applyFill="1" applyBorder="1" applyAlignment="1" applyProtection="1">
      <alignment/>
      <protection/>
    </xf>
    <xf numFmtId="164" fontId="1" fillId="36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06">
      <selection activeCell="I129" sqref="I129:K129"/>
    </sheetView>
  </sheetViews>
  <sheetFormatPr defaultColWidth="11.57421875" defaultRowHeight="12.75"/>
  <cols>
    <col min="1" max="1" width="55.00390625" style="0" customWidth="1"/>
    <col min="2" max="2" width="8.00390625" style="1" customWidth="1"/>
    <col min="3" max="3" width="6.57421875" style="2" customWidth="1"/>
    <col min="4" max="4" width="7.00390625" style="2" customWidth="1"/>
    <col min="5" max="5" width="7.7109375" style="2" customWidth="1"/>
    <col min="6" max="6" width="9.00390625" style="3" customWidth="1"/>
    <col min="7" max="7" width="9.7109375" style="3" customWidth="1"/>
    <col min="8" max="8" width="9.28125" style="3" customWidth="1"/>
    <col min="9" max="9" width="8.140625" style="3" customWidth="1"/>
    <col min="10" max="11" width="8.421875" style="3" customWidth="1"/>
  </cols>
  <sheetData>
    <row r="1" spans="1:5" ht="12.75">
      <c r="A1" s="55" t="s">
        <v>0</v>
      </c>
      <c r="B1" s="55"/>
      <c r="C1" s="55"/>
      <c r="D1" s="55"/>
      <c r="E1" s="55"/>
    </row>
    <row r="4" spans="1:11" ht="12.75">
      <c r="A4" s="5"/>
      <c r="B4" s="6"/>
      <c r="C4" s="56" t="s">
        <v>1</v>
      </c>
      <c r="D4" s="56"/>
      <c r="E4" s="56"/>
      <c r="F4" s="57" t="s">
        <v>2</v>
      </c>
      <c r="G4" s="57"/>
      <c r="H4" s="57"/>
      <c r="I4" s="57" t="s">
        <v>3</v>
      </c>
      <c r="J4" s="57"/>
      <c r="K4" s="57"/>
    </row>
    <row r="5" spans="1:11" ht="12.75">
      <c r="A5" s="5"/>
      <c r="B5" s="9" t="s">
        <v>4</v>
      </c>
      <c r="C5" s="7" t="s">
        <v>5</v>
      </c>
      <c r="D5" s="7" t="s">
        <v>6</v>
      </c>
      <c r="E5" s="7" t="s">
        <v>7</v>
      </c>
      <c r="F5" s="8" t="s">
        <v>5</v>
      </c>
      <c r="G5" s="8" t="s">
        <v>6</v>
      </c>
      <c r="H5" s="8" t="s">
        <v>7</v>
      </c>
      <c r="I5" s="8" t="s">
        <v>5</v>
      </c>
      <c r="J5" s="8" t="s">
        <v>6</v>
      </c>
      <c r="K5" s="8" t="s">
        <v>7</v>
      </c>
    </row>
    <row r="6" spans="1:11" ht="12.75">
      <c r="A6" s="10" t="s">
        <v>8</v>
      </c>
      <c r="B6" s="11"/>
      <c r="C6" s="12"/>
      <c r="D6" s="12"/>
      <c r="E6" s="12"/>
      <c r="F6" s="13"/>
      <c r="G6" s="13"/>
      <c r="H6" s="13"/>
      <c r="I6" s="13"/>
      <c r="J6" s="13"/>
      <c r="K6" s="13"/>
    </row>
    <row r="7" spans="1:11" ht="12.75">
      <c r="A7" s="14" t="s">
        <v>9</v>
      </c>
      <c r="B7" s="15" t="s">
        <v>10</v>
      </c>
      <c r="C7" s="16"/>
      <c r="D7" s="16"/>
      <c r="E7" s="16"/>
      <c r="F7" s="17">
        <v>152</v>
      </c>
      <c r="G7" s="17">
        <v>0</v>
      </c>
      <c r="H7" s="17">
        <v>0</v>
      </c>
      <c r="I7" s="17">
        <v>152</v>
      </c>
      <c r="J7" s="17">
        <v>0</v>
      </c>
      <c r="K7" s="17">
        <v>0</v>
      </c>
    </row>
    <row r="8" spans="1:11" ht="12.75">
      <c r="A8" s="14" t="s">
        <v>11</v>
      </c>
      <c r="B8" s="15" t="s">
        <v>10</v>
      </c>
      <c r="C8" s="16"/>
      <c r="D8" s="16"/>
      <c r="E8" s="16"/>
      <c r="F8" s="17">
        <v>152</v>
      </c>
      <c r="G8" s="17">
        <v>0</v>
      </c>
      <c r="H8" s="17">
        <v>0</v>
      </c>
      <c r="I8" s="17">
        <v>152</v>
      </c>
      <c r="J8" s="17">
        <v>0</v>
      </c>
      <c r="K8" s="17">
        <v>0</v>
      </c>
    </row>
    <row r="9" spans="1:11" ht="12.75">
      <c r="A9" s="14" t="s">
        <v>12</v>
      </c>
      <c r="B9" s="15" t="s">
        <v>10</v>
      </c>
      <c r="C9" s="16"/>
      <c r="D9" s="16"/>
      <c r="E9" s="16"/>
      <c r="F9" s="17">
        <v>152</v>
      </c>
      <c r="G9" s="17">
        <v>0</v>
      </c>
      <c r="H9" s="17">
        <v>0</v>
      </c>
      <c r="I9" s="17">
        <v>152</v>
      </c>
      <c r="J9" s="17">
        <v>0</v>
      </c>
      <c r="K9" s="17">
        <v>0</v>
      </c>
    </row>
    <row r="10" spans="1:11" ht="12.75">
      <c r="A10" s="14" t="s">
        <v>13</v>
      </c>
      <c r="B10" s="15" t="s">
        <v>10</v>
      </c>
      <c r="C10" s="16"/>
      <c r="D10" s="16"/>
      <c r="E10" s="16"/>
      <c r="F10" s="17">
        <v>152</v>
      </c>
      <c r="G10" s="17">
        <v>0</v>
      </c>
      <c r="H10" s="17">
        <v>0</v>
      </c>
      <c r="I10" s="17">
        <v>912</v>
      </c>
      <c r="J10" s="17">
        <v>0</v>
      </c>
      <c r="K10" s="17">
        <v>0</v>
      </c>
    </row>
    <row r="11" spans="1:11" ht="12.75">
      <c r="A11" s="14" t="s">
        <v>14</v>
      </c>
      <c r="B11" s="15" t="s">
        <v>10</v>
      </c>
      <c r="C11" s="16"/>
      <c r="D11" s="16"/>
      <c r="E11" s="16"/>
      <c r="F11" s="17">
        <v>152</v>
      </c>
      <c r="G11" s="17">
        <v>0</v>
      </c>
      <c r="H11" s="17">
        <v>0</v>
      </c>
      <c r="I11" s="17">
        <v>456</v>
      </c>
      <c r="J11" s="17">
        <v>0</v>
      </c>
      <c r="K11" s="17">
        <v>0</v>
      </c>
    </row>
    <row r="12" spans="1:11" ht="12.75">
      <c r="A12" s="10" t="s">
        <v>15</v>
      </c>
      <c r="B12" s="11"/>
      <c r="C12" s="12"/>
      <c r="D12" s="12"/>
      <c r="E12" s="12"/>
      <c r="F12" s="13"/>
      <c r="G12" s="13"/>
      <c r="H12" s="13"/>
      <c r="I12" s="13"/>
      <c r="J12" s="13"/>
      <c r="K12" s="13"/>
    </row>
    <row r="13" spans="1:11" ht="12.75">
      <c r="A13" s="14" t="s">
        <v>16</v>
      </c>
      <c r="B13" s="15" t="s">
        <v>10</v>
      </c>
      <c r="C13" s="16"/>
      <c r="D13" s="16"/>
      <c r="E13" s="16"/>
      <c r="F13" s="17">
        <v>119</v>
      </c>
      <c r="G13" s="17">
        <v>0</v>
      </c>
      <c r="H13" s="17">
        <v>0</v>
      </c>
      <c r="I13" s="17">
        <v>116</v>
      </c>
      <c r="J13" s="17">
        <v>0</v>
      </c>
      <c r="K13" s="17">
        <v>0</v>
      </c>
    </row>
    <row r="14" spans="1:11" ht="12.75">
      <c r="A14" s="14" t="s">
        <v>17</v>
      </c>
      <c r="B14" s="15" t="s">
        <v>10</v>
      </c>
      <c r="C14" s="16"/>
      <c r="D14" s="16"/>
      <c r="E14" s="16"/>
      <c r="F14" s="17">
        <v>119</v>
      </c>
      <c r="G14" s="17">
        <v>0</v>
      </c>
      <c r="H14" s="17">
        <v>0</v>
      </c>
      <c r="I14" s="17">
        <v>116</v>
      </c>
      <c r="J14" s="17">
        <v>0</v>
      </c>
      <c r="K14" s="17">
        <v>0</v>
      </c>
    </row>
    <row r="15" spans="1:11" ht="12.75">
      <c r="A15" s="10" t="s">
        <v>18</v>
      </c>
      <c r="B15" s="11"/>
      <c r="C15" s="12"/>
      <c r="D15" s="12"/>
      <c r="E15" s="12"/>
      <c r="F15" s="13"/>
      <c r="G15" s="13"/>
      <c r="H15" s="13"/>
      <c r="I15" s="13"/>
      <c r="J15" s="13"/>
      <c r="K15" s="13"/>
    </row>
    <row r="16" spans="1:11" ht="12.75">
      <c r="A16" s="14" t="s">
        <v>19</v>
      </c>
      <c r="B16" s="15" t="s">
        <v>20</v>
      </c>
      <c r="C16" s="16"/>
      <c r="D16" s="16"/>
      <c r="E16" s="16"/>
      <c r="F16" s="17">
        <v>147.031</v>
      </c>
      <c r="G16" s="17">
        <v>0</v>
      </c>
      <c r="H16" s="17">
        <v>0</v>
      </c>
      <c r="I16" s="17">
        <v>147.031</v>
      </c>
      <c r="J16" s="17">
        <v>0</v>
      </c>
      <c r="K16" s="17">
        <v>0</v>
      </c>
    </row>
    <row r="17" spans="1:11" ht="12.75">
      <c r="A17" s="14" t="s">
        <v>21</v>
      </c>
      <c r="B17" s="15" t="s">
        <v>20</v>
      </c>
      <c r="C17" s="16"/>
      <c r="D17" s="16"/>
      <c r="E17" s="16"/>
      <c r="F17" s="17">
        <v>147.031</v>
      </c>
      <c r="G17" s="17">
        <v>0</v>
      </c>
      <c r="H17" s="17">
        <v>0</v>
      </c>
      <c r="I17" s="17">
        <v>147.031</v>
      </c>
      <c r="J17" s="17">
        <v>0</v>
      </c>
      <c r="K17" s="17">
        <v>0</v>
      </c>
    </row>
    <row r="18" spans="1:11" ht="12.75">
      <c r="A18" s="14" t="s">
        <v>22</v>
      </c>
      <c r="B18" s="15" t="s">
        <v>20</v>
      </c>
      <c r="C18" s="16"/>
      <c r="D18" s="16"/>
      <c r="E18" s="16"/>
      <c r="F18" s="17">
        <v>147.031</v>
      </c>
      <c r="G18" s="17">
        <v>0</v>
      </c>
      <c r="H18" s="17">
        <v>0</v>
      </c>
      <c r="I18" s="17">
        <v>147.031</v>
      </c>
      <c r="J18" s="17">
        <v>0</v>
      </c>
      <c r="K18" s="17">
        <v>0</v>
      </c>
    </row>
    <row r="19" spans="1:11" ht="12.75">
      <c r="A19" s="14" t="s">
        <v>23</v>
      </c>
      <c r="B19" s="15" t="s">
        <v>20</v>
      </c>
      <c r="C19" s="16"/>
      <c r="D19" s="16"/>
      <c r="E19" s="16"/>
      <c r="F19" s="17">
        <v>147.031</v>
      </c>
      <c r="G19" s="17">
        <v>0</v>
      </c>
      <c r="H19" s="17">
        <v>0</v>
      </c>
      <c r="I19" s="17">
        <v>147.031</v>
      </c>
      <c r="J19" s="17">
        <v>0</v>
      </c>
      <c r="K19" s="17">
        <v>0</v>
      </c>
    </row>
    <row r="20" spans="1:11" ht="12.75">
      <c r="A20" s="14" t="s">
        <v>24</v>
      </c>
      <c r="B20" s="15" t="s">
        <v>20</v>
      </c>
      <c r="C20" s="16"/>
      <c r="D20" s="16"/>
      <c r="E20" s="16"/>
      <c r="F20" s="17">
        <v>147.031</v>
      </c>
      <c r="G20" s="17">
        <v>0</v>
      </c>
      <c r="H20" s="17">
        <v>0</v>
      </c>
      <c r="I20" s="17">
        <v>147.031</v>
      </c>
      <c r="J20" s="17">
        <v>0</v>
      </c>
      <c r="K20" s="17">
        <v>0</v>
      </c>
    </row>
    <row r="21" spans="1:11" ht="12.75">
      <c r="A21" s="14" t="s">
        <v>25</v>
      </c>
      <c r="B21" s="15" t="s">
        <v>26</v>
      </c>
      <c r="C21" s="16"/>
      <c r="D21" s="16"/>
      <c r="E21" s="16"/>
      <c r="F21" s="17">
        <v>670.163833207557</v>
      </c>
      <c r="G21" s="17">
        <v>0</v>
      </c>
      <c r="H21" s="17">
        <v>0</v>
      </c>
      <c r="I21" s="17">
        <v>2680.655332830228</v>
      </c>
      <c r="J21" s="17">
        <v>0</v>
      </c>
      <c r="K21" s="17">
        <v>0</v>
      </c>
    </row>
    <row r="22" spans="1:11" ht="12.75">
      <c r="A22" s="14" t="s">
        <v>27</v>
      </c>
      <c r="B22" s="15" t="s">
        <v>20</v>
      </c>
      <c r="C22" s="16"/>
      <c r="D22" s="16"/>
      <c r="E22" s="16"/>
      <c r="F22" s="17">
        <v>147.031</v>
      </c>
      <c r="G22" s="17">
        <v>0</v>
      </c>
      <c r="H22" s="17">
        <v>0</v>
      </c>
      <c r="I22" s="17">
        <v>588.124</v>
      </c>
      <c r="J22" s="17">
        <v>0</v>
      </c>
      <c r="K22" s="17">
        <v>0</v>
      </c>
    </row>
    <row r="23" spans="1:11" ht="12.75">
      <c r="A23" s="14" t="s">
        <v>28</v>
      </c>
      <c r="B23" s="15" t="s">
        <v>20</v>
      </c>
      <c r="C23" s="16"/>
      <c r="D23" s="16"/>
      <c r="E23" s="16"/>
      <c r="F23" s="17">
        <v>147.031</v>
      </c>
      <c r="G23" s="17">
        <v>0</v>
      </c>
      <c r="H23" s="17">
        <v>0</v>
      </c>
      <c r="I23" s="17">
        <v>294.062</v>
      </c>
      <c r="J23" s="17">
        <v>0</v>
      </c>
      <c r="K23" s="17">
        <v>0</v>
      </c>
    </row>
    <row r="24" spans="1:11" ht="12.75">
      <c r="A24" s="14" t="s">
        <v>29</v>
      </c>
      <c r="B24" s="15" t="s">
        <v>20</v>
      </c>
      <c r="C24" s="16"/>
      <c r="D24" s="16"/>
      <c r="E24" s="16"/>
      <c r="F24" s="17">
        <v>147.031</v>
      </c>
      <c r="G24" s="17">
        <v>0</v>
      </c>
      <c r="H24" s="17">
        <v>0</v>
      </c>
      <c r="I24" s="17">
        <v>147.031</v>
      </c>
      <c r="J24" s="17">
        <v>0</v>
      </c>
      <c r="K24" s="17">
        <v>0</v>
      </c>
    </row>
    <row r="25" spans="1:11" ht="12.75">
      <c r="A25" s="10" t="s">
        <v>30</v>
      </c>
      <c r="B25" s="11"/>
      <c r="C25" s="12"/>
      <c r="D25" s="12"/>
      <c r="E25" s="12"/>
      <c r="F25" s="13"/>
      <c r="G25" s="13"/>
      <c r="H25" s="13"/>
      <c r="I25" s="13"/>
      <c r="J25" s="13"/>
      <c r="K25" s="13"/>
    </row>
    <row r="26" spans="1:11" ht="12.75">
      <c r="A26" s="14" t="s">
        <v>19</v>
      </c>
      <c r="B26" s="15" t="s">
        <v>20</v>
      </c>
      <c r="C26" s="16"/>
      <c r="D26" s="16"/>
      <c r="E26" s="16"/>
      <c r="F26" s="17">
        <v>66.3639</v>
      </c>
      <c r="G26" s="17">
        <v>0</v>
      </c>
      <c r="H26" s="17">
        <v>0</v>
      </c>
      <c r="I26" s="17">
        <v>66.3639</v>
      </c>
      <c r="J26" s="17">
        <v>0</v>
      </c>
      <c r="K26" s="17">
        <v>0</v>
      </c>
    </row>
    <row r="27" spans="1:11" ht="12.75">
      <c r="A27" s="14" t="s">
        <v>21</v>
      </c>
      <c r="B27" s="15" t="s">
        <v>20</v>
      </c>
      <c r="C27" s="16"/>
      <c r="D27" s="16"/>
      <c r="E27" s="16"/>
      <c r="F27" s="17">
        <v>66.3639</v>
      </c>
      <c r="G27" s="17">
        <v>0</v>
      </c>
      <c r="H27" s="17">
        <v>0</v>
      </c>
      <c r="I27" s="17">
        <v>66.3639</v>
      </c>
      <c r="J27" s="17">
        <v>0</v>
      </c>
      <c r="K27" s="17">
        <v>0</v>
      </c>
    </row>
    <row r="28" spans="1:11" ht="12.75">
      <c r="A28" s="14" t="s">
        <v>22</v>
      </c>
      <c r="B28" s="15" t="s">
        <v>20</v>
      </c>
      <c r="C28" s="16"/>
      <c r="D28" s="16"/>
      <c r="E28" s="16"/>
      <c r="F28" s="17">
        <v>66.3639</v>
      </c>
      <c r="G28" s="17">
        <v>0</v>
      </c>
      <c r="H28" s="17">
        <v>0</v>
      </c>
      <c r="I28" s="17">
        <v>66.3639</v>
      </c>
      <c r="J28" s="17">
        <v>0</v>
      </c>
      <c r="K28" s="17">
        <v>0</v>
      </c>
    </row>
    <row r="29" spans="1:11" ht="12.75">
      <c r="A29" s="14" t="s">
        <v>23</v>
      </c>
      <c r="B29" s="15" t="s">
        <v>20</v>
      </c>
      <c r="C29" s="16"/>
      <c r="D29" s="16"/>
      <c r="E29" s="16"/>
      <c r="F29" s="17">
        <v>66.3639</v>
      </c>
      <c r="G29" s="17">
        <v>0</v>
      </c>
      <c r="H29" s="17">
        <v>0</v>
      </c>
      <c r="I29" s="17">
        <v>66.3639</v>
      </c>
      <c r="J29" s="17">
        <v>0</v>
      </c>
      <c r="K29" s="17">
        <v>0</v>
      </c>
    </row>
    <row r="30" spans="1:11" ht="12.75">
      <c r="A30" s="14" t="s">
        <v>24</v>
      </c>
      <c r="B30" s="15" t="s">
        <v>20</v>
      </c>
      <c r="C30" s="16"/>
      <c r="D30" s="16"/>
      <c r="E30" s="16"/>
      <c r="F30" s="17">
        <v>66.3639</v>
      </c>
      <c r="G30" s="17">
        <v>0</v>
      </c>
      <c r="H30" s="17">
        <v>0</v>
      </c>
      <c r="I30" s="17">
        <v>66.3639</v>
      </c>
      <c r="J30" s="17">
        <v>0</v>
      </c>
      <c r="K30" s="17">
        <v>0</v>
      </c>
    </row>
    <row r="31" spans="1:11" ht="12.75">
      <c r="A31" s="14" t="s">
        <v>25</v>
      </c>
      <c r="B31" s="15" t="s">
        <v>26</v>
      </c>
      <c r="C31" s="16"/>
      <c r="D31" s="16"/>
      <c r="E31" s="16"/>
      <c r="F31" s="17">
        <v>252.58268154356</v>
      </c>
      <c r="G31" s="17">
        <v>0</v>
      </c>
      <c r="H31" s="17">
        <v>0</v>
      </c>
      <c r="I31" s="17">
        <v>252.58268154356</v>
      </c>
      <c r="J31" s="17">
        <v>0</v>
      </c>
      <c r="K31" s="17">
        <v>0</v>
      </c>
    </row>
    <row r="32" spans="1:11" ht="12.75">
      <c r="A32" s="14" t="s">
        <v>27</v>
      </c>
      <c r="B32" s="15" t="s">
        <v>20</v>
      </c>
      <c r="C32" s="16"/>
      <c r="D32" s="16"/>
      <c r="E32" s="16"/>
      <c r="F32" s="17">
        <v>66.3639</v>
      </c>
      <c r="G32" s="17">
        <v>0</v>
      </c>
      <c r="H32" s="17">
        <v>0</v>
      </c>
      <c r="I32" s="17">
        <v>265.4556</v>
      </c>
      <c r="J32" s="17">
        <v>0</v>
      </c>
      <c r="K32" s="17">
        <v>0</v>
      </c>
    </row>
    <row r="33" spans="1:11" ht="12.75">
      <c r="A33" s="14" t="s">
        <v>28</v>
      </c>
      <c r="B33" s="15" t="s">
        <v>20</v>
      </c>
      <c r="C33" s="16"/>
      <c r="D33" s="16"/>
      <c r="E33" s="16"/>
      <c r="F33" s="17">
        <v>66.3639</v>
      </c>
      <c r="G33" s="17">
        <v>0</v>
      </c>
      <c r="H33" s="17">
        <v>0</v>
      </c>
      <c r="I33" s="17">
        <v>132.7278</v>
      </c>
      <c r="J33" s="17">
        <v>0</v>
      </c>
      <c r="K33" s="17">
        <v>0</v>
      </c>
    </row>
    <row r="34" spans="1:11" ht="12.75">
      <c r="A34" s="10" t="s">
        <v>31</v>
      </c>
      <c r="B34" s="11"/>
      <c r="C34" s="12"/>
      <c r="D34" s="12"/>
      <c r="E34" s="12"/>
      <c r="F34" s="13"/>
      <c r="G34" s="13"/>
      <c r="H34" s="13"/>
      <c r="I34" s="13"/>
      <c r="J34" s="13"/>
      <c r="K34" s="13"/>
    </row>
    <row r="35" spans="1:11" ht="12.75">
      <c r="A35" s="14" t="s">
        <v>19</v>
      </c>
      <c r="B35" s="15" t="s">
        <v>20</v>
      </c>
      <c r="C35" s="16"/>
      <c r="D35" s="16"/>
      <c r="E35" s="16"/>
      <c r="F35" s="17">
        <v>1720.5103</v>
      </c>
      <c r="G35" s="17">
        <v>3.78094</v>
      </c>
      <c r="H35" s="17">
        <v>0</v>
      </c>
      <c r="I35" s="17">
        <v>1720.5103</v>
      </c>
      <c r="J35" s="17">
        <v>3.78094</v>
      </c>
      <c r="K35" s="17">
        <v>0</v>
      </c>
    </row>
    <row r="36" spans="1:11" ht="12.75">
      <c r="A36" s="14" t="s">
        <v>21</v>
      </c>
      <c r="B36" s="15" t="s">
        <v>20</v>
      </c>
      <c r="C36" s="16"/>
      <c r="D36" s="16"/>
      <c r="E36" s="16"/>
      <c r="F36" s="17">
        <v>1720.5103</v>
      </c>
      <c r="G36" s="17">
        <v>3.78094</v>
      </c>
      <c r="H36" s="17">
        <v>0</v>
      </c>
      <c r="I36" s="17">
        <v>1720.5103</v>
      </c>
      <c r="J36" s="17">
        <v>3.78094</v>
      </c>
      <c r="K36" s="17">
        <v>0</v>
      </c>
    </row>
    <row r="37" spans="1:11" ht="12.75">
      <c r="A37" s="14" t="s">
        <v>22</v>
      </c>
      <c r="B37" s="15" t="s">
        <v>20</v>
      </c>
      <c r="C37" s="16"/>
      <c r="D37" s="16"/>
      <c r="E37" s="16"/>
      <c r="F37" s="17">
        <v>1720.5103</v>
      </c>
      <c r="G37" s="17">
        <v>3.78094</v>
      </c>
      <c r="H37" s="17">
        <v>0</v>
      </c>
      <c r="I37" s="17">
        <v>1720.5103</v>
      </c>
      <c r="J37" s="17">
        <v>3.78094</v>
      </c>
      <c r="K37" s="17">
        <v>0</v>
      </c>
    </row>
    <row r="38" spans="1:11" ht="12.75">
      <c r="A38" s="14" t="s">
        <v>23</v>
      </c>
      <c r="B38" s="15" t="s">
        <v>20</v>
      </c>
      <c r="C38" s="16"/>
      <c r="D38" s="16"/>
      <c r="E38" s="16"/>
      <c r="F38" s="17">
        <v>1720.5103</v>
      </c>
      <c r="G38" s="17">
        <v>3.78094</v>
      </c>
      <c r="H38" s="17">
        <v>0</v>
      </c>
      <c r="I38" s="17">
        <v>3441.0206</v>
      </c>
      <c r="J38" s="17">
        <v>7.56188</v>
      </c>
      <c r="K38" s="17">
        <v>0</v>
      </c>
    </row>
    <row r="39" spans="1:11" ht="12.75">
      <c r="A39" s="14" t="s">
        <v>24</v>
      </c>
      <c r="B39" s="15" t="s">
        <v>20</v>
      </c>
      <c r="C39" s="16"/>
      <c r="D39" s="16"/>
      <c r="E39" s="16"/>
      <c r="F39" s="17">
        <v>1720.5103</v>
      </c>
      <c r="G39" s="17">
        <v>3.78094</v>
      </c>
      <c r="H39" s="17">
        <v>0</v>
      </c>
      <c r="I39" s="17">
        <v>1720.5103</v>
      </c>
      <c r="J39" s="17">
        <v>3.78094</v>
      </c>
      <c r="K39" s="17">
        <v>0</v>
      </c>
    </row>
    <row r="40" spans="1:11" ht="12.75">
      <c r="A40" s="14" t="s">
        <v>32</v>
      </c>
      <c r="B40" s="15" t="s">
        <v>20</v>
      </c>
      <c r="C40" s="16"/>
      <c r="D40" s="16"/>
      <c r="E40" s="16"/>
      <c r="F40" s="17">
        <v>1720.5103</v>
      </c>
      <c r="G40" s="17">
        <v>3.78094</v>
      </c>
      <c r="H40" s="17">
        <v>0</v>
      </c>
      <c r="I40" s="17">
        <v>1720.5103</v>
      </c>
      <c r="J40" s="17">
        <v>3.78094</v>
      </c>
      <c r="K40" s="17">
        <v>0</v>
      </c>
    </row>
    <row r="41" spans="1:11" ht="12.75">
      <c r="A41" s="14" t="s">
        <v>27</v>
      </c>
      <c r="B41" s="15" t="s">
        <v>20</v>
      </c>
      <c r="C41" s="16"/>
      <c r="D41" s="16"/>
      <c r="E41" s="16"/>
      <c r="F41" s="17">
        <v>1720.5103</v>
      </c>
      <c r="G41" s="17">
        <v>3.78094</v>
      </c>
      <c r="H41" s="17">
        <v>0</v>
      </c>
      <c r="I41" s="17">
        <v>6882.0412</v>
      </c>
      <c r="J41" s="17">
        <v>15.12376</v>
      </c>
      <c r="K41" s="17">
        <v>0</v>
      </c>
    </row>
    <row r="42" spans="1:11" ht="12.75">
      <c r="A42" s="14" t="s">
        <v>28</v>
      </c>
      <c r="B42" s="15" t="s">
        <v>20</v>
      </c>
      <c r="C42" s="16"/>
      <c r="D42" s="16"/>
      <c r="E42" s="16"/>
      <c r="F42" s="17">
        <v>1720.5103</v>
      </c>
      <c r="G42" s="17">
        <v>3.78094</v>
      </c>
      <c r="H42" s="17">
        <v>0</v>
      </c>
      <c r="I42" s="17">
        <v>3441.0206</v>
      </c>
      <c r="J42" s="17">
        <v>7.56188</v>
      </c>
      <c r="K42" s="17">
        <v>0</v>
      </c>
    </row>
    <row r="43" spans="1:11" ht="12.75">
      <c r="A43" s="10" t="s">
        <v>33</v>
      </c>
      <c r="B43" s="11"/>
      <c r="C43" s="12"/>
      <c r="D43" s="12"/>
      <c r="E43" s="12"/>
      <c r="F43" s="13"/>
      <c r="G43" s="13"/>
      <c r="H43" s="13"/>
      <c r="I43" s="13"/>
      <c r="J43" s="13"/>
      <c r="K43" s="13"/>
    </row>
    <row r="44" spans="1:11" ht="12.75">
      <c r="A44" s="14" t="s">
        <v>34</v>
      </c>
      <c r="B44" s="15" t="s">
        <v>20</v>
      </c>
      <c r="C44" s="16"/>
      <c r="D44" s="16"/>
      <c r="E44" s="16"/>
      <c r="F44" s="17">
        <v>157.12386</v>
      </c>
      <c r="G44" s="17">
        <v>0</v>
      </c>
      <c r="H44" s="17">
        <v>0</v>
      </c>
      <c r="I44" s="17">
        <v>314.24772</v>
      </c>
      <c r="J44" s="17">
        <v>0</v>
      </c>
      <c r="K44" s="17">
        <v>0</v>
      </c>
    </row>
    <row r="45" spans="1:11" ht="12.75">
      <c r="A45" s="10" t="s">
        <v>35</v>
      </c>
      <c r="B45" s="11"/>
      <c r="C45" s="12"/>
      <c r="D45" s="12"/>
      <c r="E45" s="12"/>
      <c r="F45" s="13"/>
      <c r="G45" s="13"/>
      <c r="H45" s="13"/>
      <c r="I45" s="13"/>
      <c r="J45" s="13"/>
      <c r="K45" s="13"/>
    </row>
    <row r="46" spans="1:11" ht="12.75">
      <c r="A46" s="14" t="s">
        <v>36</v>
      </c>
      <c r="B46" s="15" t="s">
        <v>20</v>
      </c>
      <c r="C46" s="16"/>
      <c r="D46" s="16"/>
      <c r="E46" s="16"/>
      <c r="F46" s="17">
        <v>45.9506</v>
      </c>
      <c r="G46" s="17">
        <v>0</v>
      </c>
      <c r="H46" s="17">
        <v>0</v>
      </c>
      <c r="I46" s="17">
        <v>45.9506</v>
      </c>
      <c r="J46" s="17">
        <v>0</v>
      </c>
      <c r="K46" s="17">
        <v>0</v>
      </c>
    </row>
    <row r="47" spans="1:11" ht="12.75">
      <c r="A47" s="14" t="s">
        <v>22</v>
      </c>
      <c r="B47" s="15" t="s">
        <v>20</v>
      </c>
      <c r="C47" s="16"/>
      <c r="D47" s="16"/>
      <c r="E47" s="16"/>
      <c r="F47" s="17">
        <v>45.9506</v>
      </c>
      <c r="G47" s="17">
        <v>0</v>
      </c>
      <c r="H47" s="17">
        <v>0</v>
      </c>
      <c r="I47" s="17">
        <v>45.9506</v>
      </c>
      <c r="J47" s="17">
        <v>0</v>
      </c>
      <c r="K47" s="17">
        <v>0</v>
      </c>
    </row>
    <row r="48" spans="1:11" ht="12.75">
      <c r="A48" s="14" t="s">
        <v>27</v>
      </c>
      <c r="B48" s="15" t="s">
        <v>20</v>
      </c>
      <c r="C48" s="16"/>
      <c r="D48" s="16"/>
      <c r="E48" s="16"/>
      <c r="F48" s="17">
        <v>45.9506</v>
      </c>
      <c r="G48" s="17">
        <v>0</v>
      </c>
      <c r="H48" s="17">
        <v>0</v>
      </c>
      <c r="I48" s="17">
        <v>91.9012</v>
      </c>
      <c r="J48" s="17">
        <v>0</v>
      </c>
      <c r="K48" s="17">
        <v>0</v>
      </c>
    </row>
    <row r="49" spans="1:11" ht="12.75">
      <c r="A49" s="14" t="s">
        <v>37</v>
      </c>
      <c r="B49" s="15" t="s">
        <v>20</v>
      </c>
      <c r="C49" s="16"/>
      <c r="D49" s="16"/>
      <c r="E49" s="16"/>
      <c r="F49" s="17">
        <v>45.9506</v>
      </c>
      <c r="G49" s="17">
        <v>0</v>
      </c>
      <c r="H49" s="17">
        <v>0</v>
      </c>
      <c r="I49" s="17">
        <v>183.8024</v>
      </c>
      <c r="J49" s="17">
        <v>0</v>
      </c>
      <c r="K49" s="17">
        <v>0</v>
      </c>
    </row>
    <row r="50" spans="1:11" ht="12.75">
      <c r="A50" s="14" t="s">
        <v>38</v>
      </c>
      <c r="B50" s="15" t="s">
        <v>20</v>
      </c>
      <c r="C50" s="16"/>
      <c r="D50" s="16"/>
      <c r="E50" s="16"/>
      <c r="F50" s="17">
        <v>45.9506</v>
      </c>
      <c r="G50" s="17">
        <v>0</v>
      </c>
      <c r="H50" s="17">
        <v>0</v>
      </c>
      <c r="I50" s="17">
        <v>91.9012</v>
      </c>
      <c r="J50" s="17">
        <v>0</v>
      </c>
      <c r="K50" s="17">
        <v>0</v>
      </c>
    </row>
    <row r="51" spans="1:11" ht="12.75">
      <c r="A51" s="10" t="s">
        <v>39</v>
      </c>
      <c r="B51" s="11"/>
      <c r="C51" s="12"/>
      <c r="D51" s="12"/>
      <c r="E51" s="12"/>
      <c r="F51" s="13"/>
      <c r="G51" s="13"/>
      <c r="H51" s="13"/>
      <c r="I51" s="13"/>
      <c r="J51" s="13"/>
      <c r="K51" s="13"/>
    </row>
    <row r="52" spans="1:11" ht="12.75">
      <c r="A52" s="14" t="s">
        <v>40</v>
      </c>
      <c r="B52" s="15" t="s">
        <v>20</v>
      </c>
      <c r="C52" s="16"/>
      <c r="D52" s="16"/>
      <c r="E52" s="16"/>
      <c r="F52" s="17">
        <v>1.562992</v>
      </c>
      <c r="G52" s="17">
        <v>0</v>
      </c>
      <c r="H52" s="17">
        <v>0</v>
      </c>
      <c r="I52" s="17">
        <v>3.125984</v>
      </c>
      <c r="J52" s="17">
        <v>0</v>
      </c>
      <c r="K52" s="17">
        <v>0</v>
      </c>
    </row>
    <row r="53" spans="1:11" ht="12.75">
      <c r="A53" s="14" t="s">
        <v>41</v>
      </c>
      <c r="B53" s="15" t="s">
        <v>20</v>
      </c>
      <c r="C53" s="16"/>
      <c r="D53" s="16"/>
      <c r="E53" s="16"/>
      <c r="F53" s="17">
        <v>1.562992</v>
      </c>
      <c r="G53" s="17">
        <v>0</v>
      </c>
      <c r="H53" s="17">
        <v>0</v>
      </c>
      <c r="I53" s="17">
        <v>3.125984</v>
      </c>
      <c r="J53" s="17">
        <v>0</v>
      </c>
      <c r="K53" s="17">
        <v>0</v>
      </c>
    </row>
    <row r="54" spans="1:11" ht="12.75">
      <c r="A54" s="14" t="s">
        <v>42</v>
      </c>
      <c r="B54" s="15" t="s">
        <v>20</v>
      </c>
      <c r="C54" s="16"/>
      <c r="D54" s="16"/>
      <c r="E54" s="16"/>
      <c r="F54" s="17">
        <v>1.562992</v>
      </c>
      <c r="G54" s="17">
        <v>0</v>
      </c>
      <c r="H54" s="17">
        <v>0</v>
      </c>
      <c r="I54" s="17">
        <v>1.562992</v>
      </c>
      <c r="J54" s="17">
        <v>0</v>
      </c>
      <c r="K54" s="17">
        <v>0</v>
      </c>
    </row>
    <row r="55" spans="1:11" ht="12.75">
      <c r="A55" s="14" t="s">
        <v>43</v>
      </c>
      <c r="B55" s="15" t="s">
        <v>20</v>
      </c>
      <c r="C55" s="16"/>
      <c r="D55" s="16"/>
      <c r="E55" s="16"/>
      <c r="F55" s="17">
        <v>1.562992</v>
      </c>
      <c r="G55" s="17">
        <v>0</v>
      </c>
      <c r="H55" s="17">
        <v>0</v>
      </c>
      <c r="I55" s="17">
        <v>1.562992</v>
      </c>
      <c r="J55" s="17">
        <v>0</v>
      </c>
      <c r="K55" s="17">
        <v>0</v>
      </c>
    </row>
    <row r="56" spans="1:11" ht="12.75">
      <c r="A56" s="14" t="s">
        <v>44</v>
      </c>
      <c r="B56" s="15" t="s">
        <v>20</v>
      </c>
      <c r="C56" s="16"/>
      <c r="D56" s="16"/>
      <c r="E56" s="16"/>
      <c r="F56" s="17">
        <v>1.562992</v>
      </c>
      <c r="G56" s="17">
        <v>0</v>
      </c>
      <c r="H56" s="17">
        <v>0</v>
      </c>
      <c r="I56" s="17">
        <v>3.125984</v>
      </c>
      <c r="J56" s="17">
        <v>0</v>
      </c>
      <c r="K56" s="17">
        <v>0</v>
      </c>
    </row>
    <row r="57" spans="1:11" ht="12.75">
      <c r="A57" s="14" t="s">
        <v>45</v>
      </c>
      <c r="B57" s="15" t="s">
        <v>20</v>
      </c>
      <c r="C57" s="16"/>
      <c r="D57" s="16"/>
      <c r="E57" s="16"/>
      <c r="F57" s="17">
        <v>1.562992</v>
      </c>
      <c r="G57" s="17">
        <v>0</v>
      </c>
      <c r="H57" s="17">
        <v>0</v>
      </c>
      <c r="I57" s="17">
        <v>3.125984</v>
      </c>
      <c r="J57" s="17">
        <v>0</v>
      </c>
      <c r="K57" s="17">
        <v>0</v>
      </c>
    </row>
    <row r="58" spans="1:11" ht="12.75">
      <c r="A58" s="14" t="s">
        <v>46</v>
      </c>
      <c r="B58" s="15" t="s">
        <v>20</v>
      </c>
      <c r="C58" s="16"/>
      <c r="D58" s="16"/>
      <c r="E58" s="16"/>
      <c r="F58" s="17">
        <v>1.562992</v>
      </c>
      <c r="G58" s="17">
        <v>0</v>
      </c>
      <c r="H58" s="17">
        <v>0</v>
      </c>
      <c r="I58" s="17">
        <v>3.125984</v>
      </c>
      <c r="J58" s="17">
        <v>0</v>
      </c>
      <c r="K58" s="17">
        <v>0</v>
      </c>
    </row>
    <row r="59" spans="1:11" ht="12.75">
      <c r="A59" s="14" t="s">
        <v>47</v>
      </c>
      <c r="B59" s="15" t="s">
        <v>20</v>
      </c>
      <c r="C59" s="16"/>
      <c r="D59" s="16"/>
      <c r="E59" s="16"/>
      <c r="F59" s="17">
        <v>1.562992</v>
      </c>
      <c r="G59" s="17">
        <v>0</v>
      </c>
      <c r="H59" s="17">
        <v>0</v>
      </c>
      <c r="I59" s="17">
        <v>1.562992</v>
      </c>
      <c r="J59" s="17">
        <v>0</v>
      </c>
      <c r="K59" s="17">
        <v>0</v>
      </c>
    </row>
    <row r="60" spans="1:11" ht="12.75">
      <c r="A60" s="14" t="s">
        <v>24</v>
      </c>
      <c r="B60" s="15" t="s">
        <v>20</v>
      </c>
      <c r="C60" s="16"/>
      <c r="D60" s="16"/>
      <c r="E60" s="16"/>
      <c r="F60" s="17">
        <v>1.562992</v>
      </c>
      <c r="G60" s="17">
        <v>0</v>
      </c>
      <c r="H60" s="17">
        <v>0</v>
      </c>
      <c r="I60" s="17">
        <v>6.251968</v>
      </c>
      <c r="J60" s="17">
        <v>0</v>
      </c>
      <c r="K60" s="17">
        <v>0</v>
      </c>
    </row>
    <row r="61" spans="1:11" ht="12.75">
      <c r="A61" s="14" t="s">
        <v>48</v>
      </c>
      <c r="B61" s="15" t="s">
        <v>20</v>
      </c>
      <c r="C61" s="16"/>
      <c r="D61" s="16"/>
      <c r="E61" s="16"/>
      <c r="F61" s="17">
        <v>1.562992</v>
      </c>
      <c r="G61" s="17">
        <v>0</v>
      </c>
      <c r="H61" s="17">
        <v>0</v>
      </c>
      <c r="I61" s="17">
        <v>1.562992</v>
      </c>
      <c r="J61" s="17">
        <v>0</v>
      </c>
      <c r="K61" s="17">
        <v>0</v>
      </c>
    </row>
    <row r="62" spans="1:11" ht="12.75">
      <c r="A62" s="14" t="s">
        <v>27</v>
      </c>
      <c r="B62" s="15" t="s">
        <v>20</v>
      </c>
      <c r="C62" s="16"/>
      <c r="D62" s="16"/>
      <c r="E62" s="16"/>
      <c r="F62" s="17">
        <v>1.562992</v>
      </c>
      <c r="G62" s="17">
        <v>0</v>
      </c>
      <c r="H62" s="17">
        <v>0</v>
      </c>
      <c r="I62" s="17">
        <v>3.125984</v>
      </c>
      <c r="J62" s="17">
        <v>0</v>
      </c>
      <c r="K62" s="17">
        <v>0</v>
      </c>
    </row>
    <row r="63" spans="1:11" ht="12.75">
      <c r="A63" s="14" t="s">
        <v>49</v>
      </c>
      <c r="B63" s="15" t="s">
        <v>20</v>
      </c>
      <c r="C63" s="16"/>
      <c r="D63" s="16"/>
      <c r="E63" s="16"/>
      <c r="F63" s="17">
        <v>1.562992</v>
      </c>
      <c r="G63" s="17">
        <v>0</v>
      </c>
      <c r="H63" s="17">
        <v>0</v>
      </c>
      <c r="I63" s="17">
        <v>6.251968</v>
      </c>
      <c r="J63" s="17">
        <v>0</v>
      </c>
      <c r="K63" s="17">
        <v>0</v>
      </c>
    </row>
    <row r="64" spans="1:11" ht="12.75">
      <c r="A64" s="14" t="s">
        <v>50</v>
      </c>
      <c r="B64" s="15" t="s">
        <v>20</v>
      </c>
      <c r="C64" s="16"/>
      <c r="D64" s="16"/>
      <c r="E64" s="16"/>
      <c r="F64" s="17">
        <v>1.562992</v>
      </c>
      <c r="G64" s="17">
        <v>0</v>
      </c>
      <c r="H64" s="17">
        <v>0</v>
      </c>
      <c r="I64" s="17">
        <v>1.562992</v>
      </c>
      <c r="J64" s="17">
        <v>0</v>
      </c>
      <c r="K64" s="17">
        <v>0</v>
      </c>
    </row>
    <row r="65" spans="1:11" ht="12.75">
      <c r="A65" s="14" t="s">
        <v>51</v>
      </c>
      <c r="B65" s="15" t="s">
        <v>20</v>
      </c>
      <c r="C65" s="16"/>
      <c r="D65" s="16"/>
      <c r="E65" s="16"/>
      <c r="F65" s="17">
        <v>1.562992</v>
      </c>
      <c r="G65" s="17">
        <v>0</v>
      </c>
      <c r="H65" s="17">
        <v>0</v>
      </c>
      <c r="I65" s="17">
        <v>1.562992</v>
      </c>
      <c r="J65" s="17">
        <v>0</v>
      </c>
      <c r="K65" s="17">
        <v>0</v>
      </c>
    </row>
    <row r="66" spans="1:11" ht="12.75">
      <c r="A66" s="14" t="s">
        <v>52</v>
      </c>
      <c r="B66" s="15" t="s">
        <v>20</v>
      </c>
      <c r="C66" s="16"/>
      <c r="D66" s="16"/>
      <c r="E66" s="16"/>
      <c r="F66" s="17">
        <v>1.562992</v>
      </c>
      <c r="G66" s="17">
        <v>0</v>
      </c>
      <c r="H66" s="17">
        <v>0</v>
      </c>
      <c r="I66" s="17">
        <v>17.192912</v>
      </c>
      <c r="J66" s="17">
        <v>0</v>
      </c>
      <c r="K66" s="17">
        <v>0</v>
      </c>
    </row>
    <row r="67" spans="1:11" ht="12.75">
      <c r="A67" s="14" t="s">
        <v>53</v>
      </c>
      <c r="B67" s="15" t="s">
        <v>20</v>
      </c>
      <c r="C67" s="16"/>
      <c r="D67" s="16"/>
      <c r="E67" s="16"/>
      <c r="F67" s="17">
        <v>1.562992</v>
      </c>
      <c r="G67" s="17">
        <v>0</v>
      </c>
      <c r="H67" s="17">
        <v>0</v>
      </c>
      <c r="I67" s="17">
        <v>3.125984</v>
      </c>
      <c r="J67" s="17">
        <v>0</v>
      </c>
      <c r="K67" s="17">
        <v>0</v>
      </c>
    </row>
    <row r="68" spans="1:11" ht="12.75">
      <c r="A68" s="10" t="s">
        <v>54</v>
      </c>
      <c r="B68" s="11"/>
      <c r="C68" s="12"/>
      <c r="D68" s="12"/>
      <c r="E68" s="12"/>
      <c r="F68" s="13"/>
      <c r="G68" s="13"/>
      <c r="H68" s="13"/>
      <c r="I68" s="13"/>
      <c r="J68" s="13"/>
      <c r="K68" s="13"/>
    </row>
    <row r="69" spans="1:11" ht="12.75">
      <c r="A69" s="14" t="s">
        <v>55</v>
      </c>
      <c r="B69" s="15" t="s">
        <v>20</v>
      </c>
      <c r="C69" s="16"/>
      <c r="D69" s="16"/>
      <c r="E69" s="16"/>
      <c r="F69" s="17">
        <v>25.513793</v>
      </c>
      <c r="G69" s="17">
        <v>0</v>
      </c>
      <c r="H69" s="17">
        <v>0</v>
      </c>
      <c r="I69" s="17">
        <v>25.513793</v>
      </c>
      <c r="J69" s="17">
        <v>0</v>
      </c>
      <c r="K69" s="17">
        <v>0</v>
      </c>
    </row>
    <row r="70" spans="1:11" ht="12.75">
      <c r="A70" s="14" t="s">
        <v>56</v>
      </c>
      <c r="B70" s="15" t="s">
        <v>20</v>
      </c>
      <c r="C70" s="16"/>
      <c r="D70" s="16"/>
      <c r="E70" s="16"/>
      <c r="F70" s="17">
        <v>25.513793</v>
      </c>
      <c r="G70" s="17">
        <v>0</v>
      </c>
      <c r="H70" s="17">
        <v>0</v>
      </c>
      <c r="I70" s="17">
        <v>25.513793</v>
      </c>
      <c r="J70" s="17">
        <v>0</v>
      </c>
      <c r="K70" s="17">
        <v>0</v>
      </c>
    </row>
    <row r="71" spans="1:11" ht="12.75">
      <c r="A71" s="14" t="s">
        <v>47</v>
      </c>
      <c r="B71" s="15" t="s">
        <v>20</v>
      </c>
      <c r="C71" s="16"/>
      <c r="D71" s="16"/>
      <c r="E71" s="16"/>
      <c r="F71" s="17">
        <v>25.513793</v>
      </c>
      <c r="G71" s="17">
        <v>0</v>
      </c>
      <c r="H71" s="17">
        <v>0</v>
      </c>
      <c r="I71" s="17">
        <v>50.117003000000004</v>
      </c>
      <c r="J71" s="17">
        <v>0</v>
      </c>
      <c r="K71" s="17">
        <v>0</v>
      </c>
    </row>
    <row r="72" spans="1:11" ht="12.75">
      <c r="A72" s="14" t="s">
        <v>24</v>
      </c>
      <c r="B72" s="15" t="s">
        <v>20</v>
      </c>
      <c r="C72" s="16"/>
      <c r="D72" s="16"/>
      <c r="E72" s="16"/>
      <c r="F72" s="17">
        <v>25.513793</v>
      </c>
      <c r="G72" s="17">
        <v>0</v>
      </c>
      <c r="H72" s="17">
        <v>0</v>
      </c>
      <c r="I72" s="17">
        <v>126.658382</v>
      </c>
      <c r="J72" s="17">
        <v>0</v>
      </c>
      <c r="K72" s="17">
        <v>0</v>
      </c>
    </row>
    <row r="73" spans="1:11" ht="12.75">
      <c r="A73" s="14" t="s">
        <v>48</v>
      </c>
      <c r="B73" s="15" t="s">
        <v>20</v>
      </c>
      <c r="C73" s="16"/>
      <c r="D73" s="16"/>
      <c r="E73" s="16"/>
      <c r="F73" s="17">
        <v>25.513793</v>
      </c>
      <c r="G73" s="17">
        <v>0</v>
      </c>
      <c r="H73" s="17">
        <v>0</v>
      </c>
      <c r="I73" s="17">
        <v>25.513793</v>
      </c>
      <c r="J73" s="17">
        <v>0</v>
      </c>
      <c r="K73" s="17">
        <v>0</v>
      </c>
    </row>
    <row r="74" spans="1:11" ht="12.75">
      <c r="A74" s="14" t="s">
        <v>27</v>
      </c>
      <c r="B74" s="15" t="s">
        <v>20</v>
      </c>
      <c r="C74" s="16"/>
      <c r="D74" s="16"/>
      <c r="E74" s="16"/>
      <c r="F74" s="17">
        <v>25.513793</v>
      </c>
      <c r="G74" s="17">
        <v>0</v>
      </c>
      <c r="H74" s="17">
        <v>0</v>
      </c>
      <c r="I74" s="17">
        <v>127.568965</v>
      </c>
      <c r="J74" s="17">
        <v>0</v>
      </c>
      <c r="K74" s="17">
        <v>0</v>
      </c>
    </row>
    <row r="75" spans="1:11" ht="12.75">
      <c r="A75" s="14" t="s">
        <v>57</v>
      </c>
      <c r="B75" s="15" t="s">
        <v>20</v>
      </c>
      <c r="C75" s="16"/>
      <c r="D75" s="16"/>
      <c r="E75" s="16"/>
      <c r="F75" s="17">
        <v>25.513793</v>
      </c>
      <c r="G75" s="17">
        <v>0</v>
      </c>
      <c r="H75" s="17">
        <v>0</v>
      </c>
      <c r="I75" s="17">
        <v>127.568965</v>
      </c>
      <c r="J75" s="17">
        <v>0</v>
      </c>
      <c r="K75" s="17">
        <v>0</v>
      </c>
    </row>
    <row r="76" spans="1:11" ht="12.75">
      <c r="A76" s="10" t="s">
        <v>58</v>
      </c>
      <c r="B76" s="11"/>
      <c r="C76" s="12"/>
      <c r="D76" s="12"/>
      <c r="E76" s="12"/>
      <c r="F76" s="13"/>
      <c r="G76" s="13"/>
      <c r="H76" s="13"/>
      <c r="I76" s="13"/>
      <c r="J76" s="13"/>
      <c r="K76" s="13"/>
    </row>
    <row r="77" spans="1:11" ht="12.75">
      <c r="A77" s="14" t="s">
        <v>55</v>
      </c>
      <c r="B77" s="15" t="s">
        <v>20</v>
      </c>
      <c r="C77" s="16"/>
      <c r="D77" s="16"/>
      <c r="E77" s="16"/>
      <c r="F77" s="17">
        <v>7.26306</v>
      </c>
      <c r="G77" s="17">
        <v>0</v>
      </c>
      <c r="H77" s="17">
        <v>0</v>
      </c>
      <c r="I77" s="17">
        <v>7.26306</v>
      </c>
      <c r="J77" s="17">
        <v>0</v>
      </c>
      <c r="K77" s="17">
        <v>0</v>
      </c>
    </row>
    <row r="78" spans="1:11" ht="12.75">
      <c r="A78" s="14" t="s">
        <v>59</v>
      </c>
      <c r="B78" s="15" t="s">
        <v>20</v>
      </c>
      <c r="C78" s="16"/>
      <c r="D78" s="16"/>
      <c r="E78" s="16"/>
      <c r="F78" s="17">
        <v>7.26306</v>
      </c>
      <c r="G78" s="17">
        <v>0</v>
      </c>
      <c r="H78" s="17">
        <v>0</v>
      </c>
      <c r="I78" s="17">
        <v>7.26306</v>
      </c>
      <c r="J78" s="17">
        <v>0</v>
      </c>
      <c r="K78" s="17">
        <v>0</v>
      </c>
    </row>
    <row r="79" spans="1:11" ht="12.75">
      <c r="A79" s="14" t="s">
        <v>60</v>
      </c>
      <c r="B79" s="15" t="s">
        <v>20</v>
      </c>
      <c r="C79" s="16"/>
      <c r="D79" s="16"/>
      <c r="E79" s="16"/>
      <c r="F79" s="17">
        <v>7.26306</v>
      </c>
      <c r="G79" s="17">
        <v>0</v>
      </c>
      <c r="H79" s="17">
        <v>0</v>
      </c>
      <c r="I79" s="17">
        <v>7.26306</v>
      </c>
      <c r="J79" s="17">
        <v>0</v>
      </c>
      <c r="K79" s="17">
        <v>0</v>
      </c>
    </row>
    <row r="80" spans="1:11" ht="12.75">
      <c r="A80" s="14" t="s">
        <v>47</v>
      </c>
      <c r="B80" s="15" t="s">
        <v>20</v>
      </c>
      <c r="C80" s="16"/>
      <c r="D80" s="16"/>
      <c r="E80" s="16"/>
      <c r="F80" s="17">
        <v>7.26306</v>
      </c>
      <c r="G80" s="17">
        <v>0</v>
      </c>
      <c r="H80" s="17">
        <v>0</v>
      </c>
      <c r="I80" s="17">
        <v>7.26306</v>
      </c>
      <c r="J80" s="17">
        <v>0</v>
      </c>
      <c r="K80" s="17">
        <v>0</v>
      </c>
    </row>
    <row r="81" spans="1:11" ht="12.75">
      <c r="A81" s="14" t="s">
        <v>24</v>
      </c>
      <c r="B81" s="15" t="s">
        <v>20</v>
      </c>
      <c r="C81" s="16"/>
      <c r="D81" s="16"/>
      <c r="E81" s="16"/>
      <c r="F81" s="17">
        <v>7.26306</v>
      </c>
      <c r="G81" s="17">
        <v>0</v>
      </c>
      <c r="H81" s="17">
        <v>0</v>
      </c>
      <c r="I81" s="17">
        <v>36.3153</v>
      </c>
      <c r="J81" s="17">
        <v>0</v>
      </c>
      <c r="K81" s="17">
        <v>0</v>
      </c>
    </row>
    <row r="82" spans="1:11" ht="12.75">
      <c r="A82" s="14" t="s">
        <v>48</v>
      </c>
      <c r="B82" s="15" t="s">
        <v>20</v>
      </c>
      <c r="C82" s="16"/>
      <c r="D82" s="16"/>
      <c r="E82" s="16"/>
      <c r="F82" s="17">
        <v>7.26306</v>
      </c>
      <c r="G82" s="17">
        <v>0</v>
      </c>
      <c r="H82" s="17">
        <v>0</v>
      </c>
      <c r="I82" s="17">
        <v>7.26306</v>
      </c>
      <c r="J82" s="17">
        <v>0</v>
      </c>
      <c r="K82" s="17">
        <v>0</v>
      </c>
    </row>
    <row r="83" spans="1:11" ht="12.75">
      <c r="A83" s="14" t="s">
        <v>27</v>
      </c>
      <c r="B83" s="15" t="s">
        <v>20</v>
      </c>
      <c r="C83" s="16"/>
      <c r="D83" s="16"/>
      <c r="E83" s="16"/>
      <c r="F83" s="17">
        <v>7.26306</v>
      </c>
      <c r="G83" s="17">
        <v>0</v>
      </c>
      <c r="H83" s="17">
        <v>0</v>
      </c>
      <c r="I83" s="17">
        <v>14.52612</v>
      </c>
      <c r="J83" s="17">
        <v>0</v>
      </c>
      <c r="K83" s="17">
        <v>0</v>
      </c>
    </row>
    <row r="84" spans="1:11" ht="12.75">
      <c r="A84" s="14" t="s">
        <v>61</v>
      </c>
      <c r="B84" s="15" t="s">
        <v>20</v>
      </c>
      <c r="C84" s="16"/>
      <c r="D84" s="16"/>
      <c r="E84" s="16"/>
      <c r="F84" s="17">
        <v>7.26306</v>
      </c>
      <c r="G84" s="17">
        <v>0</v>
      </c>
      <c r="H84" s="17">
        <v>0</v>
      </c>
      <c r="I84" s="17">
        <v>21.78918</v>
      </c>
      <c r="J84" s="17">
        <v>0</v>
      </c>
      <c r="K84" s="17">
        <v>0</v>
      </c>
    </row>
    <row r="85" spans="1:11" ht="12.75">
      <c r="A85" s="14" t="s">
        <v>62</v>
      </c>
      <c r="B85" s="15" t="s">
        <v>20</v>
      </c>
      <c r="C85" s="16"/>
      <c r="D85" s="16"/>
      <c r="E85" s="16"/>
      <c r="F85" s="17">
        <v>7.26306</v>
      </c>
      <c r="G85" s="17">
        <v>0</v>
      </c>
      <c r="H85" s="17">
        <v>0</v>
      </c>
      <c r="I85" s="17">
        <v>7.26306</v>
      </c>
      <c r="J85" s="17">
        <v>0</v>
      </c>
      <c r="K85" s="17">
        <v>0</v>
      </c>
    </row>
    <row r="86" spans="1:11" ht="12.75">
      <c r="A86" s="10" t="s">
        <v>63</v>
      </c>
      <c r="B86" s="11"/>
      <c r="C86" s="12"/>
      <c r="D86" s="12"/>
      <c r="E86" s="12"/>
      <c r="F86" s="13"/>
      <c r="G86" s="13"/>
      <c r="H86" s="13"/>
      <c r="I86" s="13"/>
      <c r="J86" s="13"/>
      <c r="K86" s="13"/>
    </row>
    <row r="87" spans="1:11" ht="12.75">
      <c r="A87" s="14" t="s">
        <v>34</v>
      </c>
      <c r="B87" s="15" t="s">
        <v>20</v>
      </c>
      <c r="C87" s="16"/>
      <c r="D87" s="16"/>
      <c r="E87" s="16"/>
      <c r="F87" s="17">
        <v>25.3629</v>
      </c>
      <c r="G87" s="17">
        <v>0</v>
      </c>
      <c r="H87" s="17">
        <v>0</v>
      </c>
      <c r="I87" s="17">
        <v>50.7258</v>
      </c>
      <c r="J87" s="17">
        <v>0</v>
      </c>
      <c r="K87" s="17">
        <v>0</v>
      </c>
    </row>
    <row r="88" spans="1:11" ht="12.75">
      <c r="A88" s="10" t="s">
        <v>64</v>
      </c>
      <c r="B88" s="11"/>
      <c r="C88" s="12"/>
      <c r="D88" s="12"/>
      <c r="E88" s="12"/>
      <c r="F88" s="13"/>
      <c r="G88" s="13"/>
      <c r="H88" s="13"/>
      <c r="I88" s="13"/>
      <c r="J88" s="13"/>
      <c r="K88" s="13"/>
    </row>
    <row r="89" spans="1:11" ht="12.75">
      <c r="A89" s="14" t="s">
        <v>65</v>
      </c>
      <c r="B89" s="15" t="s">
        <v>10</v>
      </c>
      <c r="C89" s="16"/>
      <c r="D89" s="16"/>
      <c r="E89" s="16"/>
      <c r="F89" s="17">
        <v>13</v>
      </c>
      <c r="G89" s="17">
        <v>0</v>
      </c>
      <c r="H89" s="17">
        <v>0</v>
      </c>
      <c r="I89" s="17">
        <v>39</v>
      </c>
      <c r="J89" s="17">
        <v>0</v>
      </c>
      <c r="K89" s="17">
        <v>0</v>
      </c>
    </row>
    <row r="90" spans="1:11" ht="12.75">
      <c r="A90" s="10" t="s">
        <v>66</v>
      </c>
      <c r="B90" s="11"/>
      <c r="C90" s="12"/>
      <c r="D90" s="12"/>
      <c r="E90" s="12"/>
      <c r="F90" s="13"/>
      <c r="G90" s="13"/>
      <c r="H90" s="13"/>
      <c r="I90" s="13"/>
      <c r="J90" s="13"/>
      <c r="K90" s="13"/>
    </row>
    <row r="91" spans="1:11" ht="12.75">
      <c r="A91" s="14" t="s">
        <v>67</v>
      </c>
      <c r="B91" s="15" t="s">
        <v>20</v>
      </c>
      <c r="C91" s="16"/>
      <c r="D91" s="16"/>
      <c r="E91" s="16"/>
      <c r="F91" s="17">
        <v>352.20520000000005</v>
      </c>
      <c r="G91" s="17">
        <v>0</v>
      </c>
      <c r="H91" s="17">
        <v>0</v>
      </c>
      <c r="I91" s="17">
        <v>704.4104000000001</v>
      </c>
      <c r="J91" s="17">
        <v>0</v>
      </c>
      <c r="K91" s="17">
        <v>0</v>
      </c>
    </row>
    <row r="92" spans="1:11" ht="12.75">
      <c r="A92" s="10" t="s">
        <v>68</v>
      </c>
      <c r="B92" s="11"/>
      <c r="C92" s="12"/>
      <c r="D92" s="12"/>
      <c r="E92" s="12"/>
      <c r="F92" s="13"/>
      <c r="G92" s="13"/>
      <c r="H92" s="13"/>
      <c r="I92" s="13"/>
      <c r="J92" s="13"/>
      <c r="K92" s="13"/>
    </row>
    <row r="93" spans="1:11" ht="12.75">
      <c r="A93" s="14" t="s">
        <v>69</v>
      </c>
      <c r="B93" s="15" t="s">
        <v>20</v>
      </c>
      <c r="C93" s="16"/>
      <c r="D93" s="16"/>
      <c r="E93" s="16"/>
      <c r="F93" s="17">
        <v>24386.051999999996</v>
      </c>
      <c r="G93" s="17">
        <v>467.5642</v>
      </c>
      <c r="H93" s="17">
        <v>472.7772</v>
      </c>
      <c r="I93" s="17">
        <v>24386.051999999996</v>
      </c>
      <c r="J93" s="17">
        <v>467.5642</v>
      </c>
      <c r="K93" s="17">
        <v>472.7772</v>
      </c>
    </row>
    <row r="94" spans="1:11" ht="12.75">
      <c r="A94" s="14" t="s">
        <v>70</v>
      </c>
      <c r="B94" s="15" t="s">
        <v>20</v>
      </c>
      <c r="C94" s="16"/>
      <c r="D94" s="16"/>
      <c r="E94" s="16"/>
      <c r="F94" s="17">
        <v>24386.051999999996</v>
      </c>
      <c r="G94" s="17">
        <v>467.5642</v>
      </c>
      <c r="H94" s="17">
        <v>472.7772</v>
      </c>
      <c r="I94" s="17">
        <v>125474.609</v>
      </c>
      <c r="J94" s="17">
        <v>2037.4058</v>
      </c>
      <c r="K94" s="17">
        <v>1915.125</v>
      </c>
    </row>
    <row r="95" spans="1:11" ht="12.75">
      <c r="A95" s="14" t="s">
        <v>71</v>
      </c>
      <c r="B95" s="15" t="s">
        <v>20</v>
      </c>
      <c r="C95" s="16"/>
      <c r="D95" s="16"/>
      <c r="E95" s="16"/>
      <c r="F95" s="17">
        <v>24386.051999999996</v>
      </c>
      <c r="G95" s="17">
        <v>467.5642</v>
      </c>
      <c r="H95" s="17">
        <v>472.7772</v>
      </c>
      <c r="I95" s="17">
        <v>39089.280999999995</v>
      </c>
      <c r="J95" s="17">
        <v>551.1387</v>
      </c>
      <c r="K95" s="17">
        <v>484.7853</v>
      </c>
    </row>
    <row r="96" spans="1:11" ht="12.75">
      <c r="A96" s="14" t="s">
        <v>27</v>
      </c>
      <c r="B96" s="15" t="s">
        <v>20</v>
      </c>
      <c r="C96" s="16"/>
      <c r="D96" s="16"/>
      <c r="E96" s="16"/>
      <c r="F96" s="17">
        <v>24386.051999999996</v>
      </c>
      <c r="G96" s="17">
        <v>467.5642</v>
      </c>
      <c r="H96" s="17">
        <v>472.7772</v>
      </c>
      <c r="I96" s="17">
        <v>164071.87099999998</v>
      </c>
      <c r="J96" s="17">
        <v>2588.5445</v>
      </c>
      <c r="K96" s="17">
        <v>2399.9103</v>
      </c>
    </row>
    <row r="97" spans="1:11" ht="12.75">
      <c r="A97" s="10" t="s">
        <v>72</v>
      </c>
      <c r="B97" s="11"/>
      <c r="C97" s="12"/>
      <c r="D97" s="12"/>
      <c r="E97" s="12"/>
      <c r="F97" s="13"/>
      <c r="G97" s="13"/>
      <c r="H97" s="13"/>
      <c r="I97" s="13"/>
      <c r="J97" s="13"/>
      <c r="K97" s="13"/>
    </row>
    <row r="98" spans="1:11" ht="12.75">
      <c r="A98" s="14" t="s">
        <v>69</v>
      </c>
      <c r="B98" s="15" t="s">
        <v>20</v>
      </c>
      <c r="C98" s="16"/>
      <c r="D98" s="16"/>
      <c r="E98" s="16"/>
      <c r="F98" s="17">
        <v>3038.7</v>
      </c>
      <c r="G98" s="17">
        <v>0</v>
      </c>
      <c r="H98" s="17">
        <v>0</v>
      </c>
      <c r="I98" s="17">
        <v>3038.7</v>
      </c>
      <c r="J98" s="17">
        <v>0</v>
      </c>
      <c r="K98" s="17">
        <v>0</v>
      </c>
    </row>
    <row r="99" spans="1:11" ht="12.75">
      <c r="A99" s="14" t="s">
        <v>73</v>
      </c>
      <c r="B99" s="15" t="s">
        <v>20</v>
      </c>
      <c r="C99" s="16"/>
      <c r="D99" s="16"/>
      <c r="E99" s="16"/>
      <c r="F99" s="17">
        <v>3038.7</v>
      </c>
      <c r="G99" s="17">
        <v>0</v>
      </c>
      <c r="H99" s="17">
        <v>0</v>
      </c>
      <c r="I99" s="17">
        <v>9116.099999999999</v>
      </c>
      <c r="J99" s="17">
        <v>0</v>
      </c>
      <c r="K99" s="17">
        <v>0</v>
      </c>
    </row>
    <row r="100" spans="1:11" ht="12.75">
      <c r="A100" s="14" t="s">
        <v>71</v>
      </c>
      <c r="B100" s="15" t="s">
        <v>20</v>
      </c>
      <c r="C100" s="16"/>
      <c r="D100" s="16"/>
      <c r="E100" s="16"/>
      <c r="F100" s="17">
        <v>3038.7</v>
      </c>
      <c r="G100" s="17">
        <v>0</v>
      </c>
      <c r="H100" s="17">
        <v>0</v>
      </c>
      <c r="I100" s="17">
        <v>6077.4</v>
      </c>
      <c r="J100" s="17">
        <v>0</v>
      </c>
      <c r="K100" s="17">
        <v>0</v>
      </c>
    </row>
    <row r="101" spans="1:11" ht="12.75">
      <c r="A101" s="14" t="s">
        <v>27</v>
      </c>
      <c r="B101" s="15" t="s">
        <v>20</v>
      </c>
      <c r="C101" s="16"/>
      <c r="D101" s="16"/>
      <c r="E101" s="16"/>
      <c r="F101" s="17">
        <v>3038.7</v>
      </c>
      <c r="G101" s="17">
        <v>0</v>
      </c>
      <c r="H101" s="17">
        <v>0</v>
      </c>
      <c r="I101" s="17">
        <v>12154.8</v>
      </c>
      <c r="J101" s="17">
        <v>0</v>
      </c>
      <c r="K101" s="17">
        <v>0</v>
      </c>
    </row>
    <row r="102" spans="1:11" ht="12.75">
      <c r="A102" s="10" t="s">
        <v>74</v>
      </c>
      <c r="B102" s="11"/>
      <c r="C102" s="12"/>
      <c r="D102" s="12"/>
      <c r="E102" s="12"/>
      <c r="F102" s="13"/>
      <c r="G102" s="13"/>
      <c r="H102" s="13"/>
      <c r="I102" s="13"/>
      <c r="J102" s="13"/>
      <c r="K102" s="13"/>
    </row>
    <row r="103" spans="1:11" ht="12.75">
      <c r="A103" s="14" t="s">
        <v>69</v>
      </c>
      <c r="B103" s="15" t="s">
        <v>20</v>
      </c>
      <c r="C103" s="16"/>
      <c r="D103" s="16"/>
      <c r="E103" s="16"/>
      <c r="F103" s="17">
        <v>759.23547</v>
      </c>
      <c r="G103" s="17">
        <v>0</v>
      </c>
      <c r="H103" s="17">
        <v>0</v>
      </c>
      <c r="I103" s="17">
        <v>759.23547</v>
      </c>
      <c r="J103" s="17">
        <v>0</v>
      </c>
      <c r="K103" s="17">
        <v>0</v>
      </c>
    </row>
    <row r="104" spans="1:11" ht="12.75">
      <c r="A104" s="14" t="s">
        <v>75</v>
      </c>
      <c r="B104" s="15" t="s">
        <v>20</v>
      </c>
      <c r="C104" s="16"/>
      <c r="D104" s="16"/>
      <c r="E104" s="16"/>
      <c r="F104" s="17">
        <v>759.23547</v>
      </c>
      <c r="G104" s="17">
        <v>0</v>
      </c>
      <c r="H104" s="17">
        <v>0</v>
      </c>
      <c r="I104" s="17">
        <v>4167.66788</v>
      </c>
      <c r="J104" s="17">
        <v>0</v>
      </c>
      <c r="K104" s="17">
        <v>0</v>
      </c>
    </row>
    <row r="105" spans="1:11" ht="12.75">
      <c r="A105" s="14" t="s">
        <v>76</v>
      </c>
      <c r="B105" s="15" t="s">
        <v>20</v>
      </c>
      <c r="C105" s="16"/>
      <c r="D105" s="16"/>
      <c r="E105" s="16"/>
      <c r="F105" s="17">
        <v>759.23547</v>
      </c>
      <c r="G105" s="17">
        <v>0</v>
      </c>
      <c r="H105" s="17">
        <v>0</v>
      </c>
      <c r="I105" s="17">
        <v>1324.59847</v>
      </c>
      <c r="J105" s="17">
        <v>0</v>
      </c>
      <c r="K105" s="17">
        <v>0</v>
      </c>
    </row>
    <row r="106" spans="1:11" ht="12.75">
      <c r="A106" s="14" t="s">
        <v>77</v>
      </c>
      <c r="B106" s="15" t="s">
        <v>20</v>
      </c>
      <c r="C106" s="16"/>
      <c r="D106" s="16"/>
      <c r="E106" s="16"/>
      <c r="F106" s="17">
        <v>759.23547</v>
      </c>
      <c r="G106" s="17">
        <v>0</v>
      </c>
      <c r="H106" s="17">
        <v>0</v>
      </c>
      <c r="I106" s="17">
        <v>4926.90335</v>
      </c>
      <c r="J106" s="17">
        <v>0</v>
      </c>
      <c r="K106" s="17">
        <v>0</v>
      </c>
    </row>
    <row r="107" spans="1:11" ht="12.75">
      <c r="A107" s="10" t="s">
        <v>78</v>
      </c>
      <c r="B107" s="11"/>
      <c r="C107" s="12"/>
      <c r="D107" s="12"/>
      <c r="E107" s="12"/>
      <c r="F107" s="13"/>
      <c r="G107" s="13"/>
      <c r="H107" s="13"/>
      <c r="I107" s="13"/>
      <c r="J107" s="13"/>
      <c r="K107" s="13"/>
    </row>
    <row r="108" spans="1:11" ht="12.75">
      <c r="A108" s="14" t="s">
        <v>79</v>
      </c>
      <c r="B108" s="15" t="s">
        <v>20</v>
      </c>
      <c r="C108" s="16"/>
      <c r="D108" s="16"/>
      <c r="E108" s="16"/>
      <c r="F108" s="17">
        <v>12758.1895</v>
      </c>
      <c r="G108" s="17">
        <v>0</v>
      </c>
      <c r="H108" s="17">
        <v>0</v>
      </c>
      <c r="I108" s="17">
        <v>117333.84049999999</v>
      </c>
      <c r="J108" s="17">
        <v>0</v>
      </c>
      <c r="K108" s="17">
        <v>0</v>
      </c>
    </row>
    <row r="109" spans="1:11" ht="12.75">
      <c r="A109" s="10" t="s">
        <v>80</v>
      </c>
      <c r="B109" s="11"/>
      <c r="C109" s="12"/>
      <c r="D109" s="12"/>
      <c r="E109" s="12"/>
      <c r="F109" s="13"/>
      <c r="G109" s="13"/>
      <c r="H109" s="13"/>
      <c r="I109" s="13"/>
      <c r="J109" s="13"/>
      <c r="K109" s="13"/>
    </row>
    <row r="110" spans="1:11" ht="12.75">
      <c r="A110" s="14" t="s">
        <v>65</v>
      </c>
      <c r="B110" s="15" t="s">
        <v>81</v>
      </c>
      <c r="C110" s="16"/>
      <c r="D110" s="16"/>
      <c r="E110" s="16"/>
      <c r="F110" s="17">
        <v>36.98</v>
      </c>
      <c r="G110" s="17">
        <v>0</v>
      </c>
      <c r="H110" s="17">
        <v>0</v>
      </c>
      <c r="I110" s="17">
        <v>110.94</v>
      </c>
      <c r="J110" s="17">
        <v>0</v>
      </c>
      <c r="K110" s="17">
        <v>0</v>
      </c>
    </row>
    <row r="111" spans="1:11" ht="12.75">
      <c r="A111" s="10" t="s">
        <v>82</v>
      </c>
      <c r="B111" s="11"/>
      <c r="C111" s="12"/>
      <c r="D111" s="12"/>
      <c r="E111" s="12"/>
      <c r="F111" s="13"/>
      <c r="G111" s="13"/>
      <c r="H111" s="13"/>
      <c r="I111" s="13"/>
      <c r="J111" s="13"/>
      <c r="K111" s="13"/>
    </row>
    <row r="112" spans="1:11" ht="12.75">
      <c r="A112" s="14" t="s">
        <v>83</v>
      </c>
      <c r="B112" s="15" t="s">
        <v>81</v>
      </c>
      <c r="C112" s="16"/>
      <c r="D112" s="16"/>
      <c r="E112" s="16"/>
      <c r="F112" s="17">
        <v>1702.8288</v>
      </c>
      <c r="G112" s="17">
        <v>0</v>
      </c>
      <c r="H112" s="17">
        <v>0</v>
      </c>
      <c r="I112" s="17">
        <v>13622.6304</v>
      </c>
      <c r="J112" s="17">
        <v>0</v>
      </c>
      <c r="K112" s="17">
        <v>0</v>
      </c>
    </row>
    <row r="113" spans="1:11" ht="12.75">
      <c r="A113" s="14" t="s">
        <v>84</v>
      </c>
      <c r="B113" s="15" t="s">
        <v>81</v>
      </c>
      <c r="C113" s="16"/>
      <c r="D113" s="16"/>
      <c r="E113" s="16"/>
      <c r="F113" s="17">
        <v>1702.8288</v>
      </c>
      <c r="G113" s="17">
        <v>0</v>
      </c>
      <c r="H113" s="17">
        <v>0</v>
      </c>
      <c r="I113" s="17">
        <v>13622.6304</v>
      </c>
      <c r="J113" s="17">
        <v>0</v>
      </c>
      <c r="K113" s="17">
        <v>0</v>
      </c>
    </row>
    <row r="114" spans="1:11" ht="12.75">
      <c r="A114" s="10" t="s">
        <v>85</v>
      </c>
      <c r="B114" s="11"/>
      <c r="C114" s="39"/>
      <c r="D114" s="39"/>
      <c r="E114" s="39"/>
      <c r="F114" s="13"/>
      <c r="G114" s="13"/>
      <c r="H114" s="13"/>
      <c r="I114" s="13"/>
      <c r="J114" s="13"/>
      <c r="K114" s="13"/>
    </row>
    <row r="115" spans="1:11" ht="12.75">
      <c r="A115" s="14" t="s">
        <v>83</v>
      </c>
      <c r="B115" s="15" t="s">
        <v>81</v>
      </c>
      <c r="C115" s="16"/>
      <c r="D115" s="16"/>
      <c r="E115" s="16"/>
      <c r="F115" s="17">
        <v>1749.6582</v>
      </c>
      <c r="G115" s="17">
        <v>0</v>
      </c>
      <c r="H115" s="17">
        <v>3.81588</v>
      </c>
      <c r="I115" s="17">
        <v>13997.2656</v>
      </c>
      <c r="J115" s="17">
        <v>0</v>
      </c>
      <c r="K115" s="17">
        <v>30.52704</v>
      </c>
    </row>
    <row r="116" spans="1:11" ht="12.75">
      <c r="A116" s="14" t="s">
        <v>84</v>
      </c>
      <c r="B116" s="15" t="s">
        <v>81</v>
      </c>
      <c r="C116" s="16"/>
      <c r="D116" s="16"/>
      <c r="E116" s="16"/>
      <c r="F116" s="17">
        <v>1749.6582</v>
      </c>
      <c r="G116" s="17">
        <v>0</v>
      </c>
      <c r="H116" s="17">
        <v>3.81588</v>
      </c>
      <c r="I116" s="17">
        <v>13997.2656</v>
      </c>
      <c r="J116" s="17">
        <v>0</v>
      </c>
      <c r="K116" s="17">
        <v>30.52704</v>
      </c>
    </row>
    <row r="119" spans="1:11" ht="12.75">
      <c r="A119" s="28" t="s">
        <v>156</v>
      </c>
      <c r="B119"/>
      <c r="C119" s="29"/>
      <c r="D119" s="29"/>
      <c r="E119" s="29"/>
      <c r="F119" s="30"/>
      <c r="G119" s="30"/>
      <c r="H119" s="30"/>
      <c r="I119" s="30"/>
      <c r="J119" s="30"/>
      <c r="K119" s="30"/>
    </row>
    <row r="120" spans="1:11" ht="12.75">
      <c r="A120" s="31" t="s">
        <v>137</v>
      </c>
      <c r="B120" s="31" t="s">
        <v>4</v>
      </c>
      <c r="C120" s="40" t="s">
        <v>138</v>
      </c>
      <c r="D120" s="40"/>
      <c r="E120" s="32"/>
      <c r="F120" s="58" t="s">
        <v>139</v>
      </c>
      <c r="G120" s="58"/>
      <c r="H120" s="58"/>
      <c r="I120" s="58" t="s">
        <v>140</v>
      </c>
      <c r="J120" s="58"/>
      <c r="K120" s="58"/>
    </row>
    <row r="121" spans="1:11" ht="14.25">
      <c r="A121" s="33" t="s">
        <v>141</v>
      </c>
      <c r="B121" s="31" t="s">
        <v>142</v>
      </c>
      <c r="C121" s="40"/>
      <c r="D121" s="40"/>
      <c r="E121" s="32"/>
      <c r="F121" s="41">
        <f>(F7+F18+F28+F37+F47)*0.1</f>
        <v>213.18558000000004</v>
      </c>
      <c r="G121" s="41"/>
      <c r="H121" s="41"/>
      <c r="I121" s="42">
        <f>C121*F121</f>
        <v>0</v>
      </c>
      <c r="J121" s="42"/>
      <c r="K121" s="42"/>
    </row>
    <row r="122" spans="1:11" ht="12.75">
      <c r="A122" s="31" t="s">
        <v>143</v>
      </c>
      <c r="B122" s="31" t="s">
        <v>144</v>
      </c>
      <c r="C122" s="40"/>
      <c r="D122" s="40"/>
      <c r="E122" s="32"/>
      <c r="F122" s="41">
        <v>5</v>
      </c>
      <c r="G122" s="41"/>
      <c r="H122" s="41"/>
      <c r="I122" s="42">
        <f aca="true" t="shared" si="0" ref="I122:I127">C122*F122</f>
        <v>0</v>
      </c>
      <c r="J122" s="42"/>
      <c r="K122" s="42"/>
    </row>
    <row r="123" spans="1:11" ht="25.5">
      <c r="A123" s="34" t="s">
        <v>145</v>
      </c>
      <c r="B123" s="31" t="s">
        <v>146</v>
      </c>
      <c r="C123" s="40"/>
      <c r="D123" s="40"/>
      <c r="E123" s="32"/>
      <c r="F123" s="41">
        <v>72.56</v>
      </c>
      <c r="G123" s="41"/>
      <c r="H123" s="41"/>
      <c r="I123" s="42">
        <f t="shared" si="0"/>
        <v>0</v>
      </c>
      <c r="J123" s="42"/>
      <c r="K123" s="42"/>
    </row>
    <row r="124" spans="1:11" ht="24" customHeight="1">
      <c r="A124" s="34" t="s">
        <v>154</v>
      </c>
      <c r="B124" s="31" t="s">
        <v>142</v>
      </c>
      <c r="C124" s="40"/>
      <c r="D124" s="40"/>
      <c r="E124" s="32"/>
      <c r="F124" s="41">
        <v>40</v>
      </c>
      <c r="G124" s="41"/>
      <c r="H124" s="41"/>
      <c r="I124" s="42">
        <f t="shared" si="0"/>
        <v>0</v>
      </c>
      <c r="J124" s="42"/>
      <c r="K124" s="42"/>
    </row>
    <row r="125" spans="1:11" ht="12.75">
      <c r="A125" s="31" t="s">
        <v>147</v>
      </c>
      <c r="B125" s="31" t="s">
        <v>148</v>
      </c>
      <c r="C125" s="40"/>
      <c r="D125" s="40"/>
      <c r="E125" s="32"/>
      <c r="F125" s="41">
        <v>1800</v>
      </c>
      <c r="G125" s="41"/>
      <c r="H125" s="41"/>
      <c r="I125" s="42">
        <f t="shared" si="0"/>
        <v>0</v>
      </c>
      <c r="J125" s="42"/>
      <c r="K125" s="42"/>
    </row>
    <row r="126" spans="1:11" ht="12.75">
      <c r="A126" s="31" t="s">
        <v>149</v>
      </c>
      <c r="B126" s="31" t="s">
        <v>150</v>
      </c>
      <c r="C126" s="40"/>
      <c r="D126" s="40"/>
      <c r="E126" s="32"/>
      <c r="F126" s="41">
        <v>50</v>
      </c>
      <c r="G126" s="41"/>
      <c r="H126" s="41"/>
      <c r="I126" s="42">
        <f t="shared" si="0"/>
        <v>0</v>
      </c>
      <c r="J126" s="42"/>
      <c r="K126" s="42"/>
    </row>
    <row r="127" spans="1:11" ht="25.5">
      <c r="A127" s="34" t="s">
        <v>151</v>
      </c>
      <c r="B127" s="31" t="s">
        <v>152</v>
      </c>
      <c r="C127" s="40"/>
      <c r="D127" s="40"/>
      <c r="E127" s="32"/>
      <c r="F127" s="41">
        <v>10</v>
      </c>
      <c r="G127" s="41"/>
      <c r="H127" s="41"/>
      <c r="I127" s="42">
        <f t="shared" si="0"/>
        <v>0</v>
      </c>
      <c r="J127" s="42"/>
      <c r="K127" s="42"/>
    </row>
    <row r="128" spans="1:11" ht="38.25">
      <c r="A128" s="34" t="s">
        <v>155</v>
      </c>
      <c r="B128" s="31" t="s">
        <v>152</v>
      </c>
      <c r="C128" s="47"/>
      <c r="D128" s="48"/>
      <c r="E128" s="32"/>
      <c r="F128" s="49">
        <v>100</v>
      </c>
      <c r="G128" s="50"/>
      <c r="H128" s="51"/>
      <c r="I128" s="52">
        <f>C128*F128</f>
        <v>0</v>
      </c>
      <c r="J128" s="53"/>
      <c r="K128" s="54"/>
    </row>
    <row r="129" spans="1:11" s="28" customFormat="1" ht="12.75">
      <c r="A129" s="43" t="s">
        <v>153</v>
      </c>
      <c r="B129" s="44"/>
      <c r="C129" s="44"/>
      <c r="D129" s="44"/>
      <c r="E129" s="44"/>
      <c r="F129" s="44"/>
      <c r="G129" s="44"/>
      <c r="H129" s="45"/>
      <c r="I129" s="46">
        <f>SUM(I121:I128)</f>
        <v>0</v>
      </c>
      <c r="J129" s="46"/>
      <c r="K129" s="46"/>
    </row>
    <row r="134" spans="2:3" ht="12.75">
      <c r="B134" s="35"/>
      <c r="C134" s="36"/>
    </row>
    <row r="135" spans="2:3" ht="12.75">
      <c r="B135" s="35"/>
      <c r="C135" s="36"/>
    </row>
    <row r="136" spans="2:3" ht="12.75">
      <c r="B136" s="35"/>
      <c r="C136" s="36"/>
    </row>
    <row r="137" ht="12.75">
      <c r="C137" s="36"/>
    </row>
  </sheetData>
  <sheetProtection selectLockedCells="1" selectUnlockedCells="1"/>
  <mergeCells count="33">
    <mergeCell ref="A1:E1"/>
    <mergeCell ref="C4:E4"/>
    <mergeCell ref="F4:H4"/>
    <mergeCell ref="I4:K4"/>
    <mergeCell ref="C120:D120"/>
    <mergeCell ref="F120:H120"/>
    <mergeCell ref="I120:K120"/>
    <mergeCell ref="C121:D121"/>
    <mergeCell ref="F121:H121"/>
    <mergeCell ref="I121:K121"/>
    <mergeCell ref="C122:D122"/>
    <mergeCell ref="F122:H122"/>
    <mergeCell ref="I122:K122"/>
    <mergeCell ref="C123:D123"/>
    <mergeCell ref="F123:H123"/>
    <mergeCell ref="I123:K123"/>
    <mergeCell ref="C124:D124"/>
    <mergeCell ref="F124:H124"/>
    <mergeCell ref="I124:K124"/>
    <mergeCell ref="C125:D125"/>
    <mergeCell ref="F125:H125"/>
    <mergeCell ref="I125:K125"/>
    <mergeCell ref="C126:D126"/>
    <mergeCell ref="F126:H126"/>
    <mergeCell ref="I126:K126"/>
    <mergeCell ref="C127:D127"/>
    <mergeCell ref="F127:H127"/>
    <mergeCell ref="I127:K127"/>
    <mergeCell ref="A129:H129"/>
    <mergeCell ref="I129:K129"/>
    <mergeCell ref="C128:D128"/>
    <mergeCell ref="F128:H128"/>
    <mergeCell ref="I128:K128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</cols>
  <sheetData>
    <row r="1" spans="1:11" ht="12.75">
      <c r="A1" s="55" t="s">
        <v>123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SUM(J6:J12)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8</v>
      </c>
    </row>
    <row r="7" spans="1:10" ht="12.75">
      <c r="A7" s="20" t="s">
        <v>9</v>
      </c>
      <c r="B7" s="20" t="s">
        <v>10</v>
      </c>
      <c r="C7" s="24">
        <v>1</v>
      </c>
      <c r="D7" s="20">
        <v>27</v>
      </c>
      <c r="E7" s="20">
        <v>0</v>
      </c>
      <c r="F7" s="20">
        <v>0</v>
      </c>
      <c r="G7" s="26">
        <f>CENIK!C7*D7*C7</f>
        <v>0</v>
      </c>
      <c r="H7" s="26">
        <f>CENIK!D7*E7*C7</f>
        <v>0</v>
      </c>
      <c r="I7" s="26">
        <f>CENIK!E7*F7*C7</f>
        <v>0</v>
      </c>
      <c r="J7" s="27">
        <f>G7+H7+I7</f>
        <v>0</v>
      </c>
    </row>
    <row r="8" spans="1:10" ht="12.75">
      <c r="A8" s="20" t="s">
        <v>11</v>
      </c>
      <c r="B8" s="20" t="s">
        <v>10</v>
      </c>
      <c r="C8" s="24">
        <v>1</v>
      </c>
      <c r="D8" s="20">
        <v>27</v>
      </c>
      <c r="E8" s="20">
        <v>0</v>
      </c>
      <c r="F8" s="20">
        <v>0</v>
      </c>
      <c r="G8" s="26">
        <f>CENIK!C8*D8*C8</f>
        <v>0</v>
      </c>
      <c r="H8" s="26">
        <f>CENIK!D8*E8*C8</f>
        <v>0</v>
      </c>
      <c r="I8" s="26">
        <f>CENIK!E8*F8*C8</f>
        <v>0</v>
      </c>
      <c r="J8" s="27">
        <f>G8+H8+I8</f>
        <v>0</v>
      </c>
    </row>
    <row r="9" spans="1:10" ht="12.75">
      <c r="A9" s="20" t="s">
        <v>12</v>
      </c>
      <c r="B9" s="20" t="s">
        <v>10</v>
      </c>
      <c r="C9" s="24">
        <v>1</v>
      </c>
      <c r="D9" s="20">
        <v>27</v>
      </c>
      <c r="E9" s="20">
        <v>0</v>
      </c>
      <c r="F9" s="20">
        <v>0</v>
      </c>
      <c r="G9" s="26">
        <f>CENIK!C9*D9*C9</f>
        <v>0</v>
      </c>
      <c r="H9" s="26">
        <f>CENIK!D9*E9*C9</f>
        <v>0</v>
      </c>
      <c r="I9" s="26">
        <f>CENIK!E9*F9*C9</f>
        <v>0</v>
      </c>
      <c r="J9" s="27">
        <f>G9+H9+I9</f>
        <v>0</v>
      </c>
    </row>
    <row r="10" spans="1:10" ht="12.75">
      <c r="A10" s="20" t="s">
        <v>13</v>
      </c>
      <c r="B10" s="20" t="s">
        <v>10</v>
      </c>
      <c r="C10" s="24">
        <v>6</v>
      </c>
      <c r="D10" s="20">
        <v>27</v>
      </c>
      <c r="E10" s="20">
        <v>0</v>
      </c>
      <c r="F10" s="20">
        <v>0</v>
      </c>
      <c r="G10" s="26">
        <f>CENIK!C10*D10*C10</f>
        <v>0</v>
      </c>
      <c r="H10" s="26">
        <f>CENIK!D10*E10*C10</f>
        <v>0</v>
      </c>
      <c r="I10" s="26">
        <f>CENIK!E10*F10*C10</f>
        <v>0</v>
      </c>
      <c r="J10" s="27">
        <f>G10+H10+I10</f>
        <v>0</v>
      </c>
    </row>
    <row r="11" spans="1:10" ht="12.75">
      <c r="A11" s="20" t="s">
        <v>14</v>
      </c>
      <c r="B11" s="20" t="s">
        <v>10</v>
      </c>
      <c r="C11" s="24">
        <v>3</v>
      </c>
      <c r="D11" s="20">
        <v>27</v>
      </c>
      <c r="E11" s="20">
        <v>0</v>
      </c>
      <c r="F11" s="20">
        <v>0</v>
      </c>
      <c r="G11" s="26">
        <f>CENIK!C11*D11*C11</f>
        <v>0</v>
      </c>
      <c r="H11" s="26">
        <f>CENIK!D11*E11*C11</f>
        <v>0</v>
      </c>
      <c r="I11" s="26">
        <f>CENIK!E11*F11*C11</f>
        <v>0</v>
      </c>
      <c r="J11" s="27">
        <f>G11+H11+I11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9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SUM(J6:J59)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1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1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31</v>
      </c>
    </row>
    <row r="10" spans="1:10" ht="12.75">
      <c r="A10" s="20" t="s">
        <v>19</v>
      </c>
      <c r="B10" s="20" t="s">
        <v>20</v>
      </c>
      <c r="C10" s="24">
        <v>1</v>
      </c>
      <c r="D10" s="25">
        <v>316.732</v>
      </c>
      <c r="E10" s="25">
        <v>0</v>
      </c>
      <c r="F10" s="25">
        <v>0</v>
      </c>
      <c r="G10" s="26">
        <f>CENIK!C35*D10*C10</f>
        <v>0</v>
      </c>
      <c r="H10" s="26">
        <f>CENIK!D35*E10*C10</f>
        <v>0</v>
      </c>
      <c r="I10" s="26">
        <f>CENIK!E35*F10*C10</f>
        <v>0</v>
      </c>
      <c r="J10" s="27">
        <f aca="true" t="shared" si="0" ref="J10:J17">G10+H10+I10</f>
        <v>0</v>
      </c>
    </row>
    <row r="11" spans="1:10" ht="12.75">
      <c r="A11" s="20" t="s">
        <v>21</v>
      </c>
      <c r="B11" s="20" t="s">
        <v>20</v>
      </c>
      <c r="C11" s="24">
        <v>1</v>
      </c>
      <c r="D11" s="25">
        <v>316.732</v>
      </c>
      <c r="E11" s="25">
        <v>0</v>
      </c>
      <c r="F11" s="25">
        <v>0</v>
      </c>
      <c r="G11" s="26">
        <f>CENIK!C36*D11*C11</f>
        <v>0</v>
      </c>
      <c r="H11" s="26">
        <f>CENIK!D36*E11*C11</f>
        <v>0</v>
      </c>
      <c r="I11" s="26">
        <f>CENIK!E36*F11*C11</f>
        <v>0</v>
      </c>
      <c r="J11" s="27">
        <f t="shared" si="0"/>
        <v>0</v>
      </c>
    </row>
    <row r="12" spans="1:10" ht="12.75">
      <c r="A12" s="20" t="s">
        <v>22</v>
      </c>
      <c r="B12" s="20" t="s">
        <v>20</v>
      </c>
      <c r="C12" s="24">
        <v>1</v>
      </c>
      <c r="D12" s="25">
        <v>316.732</v>
      </c>
      <c r="E12" s="25">
        <v>0</v>
      </c>
      <c r="F12" s="25">
        <v>0</v>
      </c>
      <c r="G12" s="26">
        <f>CENIK!C37*D12*C12</f>
        <v>0</v>
      </c>
      <c r="H12" s="26">
        <f>CENIK!D37*E12*C12</f>
        <v>0</v>
      </c>
      <c r="I12" s="26">
        <f>CENIK!E37*F12*C12</f>
        <v>0</v>
      </c>
      <c r="J12" s="27">
        <f t="shared" si="0"/>
        <v>0</v>
      </c>
    </row>
    <row r="13" spans="1:10" ht="12.75">
      <c r="A13" s="20" t="s">
        <v>23</v>
      </c>
      <c r="B13" s="20" t="s">
        <v>20</v>
      </c>
      <c r="C13" s="24">
        <v>2</v>
      </c>
      <c r="D13" s="25">
        <v>316.732</v>
      </c>
      <c r="E13" s="25">
        <v>0</v>
      </c>
      <c r="F13" s="25">
        <v>0</v>
      </c>
      <c r="G13" s="26">
        <f>CENIK!C38*D13*C13</f>
        <v>0</v>
      </c>
      <c r="H13" s="26">
        <f>CENIK!D38*E13*C13</f>
        <v>0</v>
      </c>
      <c r="I13" s="26">
        <f>CENIK!E38*F13*C13</f>
        <v>0</v>
      </c>
      <c r="J13" s="27">
        <f t="shared" si="0"/>
        <v>0</v>
      </c>
    </row>
    <row r="14" spans="1:10" ht="12.75">
      <c r="A14" s="20" t="s">
        <v>24</v>
      </c>
      <c r="B14" s="20" t="s">
        <v>20</v>
      </c>
      <c r="C14" s="24">
        <v>1</v>
      </c>
      <c r="D14" s="25">
        <v>316.732</v>
      </c>
      <c r="E14" s="25">
        <v>0</v>
      </c>
      <c r="F14" s="25">
        <v>0</v>
      </c>
      <c r="G14" s="26">
        <f>CENIK!C39*D14*C14</f>
        <v>0</v>
      </c>
      <c r="H14" s="26">
        <f>CENIK!D39*E14*C14</f>
        <v>0</v>
      </c>
      <c r="I14" s="26">
        <f>CENIK!E39*F14*C14</f>
        <v>0</v>
      </c>
      <c r="J14" s="27">
        <f t="shared" si="0"/>
        <v>0</v>
      </c>
    </row>
    <row r="15" spans="1:10" ht="12.75">
      <c r="A15" s="20" t="s">
        <v>32</v>
      </c>
      <c r="B15" s="20" t="s">
        <v>20</v>
      </c>
      <c r="C15" s="24">
        <v>1</v>
      </c>
      <c r="D15" s="25">
        <v>316.732</v>
      </c>
      <c r="E15" s="25">
        <v>0</v>
      </c>
      <c r="F15" s="25">
        <v>0</v>
      </c>
      <c r="G15" s="26">
        <f>CENIK!C40*D15*C15</f>
        <v>0</v>
      </c>
      <c r="H15" s="26">
        <f>CENIK!D40*E15*C15</f>
        <v>0</v>
      </c>
      <c r="I15" s="26">
        <f>CENIK!E40*F15*C15</f>
        <v>0</v>
      </c>
      <c r="J15" s="27">
        <f t="shared" si="0"/>
        <v>0</v>
      </c>
    </row>
    <row r="16" spans="1:10" ht="12.75">
      <c r="A16" s="20" t="s">
        <v>27</v>
      </c>
      <c r="B16" s="20" t="s">
        <v>20</v>
      </c>
      <c r="C16" s="24">
        <v>4</v>
      </c>
      <c r="D16" s="25">
        <v>316.732</v>
      </c>
      <c r="E16" s="25">
        <v>0</v>
      </c>
      <c r="F16" s="25">
        <v>0</v>
      </c>
      <c r="G16" s="26">
        <f>CENIK!C41*D16*C16</f>
        <v>0</v>
      </c>
      <c r="H16" s="26">
        <f>CENIK!D41*E16*C16</f>
        <v>0</v>
      </c>
      <c r="I16" s="26">
        <f>CENIK!E41*F16*C16</f>
        <v>0</v>
      </c>
      <c r="J16" s="27">
        <f t="shared" si="0"/>
        <v>0</v>
      </c>
    </row>
    <row r="17" spans="1:10" ht="12.75">
      <c r="A17" s="20" t="s">
        <v>28</v>
      </c>
      <c r="B17" s="20" t="s">
        <v>20</v>
      </c>
      <c r="C17" s="24">
        <v>2</v>
      </c>
      <c r="D17" s="25">
        <v>316.732</v>
      </c>
      <c r="E17" s="25">
        <v>0</v>
      </c>
      <c r="F17" s="25">
        <v>0</v>
      </c>
      <c r="G17" s="26">
        <f>CENIK!C42*D17*C17</f>
        <v>0</v>
      </c>
      <c r="H17" s="26">
        <f>CENIK!D42*E17*C17</f>
        <v>0</v>
      </c>
      <c r="I17" s="26">
        <f>CENIK!E42*F17*C17</f>
        <v>0</v>
      </c>
      <c r="J17" s="27">
        <f t="shared" si="0"/>
        <v>0</v>
      </c>
    </row>
    <row r="18" ht="12.75">
      <c r="A18" s="18" t="s">
        <v>35</v>
      </c>
    </row>
    <row r="19" spans="1:10" ht="12.75">
      <c r="A19" s="20" t="s">
        <v>36</v>
      </c>
      <c r="B19" s="20" t="s">
        <v>20</v>
      </c>
      <c r="C19" s="24">
        <v>1</v>
      </c>
      <c r="D19" s="25">
        <v>45.9506</v>
      </c>
      <c r="E19" s="25">
        <v>0</v>
      </c>
      <c r="F19" s="25">
        <v>0</v>
      </c>
      <c r="G19" s="26">
        <f>CENIK!C46*D19*C19</f>
        <v>0</v>
      </c>
      <c r="H19" s="26">
        <f>CENIK!D46*E19*C19</f>
        <v>0</v>
      </c>
      <c r="I19" s="26">
        <f>CENIK!E46*F19*C19</f>
        <v>0</v>
      </c>
      <c r="J19" s="27">
        <f>G19+H19+I19</f>
        <v>0</v>
      </c>
    </row>
    <row r="20" spans="1:10" ht="12.75">
      <c r="A20" s="20" t="s">
        <v>22</v>
      </c>
      <c r="B20" s="20" t="s">
        <v>20</v>
      </c>
      <c r="C20" s="24">
        <v>1</v>
      </c>
      <c r="D20" s="25">
        <v>45.9506</v>
      </c>
      <c r="E20" s="25">
        <v>0</v>
      </c>
      <c r="F20" s="25">
        <v>0</v>
      </c>
      <c r="G20" s="26">
        <f>CENIK!C47*D20*C20</f>
        <v>0</v>
      </c>
      <c r="H20" s="26">
        <f>CENIK!D47*E20*C20</f>
        <v>0</v>
      </c>
      <c r="I20" s="26">
        <f>CENIK!E47*F20*C20</f>
        <v>0</v>
      </c>
      <c r="J20" s="27">
        <f>G20+H20+I20</f>
        <v>0</v>
      </c>
    </row>
    <row r="21" spans="1:10" ht="12.75">
      <c r="A21" s="20" t="s">
        <v>27</v>
      </c>
      <c r="B21" s="20" t="s">
        <v>20</v>
      </c>
      <c r="C21" s="24">
        <v>2</v>
      </c>
      <c r="D21" s="25">
        <v>45.9506</v>
      </c>
      <c r="E21" s="25">
        <v>0</v>
      </c>
      <c r="F21" s="25">
        <v>0</v>
      </c>
      <c r="G21" s="26">
        <f>CENIK!C48*D21*C21</f>
        <v>0</v>
      </c>
      <c r="H21" s="26">
        <f>CENIK!D48*E21*C21</f>
        <v>0</v>
      </c>
      <c r="I21" s="26">
        <f>CENIK!E48*F21*C21</f>
        <v>0</v>
      </c>
      <c r="J21" s="27">
        <f>G21+H21+I21</f>
        <v>0</v>
      </c>
    </row>
    <row r="22" spans="1:10" ht="12.75">
      <c r="A22" s="20" t="s">
        <v>37</v>
      </c>
      <c r="B22" s="20" t="s">
        <v>20</v>
      </c>
      <c r="C22" s="24">
        <v>4</v>
      </c>
      <c r="D22" s="25">
        <v>45.9506</v>
      </c>
      <c r="E22" s="25">
        <v>0</v>
      </c>
      <c r="F22" s="25">
        <v>0</v>
      </c>
      <c r="G22" s="26">
        <f>CENIK!C49*D22*C22</f>
        <v>0</v>
      </c>
      <c r="H22" s="26">
        <f>CENIK!D49*E22*C22</f>
        <v>0</v>
      </c>
      <c r="I22" s="26">
        <f>CENIK!E49*F22*C22</f>
        <v>0</v>
      </c>
      <c r="J22" s="27">
        <f>G22+H22+I22</f>
        <v>0</v>
      </c>
    </row>
    <row r="23" spans="1:10" ht="12.75">
      <c r="A23" s="20" t="s">
        <v>38</v>
      </c>
      <c r="B23" s="20" t="s">
        <v>20</v>
      </c>
      <c r="C23" s="24">
        <v>2</v>
      </c>
      <c r="D23" s="25">
        <v>45.9506</v>
      </c>
      <c r="E23" s="25">
        <v>0</v>
      </c>
      <c r="F23" s="25">
        <v>0</v>
      </c>
      <c r="G23" s="26">
        <f>CENIK!C50*D23*C23</f>
        <v>0</v>
      </c>
      <c r="H23" s="26">
        <f>CENIK!D50*E23*C23</f>
        <v>0</v>
      </c>
      <c r="I23" s="26">
        <f>CENIK!E50*F23*C23</f>
        <v>0</v>
      </c>
      <c r="J23" s="27">
        <f>G23+H23+I23</f>
        <v>0</v>
      </c>
    </row>
    <row r="24" ht="12.75">
      <c r="A24" s="18" t="s">
        <v>39</v>
      </c>
    </row>
    <row r="25" spans="1:10" ht="12.75">
      <c r="A25" s="20" t="s">
        <v>40</v>
      </c>
      <c r="B25" s="20" t="s">
        <v>20</v>
      </c>
      <c r="C25" s="24">
        <v>2</v>
      </c>
      <c r="D25" s="25">
        <v>1.02454</v>
      </c>
      <c r="E25" s="25">
        <v>0</v>
      </c>
      <c r="F25" s="25">
        <v>0</v>
      </c>
      <c r="G25" s="26">
        <f>CENIK!C52*D25*C25</f>
        <v>0</v>
      </c>
      <c r="H25" s="26">
        <f>CENIK!D52*E25*C25</f>
        <v>0</v>
      </c>
      <c r="I25" s="26">
        <f>CENIK!E52*F25*C25</f>
        <v>0</v>
      </c>
      <c r="J25" s="27">
        <f aca="true" t="shared" si="1" ref="J25:J40">G25+H25+I25</f>
        <v>0</v>
      </c>
    </row>
    <row r="26" spans="1:10" ht="12.75">
      <c r="A26" s="20" t="s">
        <v>41</v>
      </c>
      <c r="B26" s="20" t="s">
        <v>20</v>
      </c>
      <c r="C26" s="24">
        <v>2</v>
      </c>
      <c r="D26" s="25">
        <v>1.02454</v>
      </c>
      <c r="E26" s="25">
        <v>0</v>
      </c>
      <c r="F26" s="25">
        <v>0</v>
      </c>
      <c r="G26" s="26">
        <f>CENIK!C53*D26*C26</f>
        <v>0</v>
      </c>
      <c r="H26" s="26">
        <f>CENIK!D53*E26*C26</f>
        <v>0</v>
      </c>
      <c r="I26" s="26">
        <f>CENIK!E53*F26*C26</f>
        <v>0</v>
      </c>
      <c r="J26" s="27">
        <f t="shared" si="1"/>
        <v>0</v>
      </c>
    </row>
    <row r="27" spans="1:10" ht="12.75">
      <c r="A27" s="20" t="s">
        <v>42</v>
      </c>
      <c r="B27" s="20" t="s">
        <v>20</v>
      </c>
      <c r="C27" s="24">
        <v>1</v>
      </c>
      <c r="D27" s="25">
        <v>1.02454</v>
      </c>
      <c r="E27" s="25">
        <v>0</v>
      </c>
      <c r="F27" s="25">
        <v>0</v>
      </c>
      <c r="G27" s="26">
        <f>CENIK!C54*D27*C27</f>
        <v>0</v>
      </c>
      <c r="H27" s="26">
        <f>CENIK!D54*E27*C27</f>
        <v>0</v>
      </c>
      <c r="I27" s="26">
        <f>CENIK!E54*F27*C27</f>
        <v>0</v>
      </c>
      <c r="J27" s="27">
        <f t="shared" si="1"/>
        <v>0</v>
      </c>
    </row>
    <row r="28" spans="1:10" ht="12.75">
      <c r="A28" s="20" t="s">
        <v>43</v>
      </c>
      <c r="B28" s="20" t="s">
        <v>20</v>
      </c>
      <c r="C28" s="24">
        <v>1</v>
      </c>
      <c r="D28" s="25">
        <v>1.02454</v>
      </c>
      <c r="E28" s="25">
        <v>0</v>
      </c>
      <c r="F28" s="25">
        <v>0</v>
      </c>
      <c r="G28" s="26">
        <f>CENIK!C55*D28*C28</f>
        <v>0</v>
      </c>
      <c r="H28" s="26">
        <f>CENIK!D55*E28*C28</f>
        <v>0</v>
      </c>
      <c r="I28" s="26">
        <f>CENIK!E55*F28*C28</f>
        <v>0</v>
      </c>
      <c r="J28" s="27">
        <f t="shared" si="1"/>
        <v>0</v>
      </c>
    </row>
    <row r="29" spans="1:10" ht="12.75">
      <c r="A29" s="20" t="s">
        <v>44</v>
      </c>
      <c r="B29" s="20" t="s">
        <v>20</v>
      </c>
      <c r="C29" s="24">
        <v>2</v>
      </c>
      <c r="D29" s="25">
        <v>1.02454</v>
      </c>
      <c r="E29" s="25">
        <v>0</v>
      </c>
      <c r="F29" s="25">
        <v>0</v>
      </c>
      <c r="G29" s="26">
        <f>CENIK!C56*D29*C29</f>
        <v>0</v>
      </c>
      <c r="H29" s="26">
        <f>CENIK!D56*E29*C29</f>
        <v>0</v>
      </c>
      <c r="I29" s="26">
        <f>CENIK!E56*F29*C29</f>
        <v>0</v>
      </c>
      <c r="J29" s="27">
        <f t="shared" si="1"/>
        <v>0</v>
      </c>
    </row>
    <row r="30" spans="1:10" ht="12.75">
      <c r="A30" s="20" t="s">
        <v>45</v>
      </c>
      <c r="B30" s="20" t="s">
        <v>20</v>
      </c>
      <c r="C30" s="24">
        <v>2</v>
      </c>
      <c r="D30" s="25">
        <v>1.02454</v>
      </c>
      <c r="E30" s="25">
        <v>0</v>
      </c>
      <c r="F30" s="25">
        <v>0</v>
      </c>
      <c r="G30" s="26">
        <f>CENIK!C57*D30*C30</f>
        <v>0</v>
      </c>
      <c r="H30" s="26">
        <f>CENIK!D57*E30*C30</f>
        <v>0</v>
      </c>
      <c r="I30" s="26">
        <f>CENIK!E57*F30*C30</f>
        <v>0</v>
      </c>
      <c r="J30" s="27">
        <f t="shared" si="1"/>
        <v>0</v>
      </c>
    </row>
    <row r="31" spans="1:10" ht="12.75">
      <c r="A31" s="20" t="s">
        <v>46</v>
      </c>
      <c r="B31" s="20" t="s">
        <v>20</v>
      </c>
      <c r="C31" s="24">
        <v>2</v>
      </c>
      <c r="D31" s="25">
        <v>1.02454</v>
      </c>
      <c r="E31" s="25">
        <v>0</v>
      </c>
      <c r="F31" s="25">
        <v>0</v>
      </c>
      <c r="G31" s="26">
        <f>CENIK!C58*D31*C31</f>
        <v>0</v>
      </c>
      <c r="H31" s="26">
        <f>CENIK!D58*E31*C31</f>
        <v>0</v>
      </c>
      <c r="I31" s="26">
        <f>CENIK!E58*F31*C31</f>
        <v>0</v>
      </c>
      <c r="J31" s="27">
        <f t="shared" si="1"/>
        <v>0</v>
      </c>
    </row>
    <row r="32" spans="1:10" ht="12.75">
      <c r="A32" s="20" t="s">
        <v>47</v>
      </c>
      <c r="B32" s="20" t="s">
        <v>20</v>
      </c>
      <c r="C32" s="24">
        <v>1</v>
      </c>
      <c r="D32" s="25">
        <v>1.02454</v>
      </c>
      <c r="E32" s="25">
        <v>0</v>
      </c>
      <c r="F32" s="25">
        <v>0</v>
      </c>
      <c r="G32" s="26">
        <f>CENIK!C59*D32*C32</f>
        <v>0</v>
      </c>
      <c r="H32" s="26">
        <f>CENIK!D59*E32*C32</f>
        <v>0</v>
      </c>
      <c r="I32" s="26">
        <f>CENIK!E59*F32*C32</f>
        <v>0</v>
      </c>
      <c r="J32" s="27">
        <f t="shared" si="1"/>
        <v>0</v>
      </c>
    </row>
    <row r="33" spans="1:10" ht="12.75">
      <c r="A33" s="20" t="s">
        <v>24</v>
      </c>
      <c r="B33" s="20" t="s">
        <v>20</v>
      </c>
      <c r="C33" s="24">
        <v>4</v>
      </c>
      <c r="D33" s="25">
        <v>1.02454</v>
      </c>
      <c r="E33" s="25">
        <v>0</v>
      </c>
      <c r="F33" s="25">
        <v>0</v>
      </c>
      <c r="G33" s="26">
        <f>CENIK!C60*D33*C33</f>
        <v>0</v>
      </c>
      <c r="H33" s="26">
        <f>CENIK!D60*E33*C33</f>
        <v>0</v>
      </c>
      <c r="I33" s="26">
        <f>CENIK!E60*F33*C33</f>
        <v>0</v>
      </c>
      <c r="J33" s="27">
        <f t="shared" si="1"/>
        <v>0</v>
      </c>
    </row>
    <row r="34" spans="1:10" ht="12.75">
      <c r="A34" s="20" t="s">
        <v>48</v>
      </c>
      <c r="B34" s="20" t="s">
        <v>20</v>
      </c>
      <c r="C34" s="24">
        <v>1</v>
      </c>
      <c r="D34" s="25">
        <v>1.02454</v>
      </c>
      <c r="E34" s="25">
        <v>0</v>
      </c>
      <c r="F34" s="25">
        <v>0</v>
      </c>
      <c r="G34" s="26">
        <f>CENIK!C61*D34*C34</f>
        <v>0</v>
      </c>
      <c r="H34" s="26">
        <f>CENIK!D61*E34*C34</f>
        <v>0</v>
      </c>
      <c r="I34" s="26">
        <f>CENIK!E61*F34*C34</f>
        <v>0</v>
      </c>
      <c r="J34" s="27">
        <f t="shared" si="1"/>
        <v>0</v>
      </c>
    </row>
    <row r="35" spans="1:10" ht="12.75">
      <c r="A35" s="20" t="s">
        <v>27</v>
      </c>
      <c r="B35" s="20" t="s">
        <v>20</v>
      </c>
      <c r="C35" s="24">
        <v>2</v>
      </c>
      <c r="D35" s="25">
        <v>1.02454</v>
      </c>
      <c r="E35" s="25">
        <v>0</v>
      </c>
      <c r="F35" s="25">
        <v>0</v>
      </c>
      <c r="G35" s="26">
        <f>CENIK!C62*D35*C35</f>
        <v>0</v>
      </c>
      <c r="H35" s="26">
        <f>CENIK!D62*E35*C35</f>
        <v>0</v>
      </c>
      <c r="I35" s="26">
        <f>CENIK!E62*F35*C35</f>
        <v>0</v>
      </c>
      <c r="J35" s="27">
        <f t="shared" si="1"/>
        <v>0</v>
      </c>
    </row>
    <row r="36" spans="1:10" ht="12.75">
      <c r="A36" s="20" t="s">
        <v>49</v>
      </c>
      <c r="B36" s="20" t="s">
        <v>20</v>
      </c>
      <c r="C36" s="24">
        <v>4</v>
      </c>
      <c r="D36" s="25">
        <v>1.02454</v>
      </c>
      <c r="E36" s="25">
        <v>0</v>
      </c>
      <c r="F36" s="25">
        <v>0</v>
      </c>
      <c r="G36" s="26">
        <f>CENIK!C63*D36*C36</f>
        <v>0</v>
      </c>
      <c r="H36" s="26">
        <f>CENIK!D63*E36*C36</f>
        <v>0</v>
      </c>
      <c r="I36" s="26">
        <f>CENIK!E63*F36*C36</f>
        <v>0</v>
      </c>
      <c r="J36" s="27">
        <f t="shared" si="1"/>
        <v>0</v>
      </c>
    </row>
    <row r="37" spans="1:10" ht="12.75">
      <c r="A37" s="20" t="s">
        <v>50</v>
      </c>
      <c r="B37" s="20" t="s">
        <v>20</v>
      </c>
      <c r="C37" s="24">
        <v>1</v>
      </c>
      <c r="D37" s="25">
        <v>1.02454</v>
      </c>
      <c r="E37" s="25">
        <v>0</v>
      </c>
      <c r="F37" s="25">
        <v>0</v>
      </c>
      <c r="G37" s="26">
        <f>CENIK!C64*D37*C37</f>
        <v>0</v>
      </c>
      <c r="H37" s="26">
        <f>CENIK!D64*E37*C37</f>
        <v>0</v>
      </c>
      <c r="I37" s="26">
        <f>CENIK!E64*F37*C37</f>
        <v>0</v>
      </c>
      <c r="J37" s="27">
        <f t="shared" si="1"/>
        <v>0</v>
      </c>
    </row>
    <row r="38" spans="1:10" ht="12.75">
      <c r="A38" s="20" t="s">
        <v>51</v>
      </c>
      <c r="B38" s="20" t="s">
        <v>20</v>
      </c>
      <c r="C38" s="24">
        <v>1</v>
      </c>
      <c r="D38" s="25">
        <v>1.02454</v>
      </c>
      <c r="E38" s="25">
        <v>0</v>
      </c>
      <c r="F38" s="25">
        <v>0</v>
      </c>
      <c r="G38" s="26">
        <f>CENIK!C65*D38*C38</f>
        <v>0</v>
      </c>
      <c r="H38" s="26">
        <f>CENIK!D65*E38*C38</f>
        <v>0</v>
      </c>
      <c r="I38" s="26">
        <f>CENIK!E65*F38*C38</f>
        <v>0</v>
      </c>
      <c r="J38" s="27">
        <f t="shared" si="1"/>
        <v>0</v>
      </c>
    </row>
    <row r="39" spans="1:10" ht="12.75">
      <c r="A39" s="20" t="s">
        <v>52</v>
      </c>
      <c r="B39" s="20" t="s">
        <v>20</v>
      </c>
      <c r="C39" s="24">
        <v>11</v>
      </c>
      <c r="D39" s="25">
        <v>1.02454</v>
      </c>
      <c r="E39" s="25">
        <v>0</v>
      </c>
      <c r="F39" s="25">
        <v>0</v>
      </c>
      <c r="G39" s="26">
        <f>CENIK!C66*D39*C39</f>
        <v>0</v>
      </c>
      <c r="H39" s="26">
        <f>CENIK!D66*E39*C39</f>
        <v>0</v>
      </c>
      <c r="I39" s="26">
        <f>CENIK!E66*F39*C39</f>
        <v>0</v>
      </c>
      <c r="J39" s="27">
        <f t="shared" si="1"/>
        <v>0</v>
      </c>
    </row>
    <row r="40" spans="1:10" ht="12.75">
      <c r="A40" s="20" t="s">
        <v>53</v>
      </c>
      <c r="B40" s="20" t="s">
        <v>20</v>
      </c>
      <c r="C40" s="24">
        <v>2</v>
      </c>
      <c r="D40" s="25">
        <v>1.02454</v>
      </c>
      <c r="E40" s="25">
        <v>0</v>
      </c>
      <c r="F40" s="25">
        <v>0</v>
      </c>
      <c r="G40" s="26">
        <f>CENIK!C67*D40*C40</f>
        <v>0</v>
      </c>
      <c r="H40" s="26">
        <f>CENIK!D67*E40*C40</f>
        <v>0</v>
      </c>
      <c r="I40" s="26">
        <f>CENIK!E67*F40*C40</f>
        <v>0</v>
      </c>
      <c r="J40" s="27">
        <f t="shared" si="1"/>
        <v>0</v>
      </c>
    </row>
    <row r="41" ht="12.75">
      <c r="A41" s="18" t="s">
        <v>68</v>
      </c>
    </row>
    <row r="42" spans="1:10" ht="12.75">
      <c r="A42" s="20" t="s">
        <v>69</v>
      </c>
      <c r="B42" s="20" t="s">
        <v>20</v>
      </c>
      <c r="C42" s="24">
        <v>1</v>
      </c>
      <c r="D42" s="25">
        <v>2426.28</v>
      </c>
      <c r="E42" s="25">
        <v>0</v>
      </c>
      <c r="F42" s="25">
        <v>0</v>
      </c>
      <c r="G42" s="26">
        <f>CENIK!C93*D42*C42</f>
        <v>0</v>
      </c>
      <c r="H42" s="26">
        <f>CENIK!D93*E42*C42</f>
        <v>0</v>
      </c>
      <c r="I42" s="26">
        <f>CENIK!E93*F42*C42</f>
        <v>0</v>
      </c>
      <c r="J42" s="27">
        <f>G42+H42+I42</f>
        <v>0</v>
      </c>
    </row>
    <row r="43" spans="1:10" ht="12.75">
      <c r="A43" s="20" t="s">
        <v>70</v>
      </c>
      <c r="B43" s="20" t="s">
        <v>20</v>
      </c>
      <c r="C43" s="24">
        <v>4</v>
      </c>
      <c r="D43" s="25">
        <v>2426.28</v>
      </c>
      <c r="E43" s="25">
        <v>0</v>
      </c>
      <c r="F43" s="25">
        <v>0</v>
      </c>
      <c r="G43" s="26">
        <f>CENIK!C94*D43*C43</f>
        <v>0</v>
      </c>
      <c r="H43" s="26">
        <f>CENIK!D94*E43*C43</f>
        <v>0</v>
      </c>
      <c r="I43" s="26">
        <f>CENIK!E94*F43*C43</f>
        <v>0</v>
      </c>
      <c r="J43" s="27">
        <f>G43+H43+I43</f>
        <v>0</v>
      </c>
    </row>
    <row r="44" spans="1:10" ht="12.75">
      <c r="A44" s="20" t="s">
        <v>71</v>
      </c>
      <c r="B44" s="20" t="s">
        <v>20</v>
      </c>
      <c r="C44" s="24">
        <v>1</v>
      </c>
      <c r="D44" s="25">
        <v>2426.28</v>
      </c>
      <c r="E44" s="25">
        <v>0</v>
      </c>
      <c r="F44" s="25">
        <v>0</v>
      </c>
      <c r="G44" s="26">
        <f>CENIK!C95*D44*C44</f>
        <v>0</v>
      </c>
      <c r="H44" s="26">
        <f>CENIK!D95*E44*C44</f>
        <v>0</v>
      </c>
      <c r="I44" s="26">
        <f>CENIK!E95*F44*C44</f>
        <v>0</v>
      </c>
      <c r="J44" s="27">
        <f>G44+H44+I44</f>
        <v>0</v>
      </c>
    </row>
    <row r="45" spans="1:10" ht="12.75">
      <c r="A45" s="20" t="s">
        <v>27</v>
      </c>
      <c r="B45" s="20" t="s">
        <v>20</v>
      </c>
      <c r="C45" s="24">
        <v>5</v>
      </c>
      <c r="D45" s="25">
        <v>2426.28</v>
      </c>
      <c r="E45" s="25">
        <v>0</v>
      </c>
      <c r="F45" s="25">
        <v>0</v>
      </c>
      <c r="G45" s="26">
        <f>CENIK!C96*D45*C45</f>
        <v>0</v>
      </c>
      <c r="H45" s="26">
        <f>CENIK!D96*E45*C45</f>
        <v>0</v>
      </c>
      <c r="I45" s="26">
        <f>CENIK!E96*F45*C45</f>
        <v>0</v>
      </c>
      <c r="J45" s="27">
        <f>G45+H45+I45</f>
        <v>0</v>
      </c>
    </row>
    <row r="46" ht="12.75">
      <c r="A46" s="18" t="s">
        <v>72</v>
      </c>
    </row>
    <row r="47" spans="1:10" ht="12.75">
      <c r="A47" s="20" t="s">
        <v>69</v>
      </c>
      <c r="B47" s="20" t="s">
        <v>20</v>
      </c>
      <c r="C47" s="24">
        <v>1</v>
      </c>
      <c r="D47" s="25">
        <v>3038.7</v>
      </c>
      <c r="E47" s="25">
        <v>0</v>
      </c>
      <c r="F47" s="25">
        <v>0</v>
      </c>
      <c r="G47" s="26">
        <f>CENIK!C98*D47*C47</f>
        <v>0</v>
      </c>
      <c r="H47" s="26">
        <f>CENIK!D98*E47*C47</f>
        <v>0</v>
      </c>
      <c r="I47" s="26">
        <f>CENIK!E98*F47*C47</f>
        <v>0</v>
      </c>
      <c r="J47" s="27">
        <f>G47+H47+I47</f>
        <v>0</v>
      </c>
    </row>
    <row r="48" spans="1:10" ht="12.75">
      <c r="A48" s="20" t="s">
        <v>73</v>
      </c>
      <c r="B48" s="20" t="s">
        <v>20</v>
      </c>
      <c r="C48" s="24">
        <v>3</v>
      </c>
      <c r="D48" s="25">
        <v>3038.7</v>
      </c>
      <c r="E48" s="25">
        <v>0</v>
      </c>
      <c r="F48" s="25">
        <v>0</v>
      </c>
      <c r="G48" s="26">
        <f>CENIK!C99*D48*C48</f>
        <v>0</v>
      </c>
      <c r="H48" s="26">
        <f>CENIK!D99*E48*C48</f>
        <v>0</v>
      </c>
      <c r="I48" s="26">
        <f>CENIK!E99*F48*C48</f>
        <v>0</v>
      </c>
      <c r="J48" s="27">
        <f>G48+H48+I48</f>
        <v>0</v>
      </c>
    </row>
    <row r="49" spans="1:10" ht="12.75">
      <c r="A49" s="20" t="s">
        <v>71</v>
      </c>
      <c r="B49" s="20" t="s">
        <v>20</v>
      </c>
      <c r="C49" s="24">
        <v>2</v>
      </c>
      <c r="D49" s="25">
        <v>3038.7</v>
      </c>
      <c r="E49" s="25">
        <v>0</v>
      </c>
      <c r="F49" s="25">
        <v>0</v>
      </c>
      <c r="G49" s="26">
        <f>CENIK!C100*D49*C49</f>
        <v>0</v>
      </c>
      <c r="H49" s="26">
        <f>CENIK!D100*E49*C49</f>
        <v>0</v>
      </c>
      <c r="I49" s="26">
        <f>CENIK!E100*F49*C49</f>
        <v>0</v>
      </c>
      <c r="J49" s="27">
        <f>G49+H49+I49</f>
        <v>0</v>
      </c>
    </row>
    <row r="50" spans="1:10" ht="12.75">
      <c r="A50" s="20" t="s">
        <v>27</v>
      </c>
      <c r="B50" s="20" t="s">
        <v>20</v>
      </c>
      <c r="C50" s="24">
        <v>4</v>
      </c>
      <c r="D50" s="25">
        <v>3038.7</v>
      </c>
      <c r="E50" s="25">
        <v>0</v>
      </c>
      <c r="F50" s="25">
        <v>0</v>
      </c>
      <c r="G50" s="26">
        <f>CENIK!C101*D50*C50</f>
        <v>0</v>
      </c>
      <c r="H50" s="26">
        <f>CENIK!D101*E50*C50</f>
        <v>0</v>
      </c>
      <c r="I50" s="26">
        <f>CENIK!E101*F50*C50</f>
        <v>0</v>
      </c>
      <c r="J50" s="27">
        <f>G50+H50+I50</f>
        <v>0</v>
      </c>
    </row>
    <row r="51" ht="12.75">
      <c r="A51" s="18" t="s">
        <v>78</v>
      </c>
    </row>
    <row r="52" spans="1:10" ht="12.75">
      <c r="A52" s="20" t="s">
        <v>79</v>
      </c>
      <c r="B52" s="20" t="s">
        <v>20</v>
      </c>
      <c r="C52" s="24">
        <v>6</v>
      </c>
      <c r="D52" s="25">
        <v>226.58</v>
      </c>
      <c r="E52" s="25">
        <v>0</v>
      </c>
      <c r="F52" s="25">
        <v>0</v>
      </c>
      <c r="G52" s="26">
        <f>CENIK!C108*D52*C52</f>
        <v>0</v>
      </c>
      <c r="H52" s="26">
        <f>CENIK!D108*E52*C52</f>
        <v>0</v>
      </c>
      <c r="I52" s="26">
        <f>CENIK!E108*F52*C52</f>
        <v>0</v>
      </c>
      <c r="J52" s="27">
        <f>G52+H52+I52</f>
        <v>0</v>
      </c>
    </row>
    <row r="53" ht="12.75">
      <c r="A53" s="18" t="s">
        <v>82</v>
      </c>
    </row>
    <row r="54" spans="1:10" ht="12.75">
      <c r="A54" s="20" t="s">
        <v>83</v>
      </c>
      <c r="B54" s="20" t="s">
        <v>81</v>
      </c>
      <c r="C54" s="24">
        <v>8</v>
      </c>
      <c r="D54" s="25">
        <v>43.789</v>
      </c>
      <c r="E54" s="25">
        <v>0</v>
      </c>
      <c r="F54" s="25">
        <v>0</v>
      </c>
      <c r="G54" s="26">
        <f>CENIK!C112*D54*C54</f>
        <v>0</v>
      </c>
      <c r="H54" s="26">
        <f>CENIK!D112*E54*C54</f>
        <v>0</v>
      </c>
      <c r="I54" s="26">
        <f>CENIK!E112*F54*C54</f>
        <v>0</v>
      </c>
      <c r="J54" s="27">
        <f>G54+H54+I54</f>
        <v>0</v>
      </c>
    </row>
    <row r="55" spans="1:10" ht="12.75">
      <c r="A55" s="20" t="s">
        <v>84</v>
      </c>
      <c r="B55" s="20" t="s">
        <v>81</v>
      </c>
      <c r="C55" s="24">
        <v>8</v>
      </c>
      <c r="D55" s="25">
        <v>43.789</v>
      </c>
      <c r="E55" s="25">
        <v>0</v>
      </c>
      <c r="F55" s="25">
        <v>0</v>
      </c>
      <c r="G55" s="26">
        <f>CENIK!C113*D55*C55</f>
        <v>0</v>
      </c>
      <c r="H55" s="26">
        <f>CENIK!D113*E55*C55</f>
        <v>0</v>
      </c>
      <c r="I55" s="26">
        <f>CENIK!E113*F55*C55</f>
        <v>0</v>
      </c>
      <c r="J55" s="27">
        <f>G55+H55+I55</f>
        <v>0</v>
      </c>
    </row>
    <row r="56" ht="12.75">
      <c r="A56" s="18" t="s">
        <v>85</v>
      </c>
    </row>
    <row r="57" spans="1:10" ht="12.75">
      <c r="A57" s="20" t="s">
        <v>83</v>
      </c>
      <c r="B57" s="20" t="s">
        <v>81</v>
      </c>
      <c r="C57" s="24">
        <v>8</v>
      </c>
      <c r="D57" s="25">
        <v>47.4518</v>
      </c>
      <c r="E57" s="25">
        <v>0</v>
      </c>
      <c r="F57" s="25">
        <v>0</v>
      </c>
      <c r="G57" s="26">
        <f>CENIK!C115*D57*C57</f>
        <v>0</v>
      </c>
      <c r="H57" s="26">
        <f>CENIK!D115*E57*C57</f>
        <v>0</v>
      </c>
      <c r="I57" s="26">
        <f>CENIK!E115*F57*C57</f>
        <v>0</v>
      </c>
      <c r="J57" s="27">
        <f>G57+H57+I57</f>
        <v>0</v>
      </c>
    </row>
    <row r="58" spans="1:10" ht="12.75">
      <c r="A58" s="20" t="s">
        <v>84</v>
      </c>
      <c r="B58" s="20" t="s">
        <v>81</v>
      </c>
      <c r="C58" s="24">
        <v>8</v>
      </c>
      <c r="D58" s="25">
        <v>47.4518</v>
      </c>
      <c r="E58" s="25">
        <v>0</v>
      </c>
      <c r="F58" s="25">
        <v>0</v>
      </c>
      <c r="G58" s="26">
        <f>CENIK!C116*D58*C58</f>
        <v>0</v>
      </c>
      <c r="H58" s="26">
        <f>CENIK!D116*E58*C58</f>
        <v>0</v>
      </c>
      <c r="I58" s="26">
        <f>CENIK!E116*F58*C58</f>
        <v>0</v>
      </c>
      <c r="J58" s="27">
        <f>G58+H58+I58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</cols>
  <sheetData>
    <row r="1" spans="1:11" ht="12.75">
      <c r="A1" s="55" t="s">
        <v>125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SUM(J6:J12)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8</v>
      </c>
    </row>
    <row r="7" spans="1:10" ht="12.75">
      <c r="A7" s="20" t="s">
        <v>9</v>
      </c>
      <c r="B7" s="20" t="s">
        <v>10</v>
      </c>
      <c r="C7" s="24">
        <v>1</v>
      </c>
      <c r="D7" s="20">
        <v>19</v>
      </c>
      <c r="E7" s="20">
        <v>0</v>
      </c>
      <c r="F7" s="20">
        <v>0</v>
      </c>
      <c r="G7" s="26">
        <f>CENIK!C7*D7*C7</f>
        <v>0</v>
      </c>
      <c r="H7" s="26">
        <f>CENIK!D7*E7*C7</f>
        <v>0</v>
      </c>
      <c r="I7" s="26">
        <f>CENIK!E7*F7*C7</f>
        <v>0</v>
      </c>
      <c r="J7" s="27">
        <f>G7+H7+I7</f>
        <v>0</v>
      </c>
    </row>
    <row r="8" spans="1:10" ht="12.75">
      <c r="A8" s="20" t="s">
        <v>11</v>
      </c>
      <c r="B8" s="20" t="s">
        <v>10</v>
      </c>
      <c r="C8" s="24">
        <v>1</v>
      </c>
      <c r="D8" s="20">
        <v>19</v>
      </c>
      <c r="E8" s="20">
        <v>0</v>
      </c>
      <c r="F8" s="20">
        <v>0</v>
      </c>
      <c r="G8" s="26">
        <f>CENIK!C8*D8*C8</f>
        <v>0</v>
      </c>
      <c r="H8" s="26">
        <f>CENIK!D8*E8*C8</f>
        <v>0</v>
      </c>
      <c r="I8" s="26">
        <f>CENIK!E8*F8*C8</f>
        <v>0</v>
      </c>
      <c r="J8" s="27">
        <f>G8+H8+I8</f>
        <v>0</v>
      </c>
    </row>
    <row r="9" spans="1:10" ht="12.75">
      <c r="A9" s="20" t="s">
        <v>12</v>
      </c>
      <c r="B9" s="20" t="s">
        <v>10</v>
      </c>
      <c r="C9" s="24">
        <v>1</v>
      </c>
      <c r="D9" s="20">
        <v>19</v>
      </c>
      <c r="E9" s="20">
        <v>0</v>
      </c>
      <c r="F9" s="20">
        <v>0</v>
      </c>
      <c r="G9" s="26">
        <f>CENIK!C9*D9*C9</f>
        <v>0</v>
      </c>
      <c r="H9" s="26">
        <f>CENIK!D9*E9*C9</f>
        <v>0</v>
      </c>
      <c r="I9" s="26">
        <f>CENIK!E9*F9*C9</f>
        <v>0</v>
      </c>
      <c r="J9" s="27">
        <f>G9+H9+I9</f>
        <v>0</v>
      </c>
    </row>
    <row r="10" spans="1:10" ht="12.75">
      <c r="A10" s="20" t="s">
        <v>13</v>
      </c>
      <c r="B10" s="20" t="s">
        <v>10</v>
      </c>
      <c r="C10" s="24">
        <v>6</v>
      </c>
      <c r="D10" s="20">
        <v>19</v>
      </c>
      <c r="E10" s="20">
        <v>0</v>
      </c>
      <c r="F10" s="20">
        <v>0</v>
      </c>
      <c r="G10" s="26">
        <f>CENIK!C10*D10*C10</f>
        <v>0</v>
      </c>
      <c r="H10" s="26">
        <f>CENIK!D10*E10*C10</f>
        <v>0</v>
      </c>
      <c r="I10" s="26">
        <f>CENIK!E10*F10*C10</f>
        <v>0</v>
      </c>
      <c r="J10" s="27">
        <f>G10+H10+I10</f>
        <v>0</v>
      </c>
    </row>
    <row r="11" spans="1:10" ht="12.75">
      <c r="A11" s="20" t="s">
        <v>14</v>
      </c>
      <c r="B11" s="20" t="s">
        <v>10</v>
      </c>
      <c r="C11" s="24">
        <v>3</v>
      </c>
      <c r="D11" s="20">
        <v>19</v>
      </c>
      <c r="E11" s="20">
        <v>0</v>
      </c>
      <c r="F11" s="20">
        <v>0</v>
      </c>
      <c r="G11" s="26">
        <f>CENIK!C11*D11*C11</f>
        <v>0</v>
      </c>
      <c r="H11" s="26">
        <f>CENIK!D11*E11*C11</f>
        <v>0</v>
      </c>
      <c r="I11" s="26">
        <f>CENIK!E11*F11*C11</f>
        <v>0</v>
      </c>
      <c r="J11" s="27">
        <f>G11+H11+I11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SUM(J6:J27)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1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1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68</v>
      </c>
    </row>
    <row r="10" spans="1:10" ht="12.75">
      <c r="A10" s="20" t="s">
        <v>69</v>
      </c>
      <c r="B10" s="20" t="s">
        <v>20</v>
      </c>
      <c r="C10" s="24">
        <v>1</v>
      </c>
      <c r="D10" s="25">
        <v>2271.03</v>
      </c>
      <c r="E10" s="25">
        <v>262.29</v>
      </c>
      <c r="F10" s="25">
        <v>0</v>
      </c>
      <c r="G10" s="26">
        <f>CENIK!C93*D10*C10</f>
        <v>0</v>
      </c>
      <c r="H10" s="26">
        <f>CENIK!D93*E10*C10</f>
        <v>0</v>
      </c>
      <c r="I10" s="26">
        <f>CENIK!E93*F10*C10</f>
        <v>0</v>
      </c>
      <c r="J10" s="27">
        <f>G10+H10+I10</f>
        <v>0</v>
      </c>
    </row>
    <row r="11" spans="1:10" ht="12.75">
      <c r="A11" s="20" t="s">
        <v>70</v>
      </c>
      <c r="B11" s="20" t="s">
        <v>20</v>
      </c>
      <c r="C11" s="24">
        <v>4</v>
      </c>
      <c r="D11" s="25">
        <v>2271.03</v>
      </c>
      <c r="E11" s="25">
        <v>262.29</v>
      </c>
      <c r="F11" s="25">
        <v>0</v>
      </c>
      <c r="G11" s="26">
        <f>CENIK!C94*D11*C11</f>
        <v>0</v>
      </c>
      <c r="H11" s="26">
        <f>CENIK!D94*E11*C11</f>
        <v>0</v>
      </c>
      <c r="I11" s="26">
        <f>CENIK!E94*F11*C11</f>
        <v>0</v>
      </c>
      <c r="J11" s="27">
        <f>G11+H11+I11</f>
        <v>0</v>
      </c>
    </row>
    <row r="12" spans="1:10" ht="12.75">
      <c r="A12" s="20" t="s">
        <v>71</v>
      </c>
      <c r="B12" s="20" t="s">
        <v>20</v>
      </c>
      <c r="C12" s="24">
        <v>1</v>
      </c>
      <c r="D12" s="25">
        <v>2271.03</v>
      </c>
      <c r="E12" s="25">
        <v>262.29</v>
      </c>
      <c r="F12" s="25">
        <v>0</v>
      </c>
      <c r="G12" s="26">
        <f>CENIK!C95*D12*C12</f>
        <v>0</v>
      </c>
      <c r="H12" s="26">
        <f>CENIK!D95*E12*C12</f>
        <v>0</v>
      </c>
      <c r="I12" s="26">
        <f>CENIK!E95*F12*C12</f>
        <v>0</v>
      </c>
      <c r="J12" s="27">
        <f>G12+H12+I12</f>
        <v>0</v>
      </c>
    </row>
    <row r="13" spans="1:10" ht="12.75">
      <c r="A13" s="20" t="s">
        <v>27</v>
      </c>
      <c r="B13" s="20" t="s">
        <v>20</v>
      </c>
      <c r="C13" s="24">
        <v>5</v>
      </c>
      <c r="D13" s="25">
        <v>2271.03</v>
      </c>
      <c r="E13" s="25">
        <v>262.29</v>
      </c>
      <c r="F13" s="25">
        <v>0</v>
      </c>
      <c r="G13" s="26">
        <f>CENIK!C96*D13*C13</f>
        <v>0</v>
      </c>
      <c r="H13" s="26">
        <f>CENIK!D96*E13*C13</f>
        <v>0</v>
      </c>
      <c r="I13" s="26">
        <f>CENIK!E96*F13*C13</f>
        <v>0</v>
      </c>
      <c r="J13" s="27">
        <f>G13+H13+I13</f>
        <v>0</v>
      </c>
    </row>
    <row r="14" ht="12.75">
      <c r="A14" s="18" t="s">
        <v>74</v>
      </c>
    </row>
    <row r="15" spans="1:10" ht="12.75">
      <c r="A15" s="20" t="s">
        <v>69</v>
      </c>
      <c r="B15" s="20" t="s">
        <v>20</v>
      </c>
      <c r="C15" s="24">
        <v>1</v>
      </c>
      <c r="D15" s="25">
        <v>89.723</v>
      </c>
      <c r="E15" s="25">
        <v>0</v>
      </c>
      <c r="F15" s="25">
        <v>0</v>
      </c>
      <c r="G15" s="26">
        <f>CENIK!C103*D15*C15</f>
        <v>0</v>
      </c>
      <c r="H15" s="26">
        <f>CENIK!D103*E15*C15</f>
        <v>0</v>
      </c>
      <c r="I15" s="26">
        <f>CENIK!E103*F15*C15</f>
        <v>0</v>
      </c>
      <c r="J15" s="27">
        <f>G15+H15+I15</f>
        <v>0</v>
      </c>
    </row>
    <row r="16" spans="1:10" ht="12.75">
      <c r="A16" s="20" t="s">
        <v>75</v>
      </c>
      <c r="B16" s="20" t="s">
        <v>20</v>
      </c>
      <c r="C16" s="24">
        <v>4</v>
      </c>
      <c r="D16" s="25">
        <v>89.723</v>
      </c>
      <c r="E16" s="25">
        <v>0</v>
      </c>
      <c r="F16" s="25">
        <v>0</v>
      </c>
      <c r="G16" s="26">
        <f>CENIK!C104*D16*C16</f>
        <v>0</v>
      </c>
      <c r="H16" s="26">
        <f>CENIK!D104*E16*C16</f>
        <v>0</v>
      </c>
      <c r="I16" s="26">
        <f>CENIK!E104*F16*C16</f>
        <v>0</v>
      </c>
      <c r="J16" s="27">
        <f>G16+H16+I16</f>
        <v>0</v>
      </c>
    </row>
    <row r="17" spans="1:10" ht="12.75">
      <c r="A17" s="20" t="s">
        <v>76</v>
      </c>
      <c r="B17" s="20" t="s">
        <v>20</v>
      </c>
      <c r="C17" s="24">
        <v>1</v>
      </c>
      <c r="D17" s="25">
        <v>89.723</v>
      </c>
      <c r="E17" s="25">
        <v>0</v>
      </c>
      <c r="F17" s="25">
        <v>0</v>
      </c>
      <c r="G17" s="26">
        <f>CENIK!C105*D17*C17</f>
        <v>0</v>
      </c>
      <c r="H17" s="26">
        <f>CENIK!D105*E17*C17</f>
        <v>0</v>
      </c>
      <c r="I17" s="26">
        <f>CENIK!E105*F17*C17</f>
        <v>0</v>
      </c>
      <c r="J17" s="27">
        <f>G17+H17+I17</f>
        <v>0</v>
      </c>
    </row>
    <row r="18" spans="1:10" ht="12.75">
      <c r="A18" s="20" t="s">
        <v>77</v>
      </c>
      <c r="B18" s="20" t="s">
        <v>20</v>
      </c>
      <c r="C18" s="24">
        <v>5</v>
      </c>
      <c r="D18" s="25">
        <v>89.723</v>
      </c>
      <c r="E18" s="25">
        <v>0</v>
      </c>
      <c r="F18" s="25">
        <v>0</v>
      </c>
      <c r="G18" s="26">
        <f>CENIK!C106*D18*C18</f>
        <v>0</v>
      </c>
      <c r="H18" s="26">
        <f>CENIK!D106*E18*C18</f>
        <v>0</v>
      </c>
      <c r="I18" s="26">
        <f>CENIK!E106*F18*C18</f>
        <v>0</v>
      </c>
      <c r="J18" s="27">
        <f>G18+H18+I18</f>
        <v>0</v>
      </c>
    </row>
    <row r="19" ht="12.75">
      <c r="A19" s="18" t="s">
        <v>78</v>
      </c>
    </row>
    <row r="20" spans="1:10" ht="12.75">
      <c r="A20" s="20" t="s">
        <v>79</v>
      </c>
      <c r="B20" s="20" t="s">
        <v>20</v>
      </c>
      <c r="C20" s="24">
        <v>6</v>
      </c>
      <c r="D20" s="25">
        <v>946.527</v>
      </c>
      <c r="E20" s="25">
        <v>0</v>
      </c>
      <c r="F20" s="25">
        <v>0</v>
      </c>
      <c r="G20" s="26">
        <f>CENIK!C108*D20*C20</f>
        <v>0</v>
      </c>
      <c r="H20" s="26">
        <f>CENIK!D108*E20*C20</f>
        <v>0</v>
      </c>
      <c r="I20" s="26">
        <f>CENIK!E108*F20*C20</f>
        <v>0</v>
      </c>
      <c r="J20" s="27">
        <f>G20+H20+I20</f>
        <v>0</v>
      </c>
    </row>
    <row r="21" ht="12.75">
      <c r="A21" s="18" t="s">
        <v>82</v>
      </c>
    </row>
    <row r="22" spans="1:10" ht="12.75">
      <c r="A22" s="20" t="s">
        <v>83</v>
      </c>
      <c r="B22" s="20" t="s">
        <v>81</v>
      </c>
      <c r="C22" s="24">
        <v>8</v>
      </c>
      <c r="D22" s="25">
        <v>124.74</v>
      </c>
      <c r="E22" s="25">
        <v>0</v>
      </c>
      <c r="F22" s="25">
        <v>0</v>
      </c>
      <c r="G22" s="26">
        <f>CENIK!C112*D22*C22</f>
        <v>0</v>
      </c>
      <c r="H22" s="26">
        <f>CENIK!D112*E22*C22</f>
        <v>0</v>
      </c>
      <c r="I22" s="26">
        <f>CENIK!E112*F22*C22</f>
        <v>0</v>
      </c>
      <c r="J22" s="27">
        <f>G22+H22+I22</f>
        <v>0</v>
      </c>
    </row>
    <row r="23" spans="1:10" ht="12.75">
      <c r="A23" s="20" t="s">
        <v>84</v>
      </c>
      <c r="B23" s="20" t="s">
        <v>81</v>
      </c>
      <c r="C23" s="24">
        <v>8</v>
      </c>
      <c r="D23" s="25">
        <v>124.74</v>
      </c>
      <c r="E23" s="25">
        <v>0</v>
      </c>
      <c r="F23" s="25">
        <v>0</v>
      </c>
      <c r="G23" s="26">
        <f>CENIK!C113*D23*C23</f>
        <v>0</v>
      </c>
      <c r="H23" s="26">
        <f>CENIK!D113*E23*C23</f>
        <v>0</v>
      </c>
      <c r="I23" s="26">
        <f>CENIK!E113*F23*C23</f>
        <v>0</v>
      </c>
      <c r="J23" s="27">
        <f>G23+H23+I23</f>
        <v>0</v>
      </c>
    </row>
    <row r="24" ht="12.75">
      <c r="A24" s="18" t="s">
        <v>85</v>
      </c>
    </row>
    <row r="25" spans="1:10" ht="12.75">
      <c r="A25" s="20" t="s">
        <v>83</v>
      </c>
      <c r="B25" s="20" t="s">
        <v>81</v>
      </c>
      <c r="C25" s="24">
        <v>8</v>
      </c>
      <c r="D25" s="25">
        <v>230.996</v>
      </c>
      <c r="E25" s="25">
        <v>0</v>
      </c>
      <c r="F25" s="25">
        <v>0</v>
      </c>
      <c r="G25" s="26">
        <f>CENIK!C115*D25*C25</f>
        <v>0</v>
      </c>
      <c r="H25" s="26">
        <f>CENIK!D115*E25*C25</f>
        <v>0</v>
      </c>
      <c r="I25" s="26">
        <f>CENIK!E115*F25*C25</f>
        <v>0</v>
      </c>
      <c r="J25" s="27">
        <f>G25+H25+I25</f>
        <v>0</v>
      </c>
    </row>
    <row r="26" spans="1:10" ht="12.75">
      <c r="A26" s="20" t="s">
        <v>84</v>
      </c>
      <c r="B26" s="20" t="s">
        <v>81</v>
      </c>
      <c r="C26" s="24">
        <v>8</v>
      </c>
      <c r="D26" s="25">
        <v>230.996</v>
      </c>
      <c r="E26" s="25">
        <v>0</v>
      </c>
      <c r="F26" s="25">
        <v>0</v>
      </c>
      <c r="G26" s="26">
        <f>CENIK!C116*D26*C26</f>
        <v>0</v>
      </c>
      <c r="H26" s="26">
        <f>CENIK!D116*E26*C26</f>
        <v>0</v>
      </c>
      <c r="I26" s="26">
        <f>CENIK!E116*F26*C26</f>
        <v>0</v>
      </c>
      <c r="J26" s="27">
        <f>G26+H26+I26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</cols>
  <sheetData>
    <row r="1" spans="1:11" ht="12.75">
      <c r="A1" s="55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SUM(J6:J6)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128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SUM(J6:J31)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2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2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33</v>
      </c>
    </row>
    <row r="10" spans="1:10" ht="12.75">
      <c r="A10" s="20" t="s">
        <v>34</v>
      </c>
      <c r="B10" s="20" t="s">
        <v>20</v>
      </c>
      <c r="C10" s="24">
        <v>2</v>
      </c>
      <c r="D10" s="25">
        <v>96.3721</v>
      </c>
      <c r="E10" s="25">
        <v>0</v>
      </c>
      <c r="F10" s="25">
        <v>0</v>
      </c>
      <c r="G10" s="26">
        <f>CENIK!C44*D10*C10</f>
        <v>0</v>
      </c>
      <c r="H10" s="26">
        <f>CENIK!D44*E10*C10</f>
        <v>0</v>
      </c>
      <c r="I10" s="26">
        <f>CENIK!E44*F10*C10</f>
        <v>0</v>
      </c>
      <c r="J10" s="27">
        <f>G10+H10+I10</f>
        <v>0</v>
      </c>
    </row>
    <row r="11" ht="12.75">
      <c r="A11" s="18" t="s">
        <v>63</v>
      </c>
    </row>
    <row r="12" spans="1:10" ht="12.75">
      <c r="A12" s="20" t="s">
        <v>34</v>
      </c>
      <c r="B12" s="20" t="s">
        <v>20</v>
      </c>
      <c r="C12" s="24">
        <v>2</v>
      </c>
      <c r="D12" s="25">
        <v>7.858</v>
      </c>
      <c r="E12" s="25">
        <v>0</v>
      </c>
      <c r="F12" s="25">
        <v>0</v>
      </c>
      <c r="G12" s="26">
        <f>CENIK!C87*D12*C12</f>
        <v>0</v>
      </c>
      <c r="H12" s="26">
        <f>CENIK!D87*E12*C12</f>
        <v>0</v>
      </c>
      <c r="I12" s="26">
        <f>CENIK!E87*F12*C12</f>
        <v>0</v>
      </c>
      <c r="J12" s="27">
        <f>G12+H12+I12</f>
        <v>0</v>
      </c>
    </row>
    <row r="13" ht="12.75">
      <c r="A13" s="18" t="s">
        <v>68</v>
      </c>
    </row>
    <row r="14" spans="1:10" ht="12.75">
      <c r="A14" s="20" t="s">
        <v>69</v>
      </c>
      <c r="B14" s="20" t="s">
        <v>20</v>
      </c>
      <c r="C14" s="24">
        <v>1</v>
      </c>
      <c r="D14" s="25">
        <v>1214.58</v>
      </c>
      <c r="E14" s="25">
        <v>86.543</v>
      </c>
      <c r="F14" s="25">
        <v>427.611</v>
      </c>
      <c r="G14" s="26">
        <f>CENIK!C93*D14*C14</f>
        <v>0</v>
      </c>
      <c r="H14" s="26">
        <f>CENIK!D93*E14*C14</f>
        <v>0</v>
      </c>
      <c r="I14" s="26">
        <f>CENIK!E93*F14*C14</f>
        <v>0</v>
      </c>
      <c r="J14" s="27">
        <f>G14+H14+I14</f>
        <v>0</v>
      </c>
    </row>
    <row r="15" spans="1:10" ht="12.75">
      <c r="A15" s="20" t="s">
        <v>70</v>
      </c>
      <c r="B15" s="20" t="s">
        <v>20</v>
      </c>
      <c r="C15" s="24">
        <v>4</v>
      </c>
      <c r="D15" s="25">
        <v>1214.58</v>
      </c>
      <c r="E15" s="25">
        <v>86.543</v>
      </c>
      <c r="F15" s="25">
        <v>427.611</v>
      </c>
      <c r="G15" s="26">
        <f>CENIK!C94*D15*C15</f>
        <v>0</v>
      </c>
      <c r="H15" s="26">
        <f>CENIK!D94*E15*C15</f>
        <v>0</v>
      </c>
      <c r="I15" s="26">
        <f>CENIK!E94*F15*C15</f>
        <v>0</v>
      </c>
      <c r="J15" s="27">
        <f>G15+H15+I15</f>
        <v>0</v>
      </c>
    </row>
    <row r="16" spans="1:10" ht="12.75">
      <c r="A16" s="20" t="s">
        <v>71</v>
      </c>
      <c r="B16" s="20" t="s">
        <v>20</v>
      </c>
      <c r="C16" s="24">
        <v>1</v>
      </c>
      <c r="D16" s="25">
        <v>1214.58</v>
      </c>
      <c r="E16" s="25">
        <v>86.543</v>
      </c>
      <c r="F16" s="25">
        <v>427.611</v>
      </c>
      <c r="G16" s="26">
        <f>CENIK!C95*D16*C16</f>
        <v>0</v>
      </c>
      <c r="H16" s="26">
        <f>CENIK!D95*E16*C16</f>
        <v>0</v>
      </c>
      <c r="I16" s="26">
        <f>CENIK!E95*F16*C16</f>
        <v>0</v>
      </c>
      <c r="J16" s="27">
        <f>G16+H16+I16</f>
        <v>0</v>
      </c>
    </row>
    <row r="17" spans="1:10" ht="12.75">
      <c r="A17" s="20" t="s">
        <v>27</v>
      </c>
      <c r="B17" s="20" t="s">
        <v>20</v>
      </c>
      <c r="C17" s="24">
        <v>5</v>
      </c>
      <c r="D17" s="25">
        <v>1214.58</v>
      </c>
      <c r="E17" s="25">
        <v>86.543</v>
      </c>
      <c r="F17" s="25">
        <v>427.611</v>
      </c>
      <c r="G17" s="26">
        <f>CENIK!C96*D17*C17</f>
        <v>0</v>
      </c>
      <c r="H17" s="26">
        <f>CENIK!D96*E17*C17</f>
        <v>0</v>
      </c>
      <c r="I17" s="26">
        <f>CENIK!E96*F17*C17</f>
        <v>0</v>
      </c>
      <c r="J17" s="27">
        <f>G17+H17+I17</f>
        <v>0</v>
      </c>
    </row>
    <row r="18" ht="12.75">
      <c r="A18" s="18" t="s">
        <v>74</v>
      </c>
    </row>
    <row r="19" spans="1:10" ht="12.75">
      <c r="A19" s="20" t="s">
        <v>69</v>
      </c>
      <c r="B19" s="20" t="s">
        <v>20</v>
      </c>
      <c r="C19" s="24">
        <v>1</v>
      </c>
      <c r="D19" s="25">
        <v>43.4873</v>
      </c>
      <c r="E19" s="25">
        <v>0</v>
      </c>
      <c r="F19" s="25">
        <v>0</v>
      </c>
      <c r="G19" s="26">
        <f>CENIK!C103*D19*C19</f>
        <v>0</v>
      </c>
      <c r="H19" s="26">
        <f>CENIK!D103*E19*C19</f>
        <v>0</v>
      </c>
      <c r="I19" s="26">
        <f>CENIK!E103*F19*C19</f>
        <v>0</v>
      </c>
      <c r="J19" s="27">
        <f>G19+H19+I19</f>
        <v>0</v>
      </c>
    </row>
    <row r="20" spans="1:10" ht="12.75">
      <c r="A20" s="20" t="s">
        <v>75</v>
      </c>
      <c r="B20" s="20" t="s">
        <v>20</v>
      </c>
      <c r="C20" s="24">
        <v>4</v>
      </c>
      <c r="D20" s="25">
        <v>43.4873</v>
      </c>
      <c r="E20" s="25">
        <v>0</v>
      </c>
      <c r="F20" s="25">
        <v>0</v>
      </c>
      <c r="G20" s="26">
        <f>CENIK!C104*D20*C20</f>
        <v>0</v>
      </c>
      <c r="H20" s="26">
        <f>CENIK!D104*E20*C20</f>
        <v>0</v>
      </c>
      <c r="I20" s="26">
        <f>CENIK!E104*F20*C20</f>
        <v>0</v>
      </c>
      <c r="J20" s="27">
        <f>G20+H20+I20</f>
        <v>0</v>
      </c>
    </row>
    <row r="21" spans="1:10" ht="12.75">
      <c r="A21" s="20" t="s">
        <v>76</v>
      </c>
      <c r="B21" s="20" t="s">
        <v>20</v>
      </c>
      <c r="C21" s="24">
        <v>1</v>
      </c>
      <c r="D21" s="25">
        <v>43.4873</v>
      </c>
      <c r="E21" s="25">
        <v>0</v>
      </c>
      <c r="F21" s="25">
        <v>0</v>
      </c>
      <c r="G21" s="26">
        <f>CENIK!C105*D21*C21</f>
        <v>0</v>
      </c>
      <c r="H21" s="26">
        <f>CENIK!D105*E21*C21</f>
        <v>0</v>
      </c>
      <c r="I21" s="26">
        <f>CENIK!E105*F21*C21</f>
        <v>0</v>
      </c>
      <c r="J21" s="27">
        <f>G21+H21+I21</f>
        <v>0</v>
      </c>
    </row>
    <row r="22" spans="1:10" ht="12.75">
      <c r="A22" s="20" t="s">
        <v>77</v>
      </c>
      <c r="B22" s="20" t="s">
        <v>20</v>
      </c>
      <c r="C22" s="24">
        <v>5</v>
      </c>
      <c r="D22" s="25">
        <v>43.4873</v>
      </c>
      <c r="E22" s="25">
        <v>0</v>
      </c>
      <c r="F22" s="25">
        <v>0</v>
      </c>
      <c r="G22" s="26">
        <f>CENIK!C106*D22*C22</f>
        <v>0</v>
      </c>
      <c r="H22" s="26">
        <f>CENIK!D106*E22*C22</f>
        <v>0</v>
      </c>
      <c r="I22" s="26">
        <f>CENIK!E106*F22*C22</f>
        <v>0</v>
      </c>
      <c r="J22" s="27">
        <f>G22+H22+I22</f>
        <v>0</v>
      </c>
    </row>
    <row r="23" ht="12.75">
      <c r="A23" s="18" t="s">
        <v>78</v>
      </c>
    </row>
    <row r="24" spans="1:10" ht="12.75">
      <c r="A24" s="20" t="s">
        <v>79</v>
      </c>
      <c r="B24" s="20" t="s">
        <v>20</v>
      </c>
      <c r="C24" s="24">
        <v>6</v>
      </c>
      <c r="D24" s="25">
        <v>791.305</v>
      </c>
      <c r="E24" s="25">
        <v>0</v>
      </c>
      <c r="F24" s="25">
        <v>0</v>
      </c>
      <c r="G24" s="26">
        <f>CENIK!C108*D24*C24</f>
        <v>0</v>
      </c>
      <c r="H24" s="26">
        <f>CENIK!D108*E24*C24</f>
        <v>0</v>
      </c>
      <c r="I24" s="26">
        <f>CENIK!E108*F24*C24</f>
        <v>0</v>
      </c>
      <c r="J24" s="27">
        <f>G24+H24+I24</f>
        <v>0</v>
      </c>
    </row>
    <row r="25" ht="12.75">
      <c r="A25" s="18" t="s">
        <v>82</v>
      </c>
    </row>
    <row r="26" spans="1:10" ht="12.75">
      <c r="A26" s="20" t="s">
        <v>83</v>
      </c>
      <c r="B26" s="20" t="s">
        <v>81</v>
      </c>
      <c r="C26" s="24">
        <v>8</v>
      </c>
      <c r="D26" s="25">
        <v>238.724</v>
      </c>
      <c r="E26" s="25">
        <v>0</v>
      </c>
      <c r="F26" s="25">
        <v>0</v>
      </c>
      <c r="G26" s="26">
        <f>CENIK!C112*D26*C26</f>
        <v>0</v>
      </c>
      <c r="H26" s="26">
        <f>CENIK!D112*E26*C26</f>
        <v>0</v>
      </c>
      <c r="I26" s="26">
        <f>CENIK!E112*F26*C26</f>
        <v>0</v>
      </c>
      <c r="J26" s="27">
        <f>G26+H26+I26</f>
        <v>0</v>
      </c>
    </row>
    <row r="27" spans="1:10" ht="12.75">
      <c r="A27" s="20" t="s">
        <v>84</v>
      </c>
      <c r="B27" s="20" t="s">
        <v>81</v>
      </c>
      <c r="C27" s="24">
        <v>8</v>
      </c>
      <c r="D27" s="25">
        <v>238.724</v>
      </c>
      <c r="E27" s="25">
        <v>0</v>
      </c>
      <c r="F27" s="25">
        <v>0</v>
      </c>
      <c r="G27" s="26">
        <f>CENIK!C113*D27*C27</f>
        <v>0</v>
      </c>
      <c r="H27" s="26">
        <f>CENIK!D113*E27*C27</f>
        <v>0</v>
      </c>
      <c r="I27" s="26">
        <f>CENIK!E113*F27*C27</f>
        <v>0</v>
      </c>
      <c r="J27" s="27">
        <f>G27+H27+I27</f>
        <v>0</v>
      </c>
    </row>
    <row r="28" ht="12.75">
      <c r="A28" s="18" t="s">
        <v>85</v>
      </c>
    </row>
    <row r="29" spans="1:10" ht="12.75">
      <c r="A29" s="20" t="s">
        <v>83</v>
      </c>
      <c r="B29" s="20" t="s">
        <v>81</v>
      </c>
      <c r="C29" s="24">
        <v>8</v>
      </c>
      <c r="D29" s="25">
        <v>38.4724</v>
      </c>
      <c r="E29" s="25">
        <v>0</v>
      </c>
      <c r="F29" s="25">
        <v>3.81588</v>
      </c>
      <c r="G29" s="26">
        <f>CENIK!C115*D29*C29</f>
        <v>0</v>
      </c>
      <c r="H29" s="26">
        <f>CENIK!D115*E29*C29</f>
        <v>0</v>
      </c>
      <c r="I29" s="26">
        <f>CENIK!E115*F29*C29</f>
        <v>0</v>
      </c>
      <c r="J29" s="27">
        <f>G29+H29+I29</f>
        <v>0</v>
      </c>
    </row>
    <row r="30" spans="1:10" ht="12.75">
      <c r="A30" s="20" t="s">
        <v>84</v>
      </c>
      <c r="B30" s="20" t="s">
        <v>81</v>
      </c>
      <c r="C30" s="24">
        <v>8</v>
      </c>
      <c r="D30" s="25">
        <v>38.4724</v>
      </c>
      <c r="E30" s="25">
        <v>0</v>
      </c>
      <c r="F30" s="25">
        <v>3.81588</v>
      </c>
      <c r="G30" s="26">
        <f>CENIK!C116*D30*C30</f>
        <v>0</v>
      </c>
      <c r="H30" s="26">
        <f>CENIK!D116*E30*C30</f>
        <v>0</v>
      </c>
      <c r="I30" s="26">
        <f>CENIK!E116*F30*C30</f>
        <v>0</v>
      </c>
      <c r="J30" s="27">
        <f>G30+H30+I30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</cols>
  <sheetData>
    <row r="1" spans="1:11" ht="12.75">
      <c r="A1" s="55" t="s">
        <v>129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SUM(J6:J6)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0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130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SUM(J6:J52)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3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3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31</v>
      </c>
    </row>
    <row r="10" spans="1:10" ht="12.75">
      <c r="A10" s="20" t="s">
        <v>19</v>
      </c>
      <c r="B10" s="20" t="s">
        <v>20</v>
      </c>
      <c r="C10" s="24">
        <v>1</v>
      </c>
      <c r="D10" s="25">
        <v>21.1003</v>
      </c>
      <c r="E10" s="25">
        <v>0</v>
      </c>
      <c r="F10" s="25">
        <v>0</v>
      </c>
      <c r="G10" s="26">
        <f>CENIK!C35*D10*C10</f>
        <v>0</v>
      </c>
      <c r="H10" s="26">
        <f>CENIK!D35*E10*C10</f>
        <v>0</v>
      </c>
      <c r="I10" s="26">
        <f>CENIK!E35*F10*C10</f>
        <v>0</v>
      </c>
      <c r="J10" s="27">
        <f aca="true" t="shared" si="0" ref="J10:J17">G10+H10+I10</f>
        <v>0</v>
      </c>
    </row>
    <row r="11" spans="1:10" ht="12.75">
      <c r="A11" s="20" t="s">
        <v>21</v>
      </c>
      <c r="B11" s="20" t="s">
        <v>20</v>
      </c>
      <c r="C11" s="24">
        <v>1</v>
      </c>
      <c r="D11" s="25">
        <v>21.1003</v>
      </c>
      <c r="E11" s="25">
        <v>0</v>
      </c>
      <c r="F11" s="25">
        <v>0</v>
      </c>
      <c r="G11" s="26">
        <f>CENIK!C36*D11*C11</f>
        <v>0</v>
      </c>
      <c r="H11" s="26">
        <f>CENIK!D36*E11*C11</f>
        <v>0</v>
      </c>
      <c r="I11" s="26">
        <f>CENIK!E36*F11*C11</f>
        <v>0</v>
      </c>
      <c r="J11" s="27">
        <f t="shared" si="0"/>
        <v>0</v>
      </c>
    </row>
    <row r="12" spans="1:10" ht="12.75">
      <c r="A12" s="20" t="s">
        <v>22</v>
      </c>
      <c r="B12" s="20" t="s">
        <v>20</v>
      </c>
      <c r="C12" s="24">
        <v>1</v>
      </c>
      <c r="D12" s="25">
        <v>21.1003</v>
      </c>
      <c r="E12" s="25">
        <v>0</v>
      </c>
      <c r="F12" s="25">
        <v>0</v>
      </c>
      <c r="G12" s="26">
        <f>CENIK!C37*D12*C12</f>
        <v>0</v>
      </c>
      <c r="H12" s="26">
        <f>CENIK!D37*E12*C12</f>
        <v>0</v>
      </c>
      <c r="I12" s="26">
        <f>CENIK!E37*F12*C12</f>
        <v>0</v>
      </c>
      <c r="J12" s="27">
        <f t="shared" si="0"/>
        <v>0</v>
      </c>
    </row>
    <row r="13" spans="1:10" ht="12.75">
      <c r="A13" s="20" t="s">
        <v>23</v>
      </c>
      <c r="B13" s="20" t="s">
        <v>20</v>
      </c>
      <c r="C13" s="24">
        <v>2</v>
      </c>
      <c r="D13" s="25">
        <v>21.1003</v>
      </c>
      <c r="E13" s="25">
        <v>0</v>
      </c>
      <c r="F13" s="25">
        <v>0</v>
      </c>
      <c r="G13" s="26">
        <f>CENIK!C38*D13*C13</f>
        <v>0</v>
      </c>
      <c r="H13" s="26">
        <f>CENIK!D38*E13*C13</f>
        <v>0</v>
      </c>
      <c r="I13" s="26">
        <f>CENIK!E38*F13*C13</f>
        <v>0</v>
      </c>
      <c r="J13" s="27">
        <f t="shared" si="0"/>
        <v>0</v>
      </c>
    </row>
    <row r="14" spans="1:10" ht="12.75">
      <c r="A14" s="20" t="s">
        <v>24</v>
      </c>
      <c r="B14" s="20" t="s">
        <v>20</v>
      </c>
      <c r="C14" s="24">
        <v>1</v>
      </c>
      <c r="D14" s="25">
        <v>21.1003</v>
      </c>
      <c r="E14" s="25">
        <v>0</v>
      </c>
      <c r="F14" s="25">
        <v>0</v>
      </c>
      <c r="G14" s="26">
        <f>CENIK!C39*D14*C14</f>
        <v>0</v>
      </c>
      <c r="H14" s="26">
        <f>CENIK!D39*E14*C14</f>
        <v>0</v>
      </c>
      <c r="I14" s="26">
        <f>CENIK!E39*F14*C14</f>
        <v>0</v>
      </c>
      <c r="J14" s="27">
        <f t="shared" si="0"/>
        <v>0</v>
      </c>
    </row>
    <row r="15" spans="1:10" ht="12.75">
      <c r="A15" s="20" t="s">
        <v>32</v>
      </c>
      <c r="B15" s="20" t="s">
        <v>20</v>
      </c>
      <c r="C15" s="24">
        <v>1</v>
      </c>
      <c r="D15" s="25">
        <v>21.1003</v>
      </c>
      <c r="E15" s="25">
        <v>0</v>
      </c>
      <c r="F15" s="25">
        <v>0</v>
      </c>
      <c r="G15" s="26">
        <f>CENIK!C40*D15*C15</f>
        <v>0</v>
      </c>
      <c r="H15" s="26">
        <f>CENIK!D40*E15*C15</f>
        <v>0</v>
      </c>
      <c r="I15" s="26">
        <f>CENIK!E40*F15*C15</f>
        <v>0</v>
      </c>
      <c r="J15" s="27">
        <f t="shared" si="0"/>
        <v>0</v>
      </c>
    </row>
    <row r="16" spans="1:10" ht="12.75">
      <c r="A16" s="20" t="s">
        <v>27</v>
      </c>
      <c r="B16" s="20" t="s">
        <v>20</v>
      </c>
      <c r="C16" s="24">
        <v>4</v>
      </c>
      <c r="D16" s="25">
        <v>21.1003</v>
      </c>
      <c r="E16" s="25">
        <v>0</v>
      </c>
      <c r="F16" s="25">
        <v>0</v>
      </c>
      <c r="G16" s="26">
        <f>CENIK!C41*D16*C16</f>
        <v>0</v>
      </c>
      <c r="H16" s="26">
        <f>CENIK!D41*E16*C16</f>
        <v>0</v>
      </c>
      <c r="I16" s="26">
        <f>CENIK!E41*F16*C16</f>
        <v>0</v>
      </c>
      <c r="J16" s="27">
        <f t="shared" si="0"/>
        <v>0</v>
      </c>
    </row>
    <row r="17" spans="1:10" ht="12.75">
      <c r="A17" s="20" t="s">
        <v>28</v>
      </c>
      <c r="B17" s="20" t="s">
        <v>20</v>
      </c>
      <c r="C17" s="24">
        <v>2</v>
      </c>
      <c r="D17" s="25">
        <v>21.1003</v>
      </c>
      <c r="E17" s="25">
        <v>0</v>
      </c>
      <c r="F17" s="25">
        <v>0</v>
      </c>
      <c r="G17" s="26">
        <f>CENIK!C42*D17*C17</f>
        <v>0</v>
      </c>
      <c r="H17" s="26">
        <f>CENIK!D42*E17*C17</f>
        <v>0</v>
      </c>
      <c r="I17" s="26">
        <f>CENIK!E42*F17*C17</f>
        <v>0</v>
      </c>
      <c r="J17" s="27">
        <f t="shared" si="0"/>
        <v>0</v>
      </c>
    </row>
    <row r="18" ht="12.75">
      <c r="A18" s="18" t="s">
        <v>39</v>
      </c>
    </row>
    <row r="19" spans="1:10" ht="12.75">
      <c r="A19" s="20" t="s">
        <v>40</v>
      </c>
      <c r="B19" s="20" t="s">
        <v>20</v>
      </c>
      <c r="C19" s="24">
        <v>2</v>
      </c>
      <c r="D19" s="25">
        <v>0.538452</v>
      </c>
      <c r="E19" s="25">
        <v>0</v>
      </c>
      <c r="F19" s="25">
        <v>0</v>
      </c>
      <c r="G19" s="26">
        <f>CENIK!C52*D19*C19</f>
        <v>0</v>
      </c>
      <c r="H19" s="26">
        <f>CENIK!D52*E19*C19</f>
        <v>0</v>
      </c>
      <c r="I19" s="26">
        <f>CENIK!E52*F19*C19</f>
        <v>0</v>
      </c>
      <c r="J19" s="27">
        <f aca="true" t="shared" si="1" ref="J19:J34">G19+H19+I19</f>
        <v>0</v>
      </c>
    </row>
    <row r="20" spans="1:10" ht="12.75">
      <c r="A20" s="20" t="s">
        <v>41</v>
      </c>
      <c r="B20" s="20" t="s">
        <v>20</v>
      </c>
      <c r="C20" s="24">
        <v>2</v>
      </c>
      <c r="D20" s="25">
        <v>0.538452</v>
      </c>
      <c r="E20" s="25">
        <v>0</v>
      </c>
      <c r="F20" s="25">
        <v>0</v>
      </c>
      <c r="G20" s="26">
        <f>CENIK!C53*D20*C20</f>
        <v>0</v>
      </c>
      <c r="H20" s="26">
        <f>CENIK!D53*E20*C20</f>
        <v>0</v>
      </c>
      <c r="I20" s="26">
        <f>CENIK!E53*F20*C20</f>
        <v>0</v>
      </c>
      <c r="J20" s="27">
        <f t="shared" si="1"/>
        <v>0</v>
      </c>
    </row>
    <row r="21" spans="1:10" ht="12.75">
      <c r="A21" s="20" t="s">
        <v>42</v>
      </c>
      <c r="B21" s="20" t="s">
        <v>20</v>
      </c>
      <c r="C21" s="24">
        <v>1</v>
      </c>
      <c r="D21" s="25">
        <v>0.538452</v>
      </c>
      <c r="E21" s="25">
        <v>0</v>
      </c>
      <c r="F21" s="25">
        <v>0</v>
      </c>
      <c r="G21" s="26">
        <f>CENIK!C54*D21*C21</f>
        <v>0</v>
      </c>
      <c r="H21" s="26">
        <f>CENIK!D54*E21*C21</f>
        <v>0</v>
      </c>
      <c r="I21" s="26">
        <f>CENIK!E54*F21*C21</f>
        <v>0</v>
      </c>
      <c r="J21" s="27">
        <f t="shared" si="1"/>
        <v>0</v>
      </c>
    </row>
    <row r="22" spans="1:10" ht="12.75">
      <c r="A22" s="20" t="s">
        <v>43</v>
      </c>
      <c r="B22" s="20" t="s">
        <v>20</v>
      </c>
      <c r="C22" s="24">
        <v>1</v>
      </c>
      <c r="D22" s="25">
        <v>0.538452</v>
      </c>
      <c r="E22" s="25">
        <v>0</v>
      </c>
      <c r="F22" s="25">
        <v>0</v>
      </c>
      <c r="G22" s="26">
        <f>CENIK!C55*D22*C22</f>
        <v>0</v>
      </c>
      <c r="H22" s="26">
        <f>CENIK!D55*E22*C22</f>
        <v>0</v>
      </c>
      <c r="I22" s="26">
        <f>CENIK!E55*F22*C22</f>
        <v>0</v>
      </c>
      <c r="J22" s="27">
        <f t="shared" si="1"/>
        <v>0</v>
      </c>
    </row>
    <row r="23" spans="1:10" ht="12.75">
      <c r="A23" s="20" t="s">
        <v>44</v>
      </c>
      <c r="B23" s="20" t="s">
        <v>20</v>
      </c>
      <c r="C23" s="24">
        <v>2</v>
      </c>
      <c r="D23" s="25">
        <v>0.538452</v>
      </c>
      <c r="E23" s="25">
        <v>0</v>
      </c>
      <c r="F23" s="25">
        <v>0</v>
      </c>
      <c r="G23" s="26">
        <f>CENIK!C56*D23*C23</f>
        <v>0</v>
      </c>
      <c r="H23" s="26">
        <f>CENIK!D56*E23*C23</f>
        <v>0</v>
      </c>
      <c r="I23" s="26">
        <f>CENIK!E56*F23*C23</f>
        <v>0</v>
      </c>
      <c r="J23" s="27">
        <f t="shared" si="1"/>
        <v>0</v>
      </c>
    </row>
    <row r="24" spans="1:10" ht="12.75">
      <c r="A24" s="20" t="s">
        <v>45</v>
      </c>
      <c r="B24" s="20" t="s">
        <v>20</v>
      </c>
      <c r="C24" s="24">
        <v>2</v>
      </c>
      <c r="D24" s="25">
        <v>0.538452</v>
      </c>
      <c r="E24" s="25">
        <v>0</v>
      </c>
      <c r="F24" s="25">
        <v>0</v>
      </c>
      <c r="G24" s="26">
        <f>CENIK!C57*D24*C24</f>
        <v>0</v>
      </c>
      <c r="H24" s="26">
        <f>CENIK!D57*E24*C24</f>
        <v>0</v>
      </c>
      <c r="I24" s="26">
        <f>CENIK!E57*F24*C24</f>
        <v>0</v>
      </c>
      <c r="J24" s="27">
        <f t="shared" si="1"/>
        <v>0</v>
      </c>
    </row>
    <row r="25" spans="1:10" ht="12.75">
      <c r="A25" s="20" t="s">
        <v>46</v>
      </c>
      <c r="B25" s="20" t="s">
        <v>20</v>
      </c>
      <c r="C25" s="24">
        <v>2</v>
      </c>
      <c r="D25" s="25">
        <v>0.538452</v>
      </c>
      <c r="E25" s="25">
        <v>0</v>
      </c>
      <c r="F25" s="25">
        <v>0</v>
      </c>
      <c r="G25" s="26">
        <f>CENIK!C58*D25*C25</f>
        <v>0</v>
      </c>
      <c r="H25" s="26">
        <f>CENIK!D58*E25*C25</f>
        <v>0</v>
      </c>
      <c r="I25" s="26">
        <f>CENIK!E58*F25*C25</f>
        <v>0</v>
      </c>
      <c r="J25" s="27">
        <f t="shared" si="1"/>
        <v>0</v>
      </c>
    </row>
    <row r="26" spans="1:10" ht="12.75">
      <c r="A26" s="20" t="s">
        <v>47</v>
      </c>
      <c r="B26" s="20" t="s">
        <v>20</v>
      </c>
      <c r="C26" s="24">
        <v>1</v>
      </c>
      <c r="D26" s="25">
        <v>0.538452</v>
      </c>
      <c r="E26" s="25">
        <v>0</v>
      </c>
      <c r="F26" s="25">
        <v>0</v>
      </c>
      <c r="G26" s="26">
        <f>CENIK!C59*D26*C26</f>
        <v>0</v>
      </c>
      <c r="H26" s="26">
        <f>CENIK!D59*E26*C26</f>
        <v>0</v>
      </c>
      <c r="I26" s="26">
        <f>CENIK!E59*F26*C26</f>
        <v>0</v>
      </c>
      <c r="J26" s="27">
        <f t="shared" si="1"/>
        <v>0</v>
      </c>
    </row>
    <row r="27" spans="1:10" ht="12.75">
      <c r="A27" s="20" t="s">
        <v>24</v>
      </c>
      <c r="B27" s="20" t="s">
        <v>20</v>
      </c>
      <c r="C27" s="24">
        <v>4</v>
      </c>
      <c r="D27" s="25">
        <v>0.538452</v>
      </c>
      <c r="E27" s="25">
        <v>0</v>
      </c>
      <c r="F27" s="25">
        <v>0</v>
      </c>
      <c r="G27" s="26">
        <f>CENIK!C60*D27*C27</f>
        <v>0</v>
      </c>
      <c r="H27" s="26">
        <f>CENIK!D60*E27*C27</f>
        <v>0</v>
      </c>
      <c r="I27" s="26">
        <f>CENIK!E60*F27*C27</f>
        <v>0</v>
      </c>
      <c r="J27" s="27">
        <f t="shared" si="1"/>
        <v>0</v>
      </c>
    </row>
    <row r="28" spans="1:10" ht="12.75">
      <c r="A28" s="20" t="s">
        <v>48</v>
      </c>
      <c r="B28" s="20" t="s">
        <v>20</v>
      </c>
      <c r="C28" s="24">
        <v>1</v>
      </c>
      <c r="D28" s="25">
        <v>0.538452</v>
      </c>
      <c r="E28" s="25">
        <v>0</v>
      </c>
      <c r="F28" s="25">
        <v>0</v>
      </c>
      <c r="G28" s="26">
        <f>CENIK!C61*D28*C28</f>
        <v>0</v>
      </c>
      <c r="H28" s="26">
        <f>CENIK!D61*E28*C28</f>
        <v>0</v>
      </c>
      <c r="I28" s="26">
        <f>CENIK!E61*F28*C28</f>
        <v>0</v>
      </c>
      <c r="J28" s="27">
        <f t="shared" si="1"/>
        <v>0</v>
      </c>
    </row>
    <row r="29" spans="1:10" ht="12.75">
      <c r="A29" s="20" t="s">
        <v>27</v>
      </c>
      <c r="B29" s="20" t="s">
        <v>20</v>
      </c>
      <c r="C29" s="24">
        <v>2</v>
      </c>
      <c r="D29" s="25">
        <v>0.538452</v>
      </c>
      <c r="E29" s="25">
        <v>0</v>
      </c>
      <c r="F29" s="25">
        <v>0</v>
      </c>
      <c r="G29" s="26">
        <f>CENIK!C62*D29*C29</f>
        <v>0</v>
      </c>
      <c r="H29" s="26">
        <f>CENIK!D62*E29*C29</f>
        <v>0</v>
      </c>
      <c r="I29" s="26">
        <f>CENIK!E62*F29*C29</f>
        <v>0</v>
      </c>
      <c r="J29" s="27">
        <f t="shared" si="1"/>
        <v>0</v>
      </c>
    </row>
    <row r="30" spans="1:10" ht="12.75">
      <c r="A30" s="20" t="s">
        <v>49</v>
      </c>
      <c r="B30" s="20" t="s">
        <v>20</v>
      </c>
      <c r="C30" s="24">
        <v>4</v>
      </c>
      <c r="D30" s="25">
        <v>0.538452</v>
      </c>
      <c r="E30" s="25">
        <v>0</v>
      </c>
      <c r="F30" s="25">
        <v>0</v>
      </c>
      <c r="G30" s="26">
        <f>CENIK!C63*D30*C30</f>
        <v>0</v>
      </c>
      <c r="H30" s="26">
        <f>CENIK!D63*E30*C30</f>
        <v>0</v>
      </c>
      <c r="I30" s="26">
        <f>CENIK!E63*F30*C30</f>
        <v>0</v>
      </c>
      <c r="J30" s="27">
        <f t="shared" si="1"/>
        <v>0</v>
      </c>
    </row>
    <row r="31" spans="1:10" ht="12.75">
      <c r="A31" s="20" t="s">
        <v>50</v>
      </c>
      <c r="B31" s="20" t="s">
        <v>20</v>
      </c>
      <c r="C31" s="24">
        <v>1</v>
      </c>
      <c r="D31" s="25">
        <v>0.538452</v>
      </c>
      <c r="E31" s="25">
        <v>0</v>
      </c>
      <c r="F31" s="25">
        <v>0</v>
      </c>
      <c r="G31" s="26">
        <f>CENIK!C64*D31*C31</f>
        <v>0</v>
      </c>
      <c r="H31" s="26">
        <f>CENIK!D64*E31*C31</f>
        <v>0</v>
      </c>
      <c r="I31" s="26">
        <f>CENIK!E64*F31*C31</f>
        <v>0</v>
      </c>
      <c r="J31" s="27">
        <f t="shared" si="1"/>
        <v>0</v>
      </c>
    </row>
    <row r="32" spans="1:10" ht="12.75">
      <c r="A32" s="20" t="s">
        <v>51</v>
      </c>
      <c r="B32" s="20" t="s">
        <v>20</v>
      </c>
      <c r="C32" s="24">
        <v>1</v>
      </c>
      <c r="D32" s="25">
        <v>0.538452</v>
      </c>
      <c r="E32" s="25">
        <v>0</v>
      </c>
      <c r="F32" s="25">
        <v>0</v>
      </c>
      <c r="G32" s="26">
        <f>CENIK!C65*D32*C32</f>
        <v>0</v>
      </c>
      <c r="H32" s="26">
        <f>CENIK!D65*E32*C32</f>
        <v>0</v>
      </c>
      <c r="I32" s="26">
        <f>CENIK!E65*F32*C32</f>
        <v>0</v>
      </c>
      <c r="J32" s="27">
        <f t="shared" si="1"/>
        <v>0</v>
      </c>
    </row>
    <row r="33" spans="1:10" ht="12.75">
      <c r="A33" s="20" t="s">
        <v>52</v>
      </c>
      <c r="B33" s="20" t="s">
        <v>20</v>
      </c>
      <c r="C33" s="24">
        <v>11</v>
      </c>
      <c r="D33" s="25">
        <v>0.538452</v>
      </c>
      <c r="E33" s="25">
        <v>0</v>
      </c>
      <c r="F33" s="25">
        <v>0</v>
      </c>
      <c r="G33" s="26">
        <f>CENIK!C66*D33*C33</f>
        <v>0</v>
      </c>
      <c r="H33" s="26">
        <f>CENIK!D66*E33*C33</f>
        <v>0</v>
      </c>
      <c r="I33" s="26">
        <f>CENIK!E66*F33*C33</f>
        <v>0</v>
      </c>
      <c r="J33" s="27">
        <f t="shared" si="1"/>
        <v>0</v>
      </c>
    </row>
    <row r="34" spans="1:10" ht="12.75">
      <c r="A34" s="20" t="s">
        <v>53</v>
      </c>
      <c r="B34" s="20" t="s">
        <v>20</v>
      </c>
      <c r="C34" s="24">
        <v>2</v>
      </c>
      <c r="D34" s="25">
        <v>0.538452</v>
      </c>
      <c r="E34" s="25">
        <v>0</v>
      </c>
      <c r="F34" s="25">
        <v>0</v>
      </c>
      <c r="G34" s="26">
        <f>CENIK!C67*D34*C34</f>
        <v>0</v>
      </c>
      <c r="H34" s="26">
        <f>CENIK!D67*E34*C34</f>
        <v>0</v>
      </c>
      <c r="I34" s="26">
        <f>CENIK!E67*F34*C34</f>
        <v>0</v>
      </c>
      <c r="J34" s="27">
        <f t="shared" si="1"/>
        <v>0</v>
      </c>
    </row>
    <row r="35" ht="12.75">
      <c r="A35" s="18" t="s">
        <v>66</v>
      </c>
    </row>
    <row r="36" spans="1:10" ht="12.75">
      <c r="A36" s="20" t="s">
        <v>67</v>
      </c>
      <c r="B36" s="20" t="s">
        <v>20</v>
      </c>
      <c r="C36" s="24">
        <v>2</v>
      </c>
      <c r="D36" s="25">
        <v>17.7952</v>
      </c>
      <c r="E36" s="25">
        <v>0</v>
      </c>
      <c r="F36" s="25">
        <v>0</v>
      </c>
      <c r="G36" s="26">
        <f>CENIK!C91*D36*C36</f>
        <v>0</v>
      </c>
      <c r="H36" s="26">
        <f>CENIK!D91*E36*C36</f>
        <v>0</v>
      </c>
      <c r="I36" s="26">
        <f>CENIK!E91*F36*C36</f>
        <v>0</v>
      </c>
      <c r="J36" s="27">
        <f>G36+H36+I36</f>
        <v>0</v>
      </c>
    </row>
    <row r="37" ht="12.75">
      <c r="A37" s="18" t="s">
        <v>68</v>
      </c>
    </row>
    <row r="38" spans="1:10" ht="12.75">
      <c r="A38" s="20" t="s">
        <v>69</v>
      </c>
      <c r="B38" s="20" t="s">
        <v>20</v>
      </c>
      <c r="C38" s="24">
        <v>1</v>
      </c>
      <c r="D38" s="25">
        <v>800.513</v>
      </c>
      <c r="E38" s="25">
        <v>35.1567</v>
      </c>
      <c r="F38" s="25">
        <v>33.1581</v>
      </c>
      <c r="G38" s="26">
        <f>CENIK!C93*D38*C38</f>
        <v>0</v>
      </c>
      <c r="H38" s="26">
        <f>CENIK!D93*E38*C38</f>
        <v>0</v>
      </c>
      <c r="I38" s="26">
        <f>CENIK!E93*F38*C38</f>
        <v>0</v>
      </c>
      <c r="J38" s="27">
        <f>G38+H38+I38</f>
        <v>0</v>
      </c>
    </row>
    <row r="39" spans="1:10" ht="12.75">
      <c r="A39" s="20" t="s">
        <v>70</v>
      </c>
      <c r="B39" s="20" t="s">
        <v>20</v>
      </c>
      <c r="C39" s="24">
        <v>4</v>
      </c>
      <c r="D39" s="25">
        <v>800.513</v>
      </c>
      <c r="E39" s="25">
        <v>35.1567</v>
      </c>
      <c r="F39" s="25">
        <v>33.1581</v>
      </c>
      <c r="G39" s="26">
        <f>CENIK!C94*D39*C39</f>
        <v>0</v>
      </c>
      <c r="H39" s="26">
        <f>CENIK!D94*E39*C39</f>
        <v>0</v>
      </c>
      <c r="I39" s="26">
        <f>CENIK!E94*F39*C39</f>
        <v>0</v>
      </c>
      <c r="J39" s="27">
        <f>G39+H39+I39</f>
        <v>0</v>
      </c>
    </row>
    <row r="40" spans="1:10" ht="12.75">
      <c r="A40" s="20" t="s">
        <v>71</v>
      </c>
      <c r="B40" s="20" t="s">
        <v>20</v>
      </c>
      <c r="C40" s="24">
        <v>1</v>
      </c>
      <c r="D40" s="25">
        <v>800.513</v>
      </c>
      <c r="E40" s="25">
        <v>35.1567</v>
      </c>
      <c r="F40" s="25">
        <v>33.1581</v>
      </c>
      <c r="G40" s="26">
        <f>CENIK!C95*D40*C40</f>
        <v>0</v>
      </c>
      <c r="H40" s="26">
        <f>CENIK!D95*E40*C40</f>
        <v>0</v>
      </c>
      <c r="I40" s="26">
        <f>CENIK!E95*F40*C40</f>
        <v>0</v>
      </c>
      <c r="J40" s="27">
        <f>G40+H40+I40</f>
        <v>0</v>
      </c>
    </row>
    <row r="41" spans="1:10" ht="12.75">
      <c r="A41" s="20" t="s">
        <v>27</v>
      </c>
      <c r="B41" s="20" t="s">
        <v>20</v>
      </c>
      <c r="C41" s="24">
        <v>5</v>
      </c>
      <c r="D41" s="25">
        <v>800.513</v>
      </c>
      <c r="E41" s="25">
        <v>35.1567</v>
      </c>
      <c r="F41" s="25">
        <v>33.1581</v>
      </c>
      <c r="G41" s="26">
        <f>CENIK!C96*D41*C41</f>
        <v>0</v>
      </c>
      <c r="H41" s="26">
        <f>CENIK!D96*E41*C41</f>
        <v>0</v>
      </c>
      <c r="I41" s="26">
        <f>CENIK!E96*F41*C41</f>
        <v>0</v>
      </c>
      <c r="J41" s="27">
        <f>G41+H41+I41</f>
        <v>0</v>
      </c>
    </row>
    <row r="42" ht="12.75">
      <c r="A42" s="18" t="s">
        <v>74</v>
      </c>
    </row>
    <row r="43" spans="1:10" ht="12.75">
      <c r="A43" s="20" t="s">
        <v>69</v>
      </c>
      <c r="B43" s="20" t="s">
        <v>20</v>
      </c>
      <c r="C43" s="24">
        <v>1</v>
      </c>
      <c r="D43" s="25">
        <v>5.46057</v>
      </c>
      <c r="E43" s="25">
        <v>0</v>
      </c>
      <c r="F43" s="25">
        <v>0</v>
      </c>
      <c r="G43" s="26">
        <f>CENIK!C103*D43*C43</f>
        <v>0</v>
      </c>
      <c r="H43" s="26">
        <f>CENIK!D103*E43*C43</f>
        <v>0</v>
      </c>
      <c r="I43" s="26">
        <f>CENIK!E103*F43*C43</f>
        <v>0</v>
      </c>
      <c r="J43" s="27">
        <f>G43+H43+I43</f>
        <v>0</v>
      </c>
    </row>
    <row r="44" spans="1:10" ht="12.75">
      <c r="A44" s="20" t="s">
        <v>75</v>
      </c>
      <c r="B44" s="20" t="s">
        <v>20</v>
      </c>
      <c r="C44" s="24">
        <v>4</v>
      </c>
      <c r="D44" s="25">
        <v>5.46057</v>
      </c>
      <c r="E44" s="25">
        <v>0</v>
      </c>
      <c r="F44" s="25">
        <v>0</v>
      </c>
      <c r="G44" s="26">
        <f>CENIK!C104*D44*C44</f>
        <v>0</v>
      </c>
      <c r="H44" s="26">
        <f>CENIK!D104*E44*C44</f>
        <v>0</v>
      </c>
      <c r="I44" s="26">
        <f>CENIK!E104*F44*C44</f>
        <v>0</v>
      </c>
      <c r="J44" s="27">
        <f>G44+H44+I44</f>
        <v>0</v>
      </c>
    </row>
    <row r="45" spans="1:10" ht="12.75">
      <c r="A45" s="20" t="s">
        <v>76</v>
      </c>
      <c r="B45" s="20" t="s">
        <v>20</v>
      </c>
      <c r="C45" s="24">
        <v>1</v>
      </c>
      <c r="D45" s="25">
        <v>5.46057</v>
      </c>
      <c r="E45" s="25">
        <v>0</v>
      </c>
      <c r="F45" s="25">
        <v>0</v>
      </c>
      <c r="G45" s="26">
        <f>CENIK!C105*D45*C45</f>
        <v>0</v>
      </c>
      <c r="H45" s="26">
        <f>CENIK!D105*E45*C45</f>
        <v>0</v>
      </c>
      <c r="I45" s="26">
        <f>CENIK!E105*F45*C45</f>
        <v>0</v>
      </c>
      <c r="J45" s="27">
        <f>G45+H45+I45</f>
        <v>0</v>
      </c>
    </row>
    <row r="46" spans="1:10" ht="12.75">
      <c r="A46" s="20" t="s">
        <v>77</v>
      </c>
      <c r="B46" s="20" t="s">
        <v>20</v>
      </c>
      <c r="C46" s="24">
        <v>5</v>
      </c>
      <c r="D46" s="25">
        <v>5.46057</v>
      </c>
      <c r="E46" s="25">
        <v>0</v>
      </c>
      <c r="F46" s="25">
        <v>0</v>
      </c>
      <c r="G46" s="26">
        <f>CENIK!C106*D46*C46</f>
        <v>0</v>
      </c>
      <c r="H46" s="26">
        <f>CENIK!D106*E46*C46</f>
        <v>0</v>
      </c>
      <c r="I46" s="26">
        <f>CENIK!E106*F46*C46</f>
        <v>0</v>
      </c>
      <c r="J46" s="27">
        <f>G46+H46+I46</f>
        <v>0</v>
      </c>
    </row>
    <row r="47" ht="12.75">
      <c r="A47" s="18" t="s">
        <v>78</v>
      </c>
    </row>
    <row r="48" spans="1:10" ht="12.75">
      <c r="A48" s="20" t="s">
        <v>79</v>
      </c>
      <c r="B48" s="20" t="s">
        <v>20</v>
      </c>
      <c r="C48" s="24">
        <v>6</v>
      </c>
      <c r="D48" s="25">
        <v>356.09</v>
      </c>
      <c r="E48" s="25">
        <v>0</v>
      </c>
      <c r="F48" s="25">
        <v>0</v>
      </c>
      <c r="G48" s="26">
        <f>CENIK!C108*D48*C48</f>
        <v>0</v>
      </c>
      <c r="H48" s="26">
        <f>CENIK!D108*E48*C48</f>
        <v>0</v>
      </c>
      <c r="I48" s="26">
        <f>CENIK!E108*F48*C48</f>
        <v>0</v>
      </c>
      <c r="J48" s="27">
        <f>G48+H48+I48</f>
        <v>0</v>
      </c>
    </row>
    <row r="49" ht="12.75">
      <c r="A49" s="18" t="s">
        <v>85</v>
      </c>
    </row>
    <row r="50" spans="1:10" ht="12.75">
      <c r="A50" s="20" t="s">
        <v>83</v>
      </c>
      <c r="B50" s="20" t="s">
        <v>81</v>
      </c>
      <c r="C50" s="24">
        <v>8</v>
      </c>
      <c r="D50" s="25">
        <v>205.909</v>
      </c>
      <c r="E50" s="25">
        <v>0</v>
      </c>
      <c r="F50" s="25">
        <v>0</v>
      </c>
      <c r="G50" s="26">
        <f>CENIK!C115*D50*C50</f>
        <v>0</v>
      </c>
      <c r="H50" s="26">
        <f>CENIK!D115*E50*C50</f>
        <v>0</v>
      </c>
      <c r="I50" s="26">
        <f>CENIK!E115*F50*C50</f>
        <v>0</v>
      </c>
      <c r="J50" s="27">
        <f>G50+H50+I50</f>
        <v>0</v>
      </c>
    </row>
    <row r="51" spans="1:10" ht="12.75">
      <c r="A51" s="20" t="s">
        <v>84</v>
      </c>
      <c r="B51" s="20" t="s">
        <v>81</v>
      </c>
      <c r="C51" s="24">
        <v>8</v>
      </c>
      <c r="D51" s="25">
        <v>205.909</v>
      </c>
      <c r="E51" s="25">
        <v>0</v>
      </c>
      <c r="F51" s="25">
        <v>0</v>
      </c>
      <c r="G51" s="26">
        <f>CENIK!C116*D51*C51</f>
        <v>0</v>
      </c>
      <c r="H51" s="26">
        <f>CENIK!D116*E51*C51</f>
        <v>0</v>
      </c>
      <c r="I51" s="26">
        <f>CENIK!E116*F51*C51</f>
        <v>0</v>
      </c>
      <c r="J51" s="27">
        <f>G51+H51+I51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</cols>
  <sheetData>
    <row r="1" spans="1:11" ht="12.75">
      <c r="A1" s="55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SUM(J6:J12)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8</v>
      </c>
    </row>
    <row r="7" spans="1:10" ht="12.75">
      <c r="A7" s="20" t="s">
        <v>9</v>
      </c>
      <c r="B7" s="20" t="s">
        <v>10</v>
      </c>
      <c r="C7" s="24">
        <v>1</v>
      </c>
      <c r="D7" s="20">
        <v>1</v>
      </c>
      <c r="E7" s="20">
        <v>0</v>
      </c>
      <c r="F7" s="20">
        <v>0</v>
      </c>
      <c r="G7" s="26">
        <f>CENIK!C7*D7*C7</f>
        <v>0</v>
      </c>
      <c r="H7" s="26">
        <f>CENIK!D7*E7*C7</f>
        <v>0</v>
      </c>
      <c r="I7" s="26">
        <f>CENIK!E7*F7*C7</f>
        <v>0</v>
      </c>
      <c r="J7" s="27">
        <f>G7+H7+I7</f>
        <v>0</v>
      </c>
    </row>
    <row r="8" spans="1:10" ht="12.75">
      <c r="A8" s="20" t="s">
        <v>11</v>
      </c>
      <c r="B8" s="20" t="s">
        <v>10</v>
      </c>
      <c r="C8" s="24">
        <v>1</v>
      </c>
      <c r="D8" s="20">
        <v>1</v>
      </c>
      <c r="E8" s="20">
        <v>0</v>
      </c>
      <c r="F8" s="20">
        <v>0</v>
      </c>
      <c r="G8" s="26">
        <f>CENIK!C8*D8*C8</f>
        <v>0</v>
      </c>
      <c r="H8" s="26">
        <f>CENIK!D8*E8*C8</f>
        <v>0</v>
      </c>
      <c r="I8" s="26">
        <f>CENIK!E8*F8*C8</f>
        <v>0</v>
      </c>
      <c r="J8" s="27">
        <f>G8+H8+I8</f>
        <v>0</v>
      </c>
    </row>
    <row r="9" spans="1:10" ht="12.75">
      <c r="A9" s="20" t="s">
        <v>12</v>
      </c>
      <c r="B9" s="20" t="s">
        <v>10</v>
      </c>
      <c r="C9" s="24">
        <v>1</v>
      </c>
      <c r="D9" s="20">
        <v>1</v>
      </c>
      <c r="E9" s="20">
        <v>0</v>
      </c>
      <c r="F9" s="20">
        <v>0</v>
      </c>
      <c r="G9" s="26">
        <f>CENIK!C9*D9*C9</f>
        <v>0</v>
      </c>
      <c r="H9" s="26">
        <f>CENIK!D9*E9*C9</f>
        <v>0</v>
      </c>
      <c r="I9" s="26">
        <f>CENIK!E9*F9*C9</f>
        <v>0</v>
      </c>
      <c r="J9" s="27">
        <f>G9+H9+I9</f>
        <v>0</v>
      </c>
    </row>
    <row r="10" spans="1:10" ht="12.75">
      <c r="A10" s="20" t="s">
        <v>13</v>
      </c>
      <c r="B10" s="20" t="s">
        <v>10</v>
      </c>
      <c r="C10" s="24">
        <v>6</v>
      </c>
      <c r="D10" s="20">
        <v>1</v>
      </c>
      <c r="E10" s="20">
        <v>0</v>
      </c>
      <c r="F10" s="20">
        <v>0</v>
      </c>
      <c r="G10" s="26">
        <f>CENIK!C10*D10*C10</f>
        <v>0</v>
      </c>
      <c r="H10" s="26">
        <f>CENIK!D10*E10*C10</f>
        <v>0</v>
      </c>
      <c r="I10" s="26">
        <f>CENIK!E10*F10*C10</f>
        <v>0</v>
      </c>
      <c r="J10" s="27">
        <f>G10+H10+I10</f>
        <v>0</v>
      </c>
    </row>
    <row r="11" spans="1:10" ht="12.75">
      <c r="A11" s="20" t="s">
        <v>14</v>
      </c>
      <c r="B11" s="20" t="s">
        <v>10</v>
      </c>
      <c r="C11" s="24">
        <v>3</v>
      </c>
      <c r="D11" s="20">
        <v>1</v>
      </c>
      <c r="E11" s="20">
        <v>0</v>
      </c>
      <c r="F11" s="20">
        <v>0</v>
      </c>
      <c r="G11" s="26">
        <f>CENIK!C11*D11*C11</f>
        <v>0</v>
      </c>
      <c r="H11" s="26">
        <f>CENIK!D11*E11*C11</f>
        <v>0</v>
      </c>
      <c r="I11" s="26">
        <f>CENIK!E11*F11*C11</f>
        <v>0</v>
      </c>
      <c r="J11" s="27">
        <f>G11+H11+I11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44" sqref="E44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132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SUM(J6:J32)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1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1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33</v>
      </c>
    </row>
    <row r="10" spans="1:10" ht="12.75">
      <c r="A10" s="20" t="s">
        <v>34</v>
      </c>
      <c r="B10" s="20" t="s">
        <v>20</v>
      </c>
      <c r="C10" s="24">
        <v>2</v>
      </c>
      <c r="D10" s="25">
        <v>2.33676</v>
      </c>
      <c r="E10" s="25">
        <v>0</v>
      </c>
      <c r="F10" s="25">
        <v>0</v>
      </c>
      <c r="G10" s="26">
        <f>CENIK!C44*D10*C10</f>
        <v>0</v>
      </c>
      <c r="H10" s="26">
        <f>CENIK!D44*E10*C10</f>
        <v>0</v>
      </c>
      <c r="I10" s="26">
        <f>CENIK!E44*F10*C10</f>
        <v>0</v>
      </c>
      <c r="J10" s="27">
        <f>G10+H10+I10</f>
        <v>0</v>
      </c>
    </row>
    <row r="11" ht="12.75">
      <c r="A11" s="18" t="s">
        <v>54</v>
      </c>
    </row>
    <row r="12" spans="1:10" ht="12.75">
      <c r="A12" s="20" t="s">
        <v>55</v>
      </c>
      <c r="B12" s="20" t="s">
        <v>20</v>
      </c>
      <c r="C12" s="24">
        <v>1</v>
      </c>
      <c r="D12" s="25">
        <v>0.910583</v>
      </c>
      <c r="E12" s="25">
        <v>0</v>
      </c>
      <c r="F12" s="25">
        <v>0</v>
      </c>
      <c r="G12" s="26">
        <f>CENIK!C69*D12*C12</f>
        <v>0</v>
      </c>
      <c r="H12" s="26">
        <f>CENIK!D69*E12*C12</f>
        <v>0</v>
      </c>
      <c r="I12" s="26">
        <f>CENIK!E69*F12*C12</f>
        <v>0</v>
      </c>
      <c r="J12" s="27">
        <f aca="true" t="shared" si="0" ref="J12:J18">G12+H12+I12</f>
        <v>0</v>
      </c>
    </row>
    <row r="13" spans="1:10" ht="12.75">
      <c r="A13" s="20" t="s">
        <v>56</v>
      </c>
      <c r="B13" s="20" t="s">
        <v>20</v>
      </c>
      <c r="C13" s="24">
        <v>1</v>
      </c>
      <c r="D13" s="25">
        <v>0.910583</v>
      </c>
      <c r="E13" s="25">
        <v>0</v>
      </c>
      <c r="F13" s="25">
        <v>0</v>
      </c>
      <c r="G13" s="26">
        <f>CENIK!C70*D13*C13</f>
        <v>0</v>
      </c>
      <c r="H13" s="26">
        <f>CENIK!D70*E13*C13</f>
        <v>0</v>
      </c>
      <c r="I13" s="26">
        <f>CENIK!E70*F13*C13</f>
        <v>0</v>
      </c>
      <c r="J13" s="27">
        <f t="shared" si="0"/>
        <v>0</v>
      </c>
    </row>
    <row r="14" spans="1:10" ht="12.75">
      <c r="A14" s="20" t="s">
        <v>47</v>
      </c>
      <c r="B14" s="20" t="s">
        <v>20</v>
      </c>
      <c r="C14" s="24">
        <v>1</v>
      </c>
      <c r="D14" s="25">
        <v>0.910583</v>
      </c>
      <c r="E14" s="25">
        <v>0</v>
      </c>
      <c r="F14" s="25">
        <v>0</v>
      </c>
      <c r="G14" s="26">
        <f>CENIK!C71*D14*C14</f>
        <v>0</v>
      </c>
      <c r="H14" s="26">
        <f>CENIK!D71*E14*C14</f>
        <v>0</v>
      </c>
      <c r="I14" s="26">
        <f>CENIK!E71*F14*C14</f>
        <v>0</v>
      </c>
      <c r="J14" s="27">
        <f t="shared" si="0"/>
        <v>0</v>
      </c>
    </row>
    <row r="15" spans="1:10" ht="12.75">
      <c r="A15" s="20" t="s">
        <v>24</v>
      </c>
      <c r="B15" s="20" t="s">
        <v>20</v>
      </c>
      <c r="C15" s="24">
        <v>4</v>
      </c>
      <c r="D15" s="25">
        <v>0.910583</v>
      </c>
      <c r="E15" s="25">
        <v>0</v>
      </c>
      <c r="F15" s="25">
        <v>0</v>
      </c>
      <c r="G15" s="26">
        <f>CENIK!C72*D15*C15</f>
        <v>0</v>
      </c>
      <c r="H15" s="26">
        <f>CENIK!D72*E15*C15</f>
        <v>0</v>
      </c>
      <c r="I15" s="26">
        <f>CENIK!E72*F15*C15</f>
        <v>0</v>
      </c>
      <c r="J15" s="27">
        <f t="shared" si="0"/>
        <v>0</v>
      </c>
    </row>
    <row r="16" spans="1:10" ht="12.75">
      <c r="A16" s="20" t="s">
        <v>48</v>
      </c>
      <c r="B16" s="20" t="s">
        <v>20</v>
      </c>
      <c r="C16" s="24">
        <v>1</v>
      </c>
      <c r="D16" s="25">
        <v>0.910583</v>
      </c>
      <c r="E16" s="25">
        <v>0</v>
      </c>
      <c r="F16" s="25">
        <v>0</v>
      </c>
      <c r="G16" s="26">
        <f>CENIK!C73*D16*C16</f>
        <v>0</v>
      </c>
      <c r="H16" s="26">
        <f>CENIK!D73*E16*C16</f>
        <v>0</v>
      </c>
      <c r="I16" s="26">
        <f>CENIK!E73*F16*C16</f>
        <v>0</v>
      </c>
      <c r="J16" s="27">
        <f t="shared" si="0"/>
        <v>0</v>
      </c>
    </row>
    <row r="17" spans="1:10" ht="12.75">
      <c r="A17" s="20" t="s">
        <v>27</v>
      </c>
      <c r="B17" s="20" t="s">
        <v>20</v>
      </c>
      <c r="C17" s="24">
        <v>5</v>
      </c>
      <c r="D17" s="25">
        <v>0.910583</v>
      </c>
      <c r="E17" s="25">
        <v>0</v>
      </c>
      <c r="F17" s="25">
        <v>0</v>
      </c>
      <c r="G17" s="26">
        <f>CENIK!C74*D17*C17</f>
        <v>0</v>
      </c>
      <c r="H17" s="26">
        <f>CENIK!D74*E17*C17</f>
        <v>0</v>
      </c>
      <c r="I17" s="26">
        <f>CENIK!E74*F17*C17</f>
        <v>0</v>
      </c>
      <c r="J17" s="27">
        <f t="shared" si="0"/>
        <v>0</v>
      </c>
    </row>
    <row r="18" spans="1:10" ht="12.75">
      <c r="A18" s="20" t="s">
        <v>57</v>
      </c>
      <c r="B18" s="20" t="s">
        <v>20</v>
      </c>
      <c r="C18" s="24">
        <v>5</v>
      </c>
      <c r="D18" s="25">
        <v>0.910583</v>
      </c>
      <c r="E18" s="25">
        <v>0</v>
      </c>
      <c r="F18" s="25">
        <v>0</v>
      </c>
      <c r="G18" s="26">
        <f>CENIK!C75*D18*C18</f>
        <v>0</v>
      </c>
      <c r="H18" s="26">
        <f>CENIK!D75*E18*C18</f>
        <v>0</v>
      </c>
      <c r="I18" s="26">
        <f>CENIK!E75*F18*C18</f>
        <v>0</v>
      </c>
      <c r="J18" s="27">
        <f t="shared" si="0"/>
        <v>0</v>
      </c>
    </row>
    <row r="19" ht="12.75">
      <c r="A19" s="18" t="s">
        <v>68</v>
      </c>
    </row>
    <row r="20" spans="1:10" ht="12.75">
      <c r="A20" s="20" t="s">
        <v>69</v>
      </c>
      <c r="B20" s="20" t="s">
        <v>20</v>
      </c>
      <c r="C20" s="24">
        <v>1</v>
      </c>
      <c r="D20" s="25">
        <v>1391.17</v>
      </c>
      <c r="E20" s="25">
        <v>0</v>
      </c>
      <c r="F20" s="25">
        <v>0</v>
      </c>
      <c r="G20" s="26">
        <f>CENIK!C93*D20*C20</f>
        <v>0</v>
      </c>
      <c r="H20" s="26">
        <f>CENIK!D93*E20*C20</f>
        <v>0</v>
      </c>
      <c r="I20" s="26">
        <f>CENIK!E93*F20*C20</f>
        <v>0</v>
      </c>
      <c r="J20" s="27">
        <f>G20+H20+I20</f>
        <v>0</v>
      </c>
    </row>
    <row r="21" spans="1:10" ht="12.75">
      <c r="A21" s="20" t="s">
        <v>70</v>
      </c>
      <c r="B21" s="20" t="s">
        <v>20</v>
      </c>
      <c r="C21" s="24">
        <v>4</v>
      </c>
      <c r="D21" s="25">
        <v>1391.17</v>
      </c>
      <c r="E21" s="25">
        <v>0</v>
      </c>
      <c r="F21" s="25">
        <v>0</v>
      </c>
      <c r="G21" s="26">
        <f>CENIK!C94*D21*C21</f>
        <v>0</v>
      </c>
      <c r="H21" s="26">
        <f>CENIK!D94*E21*C21</f>
        <v>0</v>
      </c>
      <c r="I21" s="26">
        <f>CENIK!E94*F21*C21</f>
        <v>0</v>
      </c>
      <c r="J21" s="27">
        <f>G21+H21+I21</f>
        <v>0</v>
      </c>
    </row>
    <row r="22" spans="1:10" ht="12.75">
      <c r="A22" s="20" t="s">
        <v>71</v>
      </c>
      <c r="B22" s="20" t="s">
        <v>20</v>
      </c>
      <c r="C22" s="24">
        <v>1</v>
      </c>
      <c r="D22" s="25">
        <v>1391.17</v>
      </c>
      <c r="E22" s="25">
        <v>0</v>
      </c>
      <c r="F22" s="25">
        <v>0</v>
      </c>
      <c r="G22" s="26">
        <f>CENIK!C95*D22*C22</f>
        <v>0</v>
      </c>
      <c r="H22" s="26">
        <f>CENIK!D95*E22*C22</f>
        <v>0</v>
      </c>
      <c r="I22" s="26">
        <f>CENIK!E95*F22*C22</f>
        <v>0</v>
      </c>
      <c r="J22" s="27">
        <f>G22+H22+I22</f>
        <v>0</v>
      </c>
    </row>
    <row r="23" spans="1:10" ht="12.75">
      <c r="A23" s="20" t="s">
        <v>27</v>
      </c>
      <c r="B23" s="20" t="s">
        <v>20</v>
      </c>
      <c r="C23" s="24">
        <v>5</v>
      </c>
      <c r="D23" s="25">
        <v>1391.17</v>
      </c>
      <c r="E23" s="25">
        <v>0</v>
      </c>
      <c r="F23" s="25">
        <v>0</v>
      </c>
      <c r="G23" s="26">
        <f>CENIK!C96*D23*C23</f>
        <v>0</v>
      </c>
      <c r="H23" s="26">
        <f>CENIK!D96*E23*C23</f>
        <v>0</v>
      </c>
      <c r="I23" s="26">
        <f>CENIK!E96*F23*C23</f>
        <v>0</v>
      </c>
      <c r="J23" s="27">
        <f>G23+H23+I23</f>
        <v>0</v>
      </c>
    </row>
    <row r="24" ht="12.75">
      <c r="A24" s="18" t="s">
        <v>74</v>
      </c>
    </row>
    <row r="25" spans="1:10" ht="12.75">
      <c r="A25" s="20" t="s">
        <v>69</v>
      </c>
      <c r="B25" s="20" t="s">
        <v>20</v>
      </c>
      <c r="C25" s="24">
        <v>1</v>
      </c>
      <c r="D25" s="25">
        <v>42.2594</v>
      </c>
      <c r="E25" s="25">
        <v>0</v>
      </c>
      <c r="F25" s="25">
        <v>0</v>
      </c>
      <c r="G25" s="26">
        <f>CENIK!C103*D25*C25</f>
        <v>0</v>
      </c>
      <c r="H25" s="26">
        <f>CENIK!D103*E25*C25</f>
        <v>0</v>
      </c>
      <c r="I25" s="26">
        <f>CENIK!E103*F25*C25</f>
        <v>0</v>
      </c>
      <c r="J25" s="27">
        <f>G25+H25+I25</f>
        <v>0</v>
      </c>
    </row>
    <row r="26" spans="1:10" ht="12.75">
      <c r="A26" s="20" t="s">
        <v>75</v>
      </c>
      <c r="B26" s="20" t="s">
        <v>20</v>
      </c>
      <c r="C26" s="24">
        <v>4</v>
      </c>
      <c r="D26" s="25">
        <v>42.2594</v>
      </c>
      <c r="E26" s="25">
        <v>0</v>
      </c>
      <c r="F26" s="25">
        <v>0</v>
      </c>
      <c r="G26" s="26">
        <f>CENIK!C104*D26*C26</f>
        <v>0</v>
      </c>
      <c r="H26" s="26">
        <f>CENIK!D104*E26*C26</f>
        <v>0</v>
      </c>
      <c r="I26" s="26">
        <f>CENIK!E104*F26*C26</f>
        <v>0</v>
      </c>
      <c r="J26" s="27">
        <f>G26+H26+I26</f>
        <v>0</v>
      </c>
    </row>
    <row r="27" spans="1:10" ht="12.75">
      <c r="A27" s="20" t="s">
        <v>76</v>
      </c>
      <c r="B27" s="20" t="s">
        <v>20</v>
      </c>
      <c r="C27" s="24">
        <v>1</v>
      </c>
      <c r="D27" s="25">
        <v>42.2594</v>
      </c>
      <c r="E27" s="25">
        <v>0</v>
      </c>
      <c r="F27" s="25">
        <v>0</v>
      </c>
      <c r="G27" s="26">
        <f>CENIK!C105*D27*C27</f>
        <v>0</v>
      </c>
      <c r="H27" s="26">
        <f>CENIK!D105*E27*C27</f>
        <v>0</v>
      </c>
      <c r="I27" s="26">
        <f>CENIK!E105*F27*C27</f>
        <v>0</v>
      </c>
      <c r="J27" s="27">
        <f>G27+H27+I27</f>
        <v>0</v>
      </c>
    </row>
    <row r="28" spans="1:10" ht="12.75">
      <c r="A28" s="20" t="s">
        <v>77</v>
      </c>
      <c r="B28" s="20" t="s">
        <v>20</v>
      </c>
      <c r="C28" s="24">
        <v>5</v>
      </c>
      <c r="D28" s="25">
        <v>42.2594</v>
      </c>
      <c r="E28" s="25">
        <v>0</v>
      </c>
      <c r="F28" s="25">
        <v>0</v>
      </c>
      <c r="G28" s="26">
        <f>CENIK!C106*D28*C28</f>
        <v>0</v>
      </c>
      <c r="H28" s="26">
        <f>CENIK!D106*E28*C28</f>
        <v>0</v>
      </c>
      <c r="I28" s="26">
        <f>CENIK!E106*F28*C28</f>
        <v>0</v>
      </c>
      <c r="J28" s="27">
        <f>G28+H28+I28</f>
        <v>0</v>
      </c>
    </row>
    <row r="29" ht="12.75">
      <c r="A29" s="18" t="s">
        <v>85</v>
      </c>
    </row>
    <row r="30" spans="1:10" ht="12.75">
      <c r="A30" s="20" t="s">
        <v>83</v>
      </c>
      <c r="B30" s="20" t="s">
        <v>81</v>
      </c>
      <c r="C30" s="24">
        <v>8</v>
      </c>
      <c r="D30" s="25">
        <v>89.1856</v>
      </c>
      <c r="E30" s="25">
        <v>0</v>
      </c>
      <c r="F30" s="25">
        <v>0</v>
      </c>
      <c r="G30" s="26">
        <f>CENIK!C115*D30*C30</f>
        <v>0</v>
      </c>
      <c r="H30" s="26">
        <f>CENIK!D115*E30*C30</f>
        <v>0</v>
      </c>
      <c r="I30" s="26">
        <f>CENIK!E115*F30*C30</f>
        <v>0</v>
      </c>
      <c r="J30" s="27">
        <f>G30+H30+I30</f>
        <v>0</v>
      </c>
    </row>
    <row r="31" spans="1:10" ht="12.75">
      <c r="A31" s="20" t="s">
        <v>84</v>
      </c>
      <c r="B31" s="20" t="s">
        <v>81</v>
      </c>
      <c r="C31" s="24">
        <v>8</v>
      </c>
      <c r="D31" s="25">
        <v>89.1856</v>
      </c>
      <c r="E31" s="25">
        <v>0</v>
      </c>
      <c r="F31" s="25">
        <v>0</v>
      </c>
      <c r="G31" s="26">
        <f>CENIK!C116*D31*C31</f>
        <v>0</v>
      </c>
      <c r="H31" s="26">
        <f>CENIK!D116*E31*C31</f>
        <v>0</v>
      </c>
      <c r="I31" s="26">
        <f>CENIK!E116*F31*C31</f>
        <v>0</v>
      </c>
      <c r="J31" s="27">
        <f>G31+H31+I31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E22" sqref="E22"/>
    </sheetView>
  </sheetViews>
  <sheetFormatPr defaultColWidth="11.57421875" defaultRowHeight="12.75"/>
  <cols>
    <col min="1" max="1" width="58.57421875" style="0" customWidth="1"/>
    <col min="2" max="2" width="13.7109375" style="2" customWidth="1"/>
  </cols>
  <sheetData>
    <row r="1" ht="12.75">
      <c r="A1" s="18" t="s">
        <v>86</v>
      </c>
    </row>
    <row r="3" spans="1:2" ht="15">
      <c r="A3" s="63" t="s">
        <v>158</v>
      </c>
      <c r="B3" s="64">
        <f>SUM(B6:B27)*2</f>
        <v>0</v>
      </c>
    </row>
    <row r="5" spans="1:2" ht="12.75">
      <c r="A5" s="18" t="s">
        <v>88</v>
      </c>
      <c r="B5" s="19" t="s">
        <v>89</v>
      </c>
    </row>
    <row r="6" spans="1:2" ht="12.75">
      <c r="A6" s="20" t="s">
        <v>90</v>
      </c>
      <c r="B6" s="21">
        <f>'1a. Folwark - starý (1)'!B3</f>
        <v>0</v>
      </c>
    </row>
    <row r="7" spans="1:2" ht="12.75">
      <c r="A7" s="20" t="s">
        <v>91</v>
      </c>
      <c r="B7" s="21">
        <f>'1b. Folwark - starý (stro (2)'!B3</f>
        <v>0</v>
      </c>
    </row>
    <row r="8" spans="1:2" ht="12.75">
      <c r="A8" s="20" t="s">
        <v>92</v>
      </c>
      <c r="B8" s="21">
        <f>'10b. Guty (stromy) (3)'!B3</f>
        <v>0</v>
      </c>
    </row>
    <row r="9" spans="1:2" ht="12.75">
      <c r="A9" s="20" t="s">
        <v>136</v>
      </c>
      <c r="B9" s="21">
        <f>'10a. Guty (4)'!B3</f>
        <v>0</v>
      </c>
    </row>
    <row r="10" spans="1:2" ht="12.75">
      <c r="A10" s="20" t="s">
        <v>93</v>
      </c>
      <c r="B10" s="21">
        <f>'2a. Folwark - nový I (5)'!B3</f>
        <v>0</v>
      </c>
    </row>
    <row r="11" spans="1:2" ht="12.75">
      <c r="A11" s="20" t="s">
        <v>94</v>
      </c>
      <c r="B11" s="21">
        <f>'2b. Folwark - nový I (str (6)'!B3</f>
        <v>0</v>
      </c>
    </row>
    <row r="12" spans="1:2" ht="12.75">
      <c r="A12" s="20" t="s">
        <v>95</v>
      </c>
      <c r="B12" s="21">
        <f>'3a. Folwark - nový II (7)'!B3</f>
        <v>0</v>
      </c>
    </row>
    <row r="13" spans="1:2" ht="12.75">
      <c r="A13" s="20" t="s">
        <v>96</v>
      </c>
      <c r="B13" s="21">
        <f>'3b. Folwark - nový II (st (8)'!B3</f>
        <v>0</v>
      </c>
    </row>
    <row r="14" spans="1:2" ht="12.75">
      <c r="A14" s="20" t="s">
        <v>97</v>
      </c>
      <c r="B14" s="21">
        <f>'4a. Podlesí (9)'!B3</f>
        <v>0</v>
      </c>
    </row>
    <row r="15" spans="1:2" ht="12.75">
      <c r="A15" s="20" t="s">
        <v>98</v>
      </c>
      <c r="B15" s="21">
        <f>'4b. Podlesí (stromy) (10)'!B3</f>
        <v>0</v>
      </c>
    </row>
    <row r="16" spans="1:2" ht="12.75">
      <c r="A16" s="20" t="s">
        <v>99</v>
      </c>
      <c r="B16" s="21">
        <f>'5a. Nebory (11)'!B3</f>
        <v>0</v>
      </c>
    </row>
    <row r="17" spans="1:2" ht="12.75">
      <c r="A17" s="20" t="s">
        <v>100</v>
      </c>
      <c r="B17" s="21">
        <f>'5b. Nebory (stromy) (12)'!B3</f>
        <v>0</v>
      </c>
    </row>
    <row r="18" spans="1:2" ht="12.75">
      <c r="A18" s="20" t="s">
        <v>101</v>
      </c>
      <c r="B18" s="21">
        <f>'6a. Oldřichovice (13)'!B3</f>
        <v>0</v>
      </c>
    </row>
    <row r="19" spans="1:2" ht="12.75">
      <c r="A19" s="20" t="s">
        <v>102</v>
      </c>
      <c r="B19" s="21">
        <f>'6b. Oldřichovice (stromy) (14)'!B3</f>
        <v>0</v>
      </c>
    </row>
    <row r="20" spans="1:2" ht="12.75">
      <c r="A20" s="20" t="s">
        <v>103</v>
      </c>
      <c r="B20" s="21">
        <f>'7a. Tyra (15)'!B3</f>
        <v>0</v>
      </c>
    </row>
    <row r="21" spans="1:2" ht="12.75">
      <c r="A21" s="20" t="s">
        <v>104</v>
      </c>
      <c r="B21" s="21">
        <f>'7b. Tyra (stromy) (16)'!B3</f>
        <v>0</v>
      </c>
    </row>
    <row r="22" spans="1:2" ht="12.75">
      <c r="A22" s="20" t="s">
        <v>105</v>
      </c>
      <c r="B22" s="21">
        <f>'8a. Karpentná (17)'!B3</f>
        <v>0</v>
      </c>
    </row>
    <row r="23" spans="1:2" ht="12.75">
      <c r="A23" s="20" t="s">
        <v>106</v>
      </c>
      <c r="B23" s="21">
        <f>'8b. Karpentná (stromy) (18)'!B3</f>
        <v>0</v>
      </c>
    </row>
    <row r="24" spans="1:2" ht="12.75">
      <c r="A24" s="20" t="s">
        <v>107</v>
      </c>
      <c r="B24" s="21">
        <f>'9a. Kojkovice (19)'!B3</f>
        <v>0</v>
      </c>
    </row>
    <row r="25" spans="1:2" ht="12.75">
      <c r="A25" s="20" t="s">
        <v>108</v>
      </c>
      <c r="B25" s="21">
        <f>'9b. Kojkovice (stromy) (20)'!B3</f>
        <v>0</v>
      </c>
    </row>
    <row r="26" ht="12.75">
      <c r="B26" s="21"/>
    </row>
    <row r="27" spans="1:2" ht="12.75">
      <c r="A27" s="37" t="s">
        <v>156</v>
      </c>
      <c r="B27" s="38">
        <f>CENIK!I129</f>
        <v>0</v>
      </c>
    </row>
    <row r="28" spans="1:2" s="62" customFormat="1" ht="15">
      <c r="A28" s="60"/>
      <c r="B28" s="61"/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</cols>
  <sheetData>
    <row r="1" spans="1:11" ht="12.75">
      <c r="A1" s="55" t="s">
        <v>133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SUM(J6:J6)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SUM(J6:J21)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68</v>
      </c>
    </row>
    <row r="7" spans="1:10" ht="12.75">
      <c r="A7" s="20" t="s">
        <v>69</v>
      </c>
      <c r="B7" s="20" t="s">
        <v>20</v>
      </c>
      <c r="C7" s="24">
        <v>1</v>
      </c>
      <c r="D7" s="25">
        <v>1579.25</v>
      </c>
      <c r="E7" s="25">
        <v>0</v>
      </c>
      <c r="F7" s="25">
        <v>0</v>
      </c>
      <c r="G7" s="26">
        <f>CENIK!C93*D7*C7</f>
        <v>0</v>
      </c>
      <c r="H7" s="26">
        <f>CENIK!D93*E7*C7</f>
        <v>0</v>
      </c>
      <c r="I7" s="26">
        <f>CENIK!E93*F7*C7</f>
        <v>0</v>
      </c>
      <c r="J7" s="27">
        <f>G7+H7+I7</f>
        <v>0</v>
      </c>
    </row>
    <row r="8" spans="1:10" ht="12.75">
      <c r="A8" s="20" t="s">
        <v>70</v>
      </c>
      <c r="B8" s="20" t="s">
        <v>20</v>
      </c>
      <c r="C8" s="24">
        <v>4</v>
      </c>
      <c r="D8" s="25">
        <v>1579.25</v>
      </c>
      <c r="E8" s="25">
        <v>0</v>
      </c>
      <c r="F8" s="25">
        <v>0</v>
      </c>
      <c r="G8" s="26">
        <f>CENIK!C94*D8*C8</f>
        <v>0</v>
      </c>
      <c r="H8" s="26">
        <f>CENIK!D94*E8*C8</f>
        <v>0</v>
      </c>
      <c r="I8" s="26">
        <f>CENIK!E94*F8*C8</f>
        <v>0</v>
      </c>
      <c r="J8" s="27">
        <f>G8+H8+I8</f>
        <v>0</v>
      </c>
    </row>
    <row r="9" spans="1:10" ht="12.75">
      <c r="A9" s="20" t="s">
        <v>71</v>
      </c>
      <c r="B9" s="20" t="s">
        <v>20</v>
      </c>
      <c r="C9" s="24">
        <v>1</v>
      </c>
      <c r="D9" s="25">
        <v>1579.25</v>
      </c>
      <c r="E9" s="25">
        <v>0</v>
      </c>
      <c r="F9" s="25">
        <v>0</v>
      </c>
      <c r="G9" s="26">
        <f>CENIK!C95*D9*C9</f>
        <v>0</v>
      </c>
      <c r="H9" s="26">
        <f>CENIK!D95*E9*C9</f>
        <v>0</v>
      </c>
      <c r="I9" s="26">
        <f>CENIK!E95*F9*C9</f>
        <v>0</v>
      </c>
      <c r="J9" s="27">
        <f>G9+H9+I9</f>
        <v>0</v>
      </c>
    </row>
    <row r="10" spans="1:10" ht="12.75">
      <c r="A10" s="20" t="s">
        <v>27</v>
      </c>
      <c r="B10" s="20" t="s">
        <v>20</v>
      </c>
      <c r="C10" s="24">
        <v>5</v>
      </c>
      <c r="D10" s="25">
        <v>1579.25</v>
      </c>
      <c r="E10" s="25">
        <v>0</v>
      </c>
      <c r="F10" s="25">
        <v>0</v>
      </c>
      <c r="G10" s="26">
        <f>CENIK!C96*D10*C10</f>
        <v>0</v>
      </c>
      <c r="H10" s="26">
        <f>CENIK!D96*E10*C10</f>
        <v>0</v>
      </c>
      <c r="I10" s="26">
        <f>CENIK!E96*F10*C10</f>
        <v>0</v>
      </c>
      <c r="J10" s="27">
        <f>G10+H10+I10</f>
        <v>0</v>
      </c>
    </row>
    <row r="11" ht="12.75">
      <c r="A11" s="18" t="s">
        <v>74</v>
      </c>
    </row>
    <row r="12" spans="1:10" ht="12.75">
      <c r="A12" s="20" t="s">
        <v>69</v>
      </c>
      <c r="B12" s="20" t="s">
        <v>20</v>
      </c>
      <c r="C12" s="24">
        <v>1</v>
      </c>
      <c r="D12" s="25">
        <v>12.9422</v>
      </c>
      <c r="E12" s="25">
        <v>0</v>
      </c>
      <c r="F12" s="25">
        <v>0</v>
      </c>
      <c r="G12" s="26">
        <f>CENIK!C103*D12*C12</f>
        <v>0</v>
      </c>
      <c r="H12" s="26">
        <f>CENIK!D103*E12*C12</f>
        <v>0</v>
      </c>
      <c r="I12" s="26">
        <f>CENIK!E103*F12*C12</f>
        <v>0</v>
      </c>
      <c r="J12" s="27">
        <f>G12+H12+I12</f>
        <v>0</v>
      </c>
    </row>
    <row r="13" spans="1:10" ht="12.75">
      <c r="A13" s="20" t="s">
        <v>75</v>
      </c>
      <c r="B13" s="20" t="s">
        <v>20</v>
      </c>
      <c r="C13" s="24">
        <v>4</v>
      </c>
      <c r="D13" s="25">
        <v>12.9422</v>
      </c>
      <c r="E13" s="25">
        <v>0</v>
      </c>
      <c r="F13" s="25">
        <v>0</v>
      </c>
      <c r="G13" s="26">
        <f>CENIK!C104*D13*C13</f>
        <v>0</v>
      </c>
      <c r="H13" s="26">
        <f>CENIK!D104*E13*C13</f>
        <v>0</v>
      </c>
      <c r="I13" s="26">
        <f>CENIK!E104*F13*C13</f>
        <v>0</v>
      </c>
      <c r="J13" s="27">
        <f>G13+H13+I13</f>
        <v>0</v>
      </c>
    </row>
    <row r="14" spans="1:10" ht="12.75">
      <c r="A14" s="20" t="s">
        <v>76</v>
      </c>
      <c r="B14" s="20" t="s">
        <v>20</v>
      </c>
      <c r="C14" s="24">
        <v>1</v>
      </c>
      <c r="D14" s="25">
        <v>12.9422</v>
      </c>
      <c r="E14" s="25">
        <v>0</v>
      </c>
      <c r="F14" s="25">
        <v>0</v>
      </c>
      <c r="G14" s="26">
        <f>CENIK!C105*D14*C14</f>
        <v>0</v>
      </c>
      <c r="H14" s="26">
        <f>CENIK!D105*E14*C14</f>
        <v>0</v>
      </c>
      <c r="I14" s="26">
        <f>CENIK!E105*F14*C14</f>
        <v>0</v>
      </c>
      <c r="J14" s="27">
        <f>G14+H14+I14</f>
        <v>0</v>
      </c>
    </row>
    <row r="15" spans="1:10" ht="12.75">
      <c r="A15" s="20" t="s">
        <v>77</v>
      </c>
      <c r="B15" s="20" t="s">
        <v>20</v>
      </c>
      <c r="C15" s="24">
        <v>5</v>
      </c>
      <c r="D15" s="25">
        <v>12.9422</v>
      </c>
      <c r="E15" s="25">
        <v>0</v>
      </c>
      <c r="F15" s="25">
        <v>0</v>
      </c>
      <c r="G15" s="26">
        <f>CENIK!C106*D15*C15</f>
        <v>0</v>
      </c>
      <c r="H15" s="26">
        <f>CENIK!D106*E15*C15</f>
        <v>0</v>
      </c>
      <c r="I15" s="26">
        <f>CENIK!E106*F15*C15</f>
        <v>0</v>
      </c>
      <c r="J15" s="27">
        <f>G15+H15+I15</f>
        <v>0</v>
      </c>
    </row>
    <row r="16" ht="12.75">
      <c r="A16" s="18" t="s">
        <v>78</v>
      </c>
    </row>
    <row r="17" spans="1:10" ht="12.75">
      <c r="A17" s="20" t="s">
        <v>79</v>
      </c>
      <c r="B17" s="20" t="s">
        <v>20</v>
      </c>
      <c r="C17" s="24">
        <v>6</v>
      </c>
      <c r="D17" s="25">
        <v>121.242</v>
      </c>
      <c r="E17" s="25">
        <v>0</v>
      </c>
      <c r="F17" s="25">
        <v>0</v>
      </c>
      <c r="G17" s="26">
        <f>CENIK!C108*D17*C17</f>
        <v>0</v>
      </c>
      <c r="H17" s="26">
        <f>CENIK!D108*E17*C17</f>
        <v>0</v>
      </c>
      <c r="I17" s="26">
        <f>CENIK!E108*F17*C17</f>
        <v>0</v>
      </c>
      <c r="J17" s="27">
        <f>G17+H17+I17</f>
        <v>0</v>
      </c>
    </row>
    <row r="18" ht="12.75">
      <c r="A18" s="18" t="s">
        <v>82</v>
      </c>
    </row>
    <row r="19" spans="1:10" ht="12.75">
      <c r="A19" s="20" t="s">
        <v>83</v>
      </c>
      <c r="B19" s="20" t="s">
        <v>81</v>
      </c>
      <c r="C19" s="24">
        <v>8</v>
      </c>
      <c r="D19" s="25">
        <v>35.7378</v>
      </c>
      <c r="E19" s="25">
        <v>0</v>
      </c>
      <c r="F19" s="25">
        <v>0</v>
      </c>
      <c r="G19" s="26">
        <f>CENIK!C112*D19*C19</f>
        <v>0</v>
      </c>
      <c r="H19" s="26">
        <f>CENIK!D112*E19*C19</f>
        <v>0</v>
      </c>
      <c r="I19" s="26">
        <f>CENIK!E112*F19*C19</f>
        <v>0</v>
      </c>
      <c r="J19" s="27">
        <f>G19+H19+I19</f>
        <v>0</v>
      </c>
    </row>
    <row r="20" spans="1:10" ht="12.75">
      <c r="A20" s="20" t="s">
        <v>84</v>
      </c>
      <c r="B20" s="20" t="s">
        <v>81</v>
      </c>
      <c r="C20" s="24">
        <v>8</v>
      </c>
      <c r="D20" s="25">
        <v>35.7378</v>
      </c>
      <c r="E20" s="25">
        <v>0</v>
      </c>
      <c r="F20" s="25">
        <v>0</v>
      </c>
      <c r="G20" s="26">
        <f>CENIK!C113*D20*C20</f>
        <v>0</v>
      </c>
      <c r="H20" s="26">
        <f>CENIK!D113*E20*C20</f>
        <v>0</v>
      </c>
      <c r="I20" s="26">
        <f>CENIK!E113*F20*C20</f>
        <v>0</v>
      </c>
      <c r="J20" s="27">
        <f>G20+H20+I20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25" sqref="B25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</cols>
  <sheetData>
    <row r="1" spans="1:11" ht="12.75">
      <c r="A1" s="55" t="s">
        <v>135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SUM(J6:J12)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8</v>
      </c>
    </row>
    <row r="7" spans="1:10" ht="12.75">
      <c r="A7" s="20" t="s">
        <v>9</v>
      </c>
      <c r="B7" s="20" t="s">
        <v>10</v>
      </c>
      <c r="C7" s="24">
        <v>1</v>
      </c>
      <c r="D7" s="20">
        <v>2</v>
      </c>
      <c r="E7" s="20">
        <v>0</v>
      </c>
      <c r="F7" s="20">
        <v>0</v>
      </c>
      <c r="G7" s="26">
        <f>CENIK!C7*D7*C7</f>
        <v>0</v>
      </c>
      <c r="H7" s="26">
        <f>CENIK!D7*E7*C7</f>
        <v>0</v>
      </c>
      <c r="I7" s="26">
        <f>CENIK!E7*F7*C7</f>
        <v>0</v>
      </c>
      <c r="J7" s="27">
        <f>G7+H7+I7</f>
        <v>0</v>
      </c>
    </row>
    <row r="8" spans="1:10" ht="12.75">
      <c r="A8" s="20" t="s">
        <v>11</v>
      </c>
      <c r="B8" s="20" t="s">
        <v>10</v>
      </c>
      <c r="C8" s="24">
        <v>1</v>
      </c>
      <c r="D8" s="20">
        <v>2</v>
      </c>
      <c r="E8" s="20">
        <v>0</v>
      </c>
      <c r="F8" s="20">
        <v>0</v>
      </c>
      <c r="G8" s="26">
        <f>CENIK!C8*D8*C8</f>
        <v>0</v>
      </c>
      <c r="H8" s="26">
        <f>CENIK!D8*E8*C8</f>
        <v>0</v>
      </c>
      <c r="I8" s="26">
        <f>CENIK!E8*F8*C8</f>
        <v>0</v>
      </c>
      <c r="J8" s="27">
        <f>G8+H8+I8</f>
        <v>0</v>
      </c>
    </row>
    <row r="9" spans="1:10" ht="12.75">
      <c r="A9" s="20" t="s">
        <v>12</v>
      </c>
      <c r="B9" s="20" t="s">
        <v>10</v>
      </c>
      <c r="C9" s="24">
        <v>1</v>
      </c>
      <c r="D9" s="20">
        <v>2</v>
      </c>
      <c r="E9" s="20">
        <v>0</v>
      </c>
      <c r="F9" s="20">
        <v>0</v>
      </c>
      <c r="G9" s="26">
        <f>CENIK!C9*D9*C9</f>
        <v>0</v>
      </c>
      <c r="H9" s="26">
        <f>CENIK!D9*E9*C9</f>
        <v>0</v>
      </c>
      <c r="I9" s="26">
        <f>CENIK!E9*F9*C9</f>
        <v>0</v>
      </c>
      <c r="J9" s="27">
        <f>G9+H9+I9</f>
        <v>0</v>
      </c>
    </row>
    <row r="10" spans="1:10" ht="12.75">
      <c r="A10" s="20" t="s">
        <v>13</v>
      </c>
      <c r="B10" s="20" t="s">
        <v>10</v>
      </c>
      <c r="C10" s="24">
        <v>6</v>
      </c>
      <c r="D10" s="20">
        <v>2</v>
      </c>
      <c r="E10" s="20">
        <v>0</v>
      </c>
      <c r="F10" s="20">
        <v>0</v>
      </c>
      <c r="G10" s="26">
        <f>CENIK!C10*D10*C10</f>
        <v>0</v>
      </c>
      <c r="H10" s="26">
        <f>CENIK!D10*E10*C10</f>
        <v>0</v>
      </c>
      <c r="I10" s="26">
        <f>CENIK!E10*F10*C10</f>
        <v>0</v>
      </c>
      <c r="J10" s="27">
        <f>G10+H10+I10</f>
        <v>0</v>
      </c>
    </row>
    <row r="11" spans="1:10" ht="12.75">
      <c r="A11" s="20" t="s">
        <v>14</v>
      </c>
      <c r="B11" s="20" t="s">
        <v>10</v>
      </c>
      <c r="C11" s="24">
        <v>3</v>
      </c>
      <c r="D11" s="20">
        <v>2</v>
      </c>
      <c r="E11" s="20">
        <v>0</v>
      </c>
      <c r="F11" s="20">
        <v>0</v>
      </c>
      <c r="G11" s="26">
        <f>CENIK!C11*D11*C11</f>
        <v>0</v>
      </c>
      <c r="H11" s="26">
        <f>CENIK!D11*E11*C11</f>
        <v>0</v>
      </c>
      <c r="I11" s="26">
        <f>CENIK!E11*F11*C11</f>
        <v>0</v>
      </c>
      <c r="J11" s="27">
        <f>G11+H11+I11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40">
      <selection activeCell="G7" sqref="G7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  <col min="7" max="7" width="13.421875" style="0" customWidth="1"/>
    <col min="8" max="9" width="11.57421875" style="0" customWidth="1"/>
    <col min="10" max="10" width="13.8515625" style="0" customWidth="1"/>
  </cols>
  <sheetData>
    <row r="1" spans="1:11" ht="12.75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SUM(J6:J63)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93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93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30</v>
      </c>
    </row>
    <row r="10" spans="1:10" ht="12.75">
      <c r="A10" s="20" t="s">
        <v>19</v>
      </c>
      <c r="B10" s="20" t="s">
        <v>20</v>
      </c>
      <c r="C10" s="24">
        <v>1</v>
      </c>
      <c r="D10" s="25">
        <v>66.3639</v>
      </c>
      <c r="E10" s="25">
        <v>0</v>
      </c>
      <c r="F10" s="25">
        <v>0</v>
      </c>
      <c r="G10" s="26">
        <f>CENIK!C26*D10*C10</f>
        <v>0</v>
      </c>
      <c r="H10" s="26">
        <f>CENIK!D26*E10*C10</f>
        <v>0</v>
      </c>
      <c r="I10" s="26">
        <f>CENIK!E26*F10*C10</f>
        <v>0</v>
      </c>
      <c r="J10" s="27">
        <f aca="true" t="shared" si="0" ref="J10:J17">G10+H10+I10</f>
        <v>0</v>
      </c>
    </row>
    <row r="11" spans="1:10" ht="12.75">
      <c r="A11" s="20" t="s">
        <v>21</v>
      </c>
      <c r="B11" s="20" t="s">
        <v>20</v>
      </c>
      <c r="C11" s="24">
        <v>1</v>
      </c>
      <c r="D11" s="25">
        <v>66.3639</v>
      </c>
      <c r="E11" s="25">
        <v>0</v>
      </c>
      <c r="F11" s="25">
        <v>0</v>
      </c>
      <c r="G11" s="26">
        <f>CENIK!C27*D11*C11</f>
        <v>0</v>
      </c>
      <c r="H11" s="26">
        <f>CENIK!D27*E11*C11</f>
        <v>0</v>
      </c>
      <c r="I11" s="26">
        <f>CENIK!E27*F11*C11</f>
        <v>0</v>
      </c>
      <c r="J11" s="27">
        <f t="shared" si="0"/>
        <v>0</v>
      </c>
    </row>
    <row r="12" spans="1:10" ht="12.75">
      <c r="A12" s="20" t="s">
        <v>22</v>
      </c>
      <c r="B12" s="20" t="s">
        <v>20</v>
      </c>
      <c r="C12" s="24">
        <v>1</v>
      </c>
      <c r="D12" s="25">
        <v>66.3639</v>
      </c>
      <c r="E12" s="25">
        <v>0</v>
      </c>
      <c r="F12" s="25">
        <v>0</v>
      </c>
      <c r="G12" s="26">
        <f>CENIK!C28*D12*C12</f>
        <v>0</v>
      </c>
      <c r="H12" s="26">
        <f>CENIK!D28*E12*C12</f>
        <v>0</v>
      </c>
      <c r="I12" s="26">
        <f>CENIK!E28*F12*C12</f>
        <v>0</v>
      </c>
      <c r="J12" s="27">
        <f t="shared" si="0"/>
        <v>0</v>
      </c>
    </row>
    <row r="13" spans="1:10" ht="12.75">
      <c r="A13" s="20" t="s">
        <v>23</v>
      </c>
      <c r="B13" s="20" t="s">
        <v>20</v>
      </c>
      <c r="C13" s="24">
        <v>1</v>
      </c>
      <c r="D13" s="25">
        <v>66.3639</v>
      </c>
      <c r="E13" s="25">
        <v>0</v>
      </c>
      <c r="F13" s="25">
        <v>0</v>
      </c>
      <c r="G13" s="26">
        <f>CENIK!C29*D13*C13</f>
        <v>0</v>
      </c>
      <c r="H13" s="26">
        <f>CENIK!D29*E13*C13</f>
        <v>0</v>
      </c>
      <c r="I13" s="26">
        <f>CENIK!E29*F13*C13</f>
        <v>0</v>
      </c>
      <c r="J13" s="27">
        <f t="shared" si="0"/>
        <v>0</v>
      </c>
    </row>
    <row r="14" spans="1:10" ht="12.75">
      <c r="A14" s="20" t="s">
        <v>24</v>
      </c>
      <c r="B14" s="20" t="s">
        <v>20</v>
      </c>
      <c r="C14" s="24">
        <v>1</v>
      </c>
      <c r="D14" s="25">
        <v>66.3639</v>
      </c>
      <c r="E14" s="25">
        <v>0</v>
      </c>
      <c r="F14" s="25">
        <v>0</v>
      </c>
      <c r="G14" s="26">
        <f>CENIK!C30*D14*C14</f>
        <v>0</v>
      </c>
      <c r="H14" s="26">
        <f>CENIK!D30*E14*C14</f>
        <v>0</v>
      </c>
      <c r="I14" s="26">
        <f>CENIK!E30*F14*C14</f>
        <v>0</v>
      </c>
      <c r="J14" s="27">
        <f t="shared" si="0"/>
        <v>0</v>
      </c>
    </row>
    <row r="15" spans="1:10" ht="12.75">
      <c r="A15" s="20" t="s">
        <v>25</v>
      </c>
      <c r="B15" s="20" t="s">
        <v>26</v>
      </c>
      <c r="C15" s="24">
        <v>1</v>
      </c>
      <c r="D15" s="25">
        <v>252.58268154356</v>
      </c>
      <c r="E15" s="25">
        <v>0</v>
      </c>
      <c r="F15" s="25">
        <v>0</v>
      </c>
      <c r="G15" s="26">
        <f>CENIK!C31*D15*C15</f>
        <v>0</v>
      </c>
      <c r="H15" s="26">
        <f>CENIK!D31*E15*C15</f>
        <v>0</v>
      </c>
      <c r="I15" s="26">
        <f>CENIK!E31*F15*C15</f>
        <v>0</v>
      </c>
      <c r="J15" s="27">
        <f t="shared" si="0"/>
        <v>0</v>
      </c>
    </row>
    <row r="16" spans="1:10" ht="12.75">
      <c r="A16" s="20" t="s">
        <v>27</v>
      </c>
      <c r="B16" s="20" t="s">
        <v>20</v>
      </c>
      <c r="C16" s="24">
        <v>4</v>
      </c>
      <c r="D16" s="25">
        <v>66.3639</v>
      </c>
      <c r="E16" s="25">
        <v>0</v>
      </c>
      <c r="F16" s="25">
        <v>0</v>
      </c>
      <c r="G16" s="26">
        <f>CENIK!C32*D16*C16</f>
        <v>0</v>
      </c>
      <c r="H16" s="26">
        <f>CENIK!D32*E16*C16</f>
        <v>0</v>
      </c>
      <c r="I16" s="26">
        <f>CENIK!E32*F16*C16</f>
        <v>0</v>
      </c>
      <c r="J16" s="27">
        <f t="shared" si="0"/>
        <v>0</v>
      </c>
    </row>
    <row r="17" spans="1:10" ht="12.75">
      <c r="A17" s="20" t="s">
        <v>28</v>
      </c>
      <c r="B17" s="20" t="s">
        <v>20</v>
      </c>
      <c r="C17" s="24">
        <v>2</v>
      </c>
      <c r="D17" s="25">
        <v>66.3639</v>
      </c>
      <c r="E17" s="25">
        <v>0</v>
      </c>
      <c r="F17" s="25">
        <v>0</v>
      </c>
      <c r="G17" s="26">
        <f>CENIK!C33*D17*C17</f>
        <v>0</v>
      </c>
      <c r="H17" s="26">
        <f>CENIK!D33*E17*C17</f>
        <v>0</v>
      </c>
      <c r="I17" s="26">
        <f>CENIK!E33*F17*C17</f>
        <v>0</v>
      </c>
      <c r="J17" s="27">
        <f t="shared" si="0"/>
        <v>0</v>
      </c>
    </row>
    <row r="18" ht="12.75">
      <c r="A18" s="18" t="s">
        <v>31</v>
      </c>
    </row>
    <row r="19" spans="1:10" ht="12.75">
      <c r="A19" s="20" t="s">
        <v>19</v>
      </c>
      <c r="B19" s="20" t="s">
        <v>20</v>
      </c>
      <c r="C19" s="24">
        <v>1</v>
      </c>
      <c r="D19" s="25">
        <v>118.775</v>
      </c>
      <c r="E19" s="25">
        <v>0</v>
      </c>
      <c r="F19" s="25">
        <v>0</v>
      </c>
      <c r="G19" s="26">
        <f>CENIK!C35*D19*C19</f>
        <v>0</v>
      </c>
      <c r="H19" s="26">
        <f>CENIK!D35*E19*C19</f>
        <v>0</v>
      </c>
      <c r="I19" s="26">
        <f>CENIK!E35*F19*C19</f>
        <v>0</v>
      </c>
      <c r="J19" s="27">
        <f aca="true" t="shared" si="1" ref="J19:J26">G19+H19+I19</f>
        <v>0</v>
      </c>
    </row>
    <row r="20" spans="1:10" ht="12.75">
      <c r="A20" s="20" t="s">
        <v>21</v>
      </c>
      <c r="B20" s="20" t="s">
        <v>20</v>
      </c>
      <c r="C20" s="24">
        <v>1</v>
      </c>
      <c r="D20" s="25">
        <v>118.775</v>
      </c>
      <c r="E20" s="25">
        <v>0</v>
      </c>
      <c r="F20" s="25">
        <v>0</v>
      </c>
      <c r="G20" s="26">
        <f>CENIK!C36*D20*C20</f>
        <v>0</v>
      </c>
      <c r="H20" s="26">
        <f>CENIK!D36*E20*C20</f>
        <v>0</v>
      </c>
      <c r="I20" s="26">
        <f>CENIK!E36*F20*C20</f>
        <v>0</v>
      </c>
      <c r="J20" s="27">
        <f t="shared" si="1"/>
        <v>0</v>
      </c>
    </row>
    <row r="21" spans="1:10" ht="12.75">
      <c r="A21" s="20" t="s">
        <v>22</v>
      </c>
      <c r="B21" s="20" t="s">
        <v>20</v>
      </c>
      <c r="C21" s="24">
        <v>1</v>
      </c>
      <c r="D21" s="25">
        <v>118.775</v>
      </c>
      <c r="E21" s="25">
        <v>0</v>
      </c>
      <c r="F21" s="25">
        <v>0</v>
      </c>
      <c r="G21" s="26">
        <f>CENIK!C37*D21*C21</f>
        <v>0</v>
      </c>
      <c r="H21" s="26">
        <f>CENIK!D37*E21*C21</f>
        <v>0</v>
      </c>
      <c r="I21" s="26">
        <f>CENIK!E37*F21*C21</f>
        <v>0</v>
      </c>
      <c r="J21" s="27">
        <f t="shared" si="1"/>
        <v>0</v>
      </c>
    </row>
    <row r="22" spans="1:10" ht="12.75">
      <c r="A22" s="20" t="s">
        <v>23</v>
      </c>
      <c r="B22" s="20" t="s">
        <v>20</v>
      </c>
      <c r="C22" s="24">
        <v>2</v>
      </c>
      <c r="D22" s="25">
        <v>118.775</v>
      </c>
      <c r="E22" s="25">
        <v>0</v>
      </c>
      <c r="F22" s="25">
        <v>0</v>
      </c>
      <c r="G22" s="26">
        <f>CENIK!C38*D22*C22</f>
        <v>0</v>
      </c>
      <c r="H22" s="26">
        <f>CENIK!D38*E22*C22</f>
        <v>0</v>
      </c>
      <c r="I22" s="26">
        <f>CENIK!E38*F22*C22</f>
        <v>0</v>
      </c>
      <c r="J22" s="27">
        <f t="shared" si="1"/>
        <v>0</v>
      </c>
    </row>
    <row r="23" spans="1:10" ht="12.75">
      <c r="A23" s="20" t="s">
        <v>24</v>
      </c>
      <c r="B23" s="20" t="s">
        <v>20</v>
      </c>
      <c r="C23" s="24">
        <v>1</v>
      </c>
      <c r="D23" s="25">
        <v>118.775</v>
      </c>
      <c r="E23" s="25">
        <v>0</v>
      </c>
      <c r="F23" s="25">
        <v>0</v>
      </c>
      <c r="G23" s="26">
        <f>CENIK!C39*D23*C23</f>
        <v>0</v>
      </c>
      <c r="H23" s="26">
        <f>CENIK!D39*E23*C23</f>
        <v>0</v>
      </c>
      <c r="I23" s="26">
        <f>CENIK!E39*F23*C23</f>
        <v>0</v>
      </c>
      <c r="J23" s="27">
        <f t="shared" si="1"/>
        <v>0</v>
      </c>
    </row>
    <row r="24" spans="1:10" ht="12.75">
      <c r="A24" s="20" t="s">
        <v>32</v>
      </c>
      <c r="B24" s="20" t="s">
        <v>20</v>
      </c>
      <c r="C24" s="24">
        <v>1</v>
      </c>
      <c r="D24" s="25">
        <v>118.775</v>
      </c>
      <c r="E24" s="25">
        <v>0</v>
      </c>
      <c r="F24" s="25">
        <v>0</v>
      </c>
      <c r="G24" s="26">
        <f>CENIK!C40*D24*C24</f>
        <v>0</v>
      </c>
      <c r="H24" s="26">
        <f>CENIK!D40*E24*C24</f>
        <v>0</v>
      </c>
      <c r="I24" s="26">
        <f>CENIK!E40*F24*C24</f>
        <v>0</v>
      </c>
      <c r="J24" s="27">
        <f t="shared" si="1"/>
        <v>0</v>
      </c>
    </row>
    <row r="25" spans="1:10" ht="12.75">
      <c r="A25" s="20" t="s">
        <v>27</v>
      </c>
      <c r="B25" s="20" t="s">
        <v>20</v>
      </c>
      <c r="C25" s="24">
        <v>4</v>
      </c>
      <c r="D25" s="25">
        <v>118.775</v>
      </c>
      <c r="E25" s="25">
        <v>0</v>
      </c>
      <c r="F25" s="25">
        <v>0</v>
      </c>
      <c r="G25" s="26">
        <f>CENIK!C41*D25*C25</f>
        <v>0</v>
      </c>
      <c r="H25" s="26">
        <f>CENIK!D41*E25*C25</f>
        <v>0</v>
      </c>
      <c r="I25" s="26">
        <f>CENIK!E41*F25*C25</f>
        <v>0</v>
      </c>
      <c r="J25" s="27">
        <f t="shared" si="1"/>
        <v>0</v>
      </c>
    </row>
    <row r="26" spans="1:10" ht="12.75">
      <c r="A26" s="20" t="s">
        <v>28</v>
      </c>
      <c r="B26" s="20" t="s">
        <v>20</v>
      </c>
      <c r="C26" s="24">
        <v>2</v>
      </c>
      <c r="D26" s="25">
        <v>118.775</v>
      </c>
      <c r="E26" s="25">
        <v>0</v>
      </c>
      <c r="F26" s="25">
        <v>0</v>
      </c>
      <c r="G26" s="26">
        <f>CENIK!C42*D26*C26</f>
        <v>0</v>
      </c>
      <c r="H26" s="26">
        <f>CENIK!D42*E26*C26</f>
        <v>0</v>
      </c>
      <c r="I26" s="26">
        <f>CENIK!E42*F26*C26</f>
        <v>0</v>
      </c>
      <c r="J26" s="27">
        <f t="shared" si="1"/>
        <v>0</v>
      </c>
    </row>
    <row r="27" ht="12.75">
      <c r="A27" s="18" t="s">
        <v>33</v>
      </c>
    </row>
    <row r="28" spans="1:10" ht="12.75">
      <c r="A28" s="20" t="s">
        <v>34</v>
      </c>
      <c r="B28" s="20" t="s">
        <v>20</v>
      </c>
      <c r="C28" s="24">
        <v>2</v>
      </c>
      <c r="D28" s="25">
        <v>58.415</v>
      </c>
      <c r="E28" s="25">
        <v>0</v>
      </c>
      <c r="F28" s="25">
        <v>0</v>
      </c>
      <c r="G28" s="26">
        <f>CENIK!C44*D28*C28</f>
        <v>0</v>
      </c>
      <c r="H28" s="26">
        <f>CENIK!D44*E28*C28</f>
        <v>0</v>
      </c>
      <c r="I28" s="26">
        <f>CENIK!E44*F28*C28</f>
        <v>0</v>
      </c>
      <c r="J28" s="27">
        <f>G28+H28+I28</f>
        <v>0</v>
      </c>
    </row>
    <row r="29" ht="12.75">
      <c r="A29" s="18" t="s">
        <v>54</v>
      </c>
    </row>
    <row r="30" spans="1:10" ht="12.75">
      <c r="A30" s="20" t="s">
        <v>55</v>
      </c>
      <c r="B30" s="20" t="s">
        <v>20</v>
      </c>
      <c r="C30" s="24">
        <v>1</v>
      </c>
      <c r="D30" s="25">
        <v>5.66267</v>
      </c>
      <c r="E30" s="25">
        <v>0</v>
      </c>
      <c r="F30" s="25">
        <v>0</v>
      </c>
      <c r="G30" s="26">
        <f>CENIK!C69*D30*C30</f>
        <v>0</v>
      </c>
      <c r="H30" s="26">
        <f>CENIK!D69*E30*C30</f>
        <v>0</v>
      </c>
      <c r="I30" s="26">
        <f>CENIK!E69*F30*C30</f>
        <v>0</v>
      </c>
      <c r="J30" s="27">
        <f aca="true" t="shared" si="2" ref="J30:J36">G30+H30+I30</f>
        <v>0</v>
      </c>
    </row>
    <row r="31" spans="1:10" ht="12.75">
      <c r="A31" s="20" t="s">
        <v>56</v>
      </c>
      <c r="B31" s="20" t="s">
        <v>20</v>
      </c>
      <c r="C31" s="24">
        <v>1</v>
      </c>
      <c r="D31" s="25">
        <v>5.66267</v>
      </c>
      <c r="E31" s="25">
        <v>0</v>
      </c>
      <c r="F31" s="25">
        <v>0</v>
      </c>
      <c r="G31" s="26">
        <f>CENIK!C70*D31*C31</f>
        <v>0</v>
      </c>
      <c r="H31" s="26">
        <f>CENIK!D70*E31*C31</f>
        <v>0</v>
      </c>
      <c r="I31" s="26">
        <f>CENIK!E70*F31*C31</f>
        <v>0</v>
      </c>
      <c r="J31" s="27">
        <f t="shared" si="2"/>
        <v>0</v>
      </c>
    </row>
    <row r="32" spans="1:10" ht="12.75">
      <c r="A32" s="20" t="s">
        <v>47</v>
      </c>
      <c r="B32" s="20" t="s">
        <v>20</v>
      </c>
      <c r="C32" s="24">
        <v>2</v>
      </c>
      <c r="D32" s="25">
        <v>5.66267</v>
      </c>
      <c r="E32" s="25">
        <v>0</v>
      </c>
      <c r="F32" s="25">
        <v>0</v>
      </c>
      <c r="G32" s="26">
        <f>CENIK!C71*D32*C32</f>
        <v>0</v>
      </c>
      <c r="H32" s="26">
        <f>CENIK!D71*E32*C32</f>
        <v>0</v>
      </c>
      <c r="I32" s="26">
        <f>CENIK!E71*F32*C32</f>
        <v>0</v>
      </c>
      <c r="J32" s="27">
        <f t="shared" si="2"/>
        <v>0</v>
      </c>
    </row>
    <row r="33" spans="1:10" ht="12.75">
      <c r="A33" s="20" t="s">
        <v>24</v>
      </c>
      <c r="B33" s="20" t="s">
        <v>20</v>
      </c>
      <c r="C33" s="24">
        <v>5</v>
      </c>
      <c r="D33" s="25">
        <v>5.66267</v>
      </c>
      <c r="E33" s="25">
        <v>0</v>
      </c>
      <c r="F33" s="25">
        <v>0</v>
      </c>
      <c r="G33" s="26">
        <f>CENIK!C72*D33*C33</f>
        <v>0</v>
      </c>
      <c r="H33" s="26">
        <f>CENIK!D72*E33*C33</f>
        <v>0</v>
      </c>
      <c r="I33" s="26">
        <f>CENIK!E72*F33*C33</f>
        <v>0</v>
      </c>
      <c r="J33" s="27">
        <f t="shared" si="2"/>
        <v>0</v>
      </c>
    </row>
    <row r="34" spans="1:10" ht="12.75">
      <c r="A34" s="20" t="s">
        <v>48</v>
      </c>
      <c r="B34" s="20" t="s">
        <v>20</v>
      </c>
      <c r="C34" s="24">
        <v>1</v>
      </c>
      <c r="D34" s="25">
        <v>5.66267</v>
      </c>
      <c r="E34" s="25">
        <v>0</v>
      </c>
      <c r="F34" s="25">
        <v>0</v>
      </c>
      <c r="G34" s="26">
        <f>CENIK!C73*D34*C34</f>
        <v>0</v>
      </c>
      <c r="H34" s="26">
        <f>CENIK!D73*E34*C34</f>
        <v>0</v>
      </c>
      <c r="I34" s="26">
        <f>CENIK!E73*F34*C34</f>
        <v>0</v>
      </c>
      <c r="J34" s="27">
        <f t="shared" si="2"/>
        <v>0</v>
      </c>
    </row>
    <row r="35" spans="1:10" ht="12.75">
      <c r="A35" s="20" t="s">
        <v>27</v>
      </c>
      <c r="B35" s="20" t="s">
        <v>20</v>
      </c>
      <c r="C35" s="24">
        <v>5</v>
      </c>
      <c r="D35" s="25">
        <v>5.66267</v>
      </c>
      <c r="E35" s="25">
        <v>0</v>
      </c>
      <c r="F35" s="25">
        <v>0</v>
      </c>
      <c r="G35" s="26">
        <f>CENIK!C74*D35*C35</f>
        <v>0</v>
      </c>
      <c r="H35" s="26">
        <f>CENIK!D74*E35*C35</f>
        <v>0</v>
      </c>
      <c r="I35" s="26">
        <f>CENIK!E74*F35*C35</f>
        <v>0</v>
      </c>
      <c r="J35" s="27">
        <f t="shared" si="2"/>
        <v>0</v>
      </c>
    </row>
    <row r="36" spans="1:10" ht="12.75">
      <c r="A36" s="20" t="s">
        <v>57</v>
      </c>
      <c r="B36" s="20" t="s">
        <v>20</v>
      </c>
      <c r="C36" s="24">
        <v>5</v>
      </c>
      <c r="D36" s="25">
        <v>5.66267</v>
      </c>
      <c r="E36" s="25">
        <v>0</v>
      </c>
      <c r="F36" s="25">
        <v>0</v>
      </c>
      <c r="G36" s="26">
        <f>CENIK!C75*D36*C36</f>
        <v>0</v>
      </c>
      <c r="H36" s="26">
        <f>CENIK!D75*E36*C36</f>
        <v>0</v>
      </c>
      <c r="I36" s="26">
        <f>CENIK!E75*F36*C36</f>
        <v>0</v>
      </c>
      <c r="J36" s="27">
        <f t="shared" si="2"/>
        <v>0</v>
      </c>
    </row>
    <row r="37" ht="12.75">
      <c r="A37" s="18" t="s">
        <v>63</v>
      </c>
    </row>
    <row r="38" spans="1:10" ht="12.75">
      <c r="A38" s="20" t="s">
        <v>34</v>
      </c>
      <c r="B38" s="20" t="s">
        <v>20</v>
      </c>
      <c r="C38" s="24">
        <v>2</v>
      </c>
      <c r="D38" s="25">
        <v>17.5049</v>
      </c>
      <c r="E38" s="25">
        <v>0</v>
      </c>
      <c r="F38" s="25">
        <v>0</v>
      </c>
      <c r="G38" s="26">
        <f>CENIK!C87*D38*C38</f>
        <v>0</v>
      </c>
      <c r="H38" s="26">
        <f>CENIK!D87*E38*C38</f>
        <v>0</v>
      </c>
      <c r="I38" s="26">
        <f>CENIK!E87*F38*C38</f>
        <v>0</v>
      </c>
      <c r="J38" s="27">
        <f>G38+H38+I38</f>
        <v>0</v>
      </c>
    </row>
    <row r="39" ht="12.75">
      <c r="A39" s="18" t="s">
        <v>64</v>
      </c>
    </row>
    <row r="40" spans="1:10" ht="12.75">
      <c r="A40" s="20" t="s">
        <v>65</v>
      </c>
      <c r="B40" s="20" t="s">
        <v>10</v>
      </c>
      <c r="C40" s="24">
        <v>3</v>
      </c>
      <c r="D40" s="25">
        <v>3</v>
      </c>
      <c r="E40" s="25">
        <v>0</v>
      </c>
      <c r="F40" s="25">
        <v>0</v>
      </c>
      <c r="G40" s="26">
        <f>CENIK!C89*D40*C40</f>
        <v>0</v>
      </c>
      <c r="H40" s="26">
        <f>CENIK!D89*E40*C40</f>
        <v>0</v>
      </c>
      <c r="I40" s="26">
        <f>CENIK!E89*F40*C40</f>
        <v>0</v>
      </c>
      <c r="J40" s="27">
        <f>G40+H40+I40</f>
        <v>0</v>
      </c>
    </row>
    <row r="41" ht="12.75">
      <c r="A41" s="18" t="s">
        <v>66</v>
      </c>
    </row>
    <row r="42" spans="1:10" ht="12.75">
      <c r="A42" s="20" t="s">
        <v>67</v>
      </c>
      <c r="B42" s="20" t="s">
        <v>20</v>
      </c>
      <c r="C42" s="24">
        <v>2</v>
      </c>
      <c r="D42" s="25">
        <v>334.41</v>
      </c>
      <c r="E42" s="25">
        <v>0</v>
      </c>
      <c r="F42" s="25">
        <v>0</v>
      </c>
      <c r="G42" s="26">
        <f>CENIK!C91*D42*C42</f>
        <v>0</v>
      </c>
      <c r="H42" s="26">
        <f>CENIK!D91*E42*C42</f>
        <v>0</v>
      </c>
      <c r="I42" s="26">
        <f>CENIK!E91*F42*C42</f>
        <v>0</v>
      </c>
      <c r="J42" s="27">
        <f>G42+H42+I42</f>
        <v>0</v>
      </c>
    </row>
    <row r="43" ht="12.75">
      <c r="A43" s="18" t="s">
        <v>68</v>
      </c>
    </row>
    <row r="44" spans="1:10" ht="12.75">
      <c r="A44" s="20" t="s">
        <v>69</v>
      </c>
      <c r="B44" s="20" t="s">
        <v>20</v>
      </c>
      <c r="C44" s="24">
        <v>1</v>
      </c>
      <c r="D44" s="25">
        <v>9764.35</v>
      </c>
      <c r="E44" s="25">
        <v>64.8965</v>
      </c>
      <c r="F44" s="25">
        <v>0</v>
      </c>
      <c r="G44" s="26">
        <f>CENIK!C93*D44*C44</f>
        <v>0</v>
      </c>
      <c r="H44" s="26">
        <f>CENIK!D93*E44*C44</f>
        <v>0</v>
      </c>
      <c r="I44" s="26">
        <f>CENIK!E93*F44*C44</f>
        <v>0</v>
      </c>
      <c r="J44" s="27">
        <f>G44+H44+I44</f>
        <v>0</v>
      </c>
    </row>
    <row r="45" spans="1:10" ht="12.75">
      <c r="A45" s="20" t="s">
        <v>70</v>
      </c>
      <c r="B45" s="20" t="s">
        <v>20</v>
      </c>
      <c r="C45" s="24">
        <v>6</v>
      </c>
      <c r="D45" s="25">
        <v>9764.35</v>
      </c>
      <c r="E45" s="25">
        <v>64.8965</v>
      </c>
      <c r="F45" s="25">
        <v>0</v>
      </c>
      <c r="G45" s="26">
        <f>CENIK!C94*D45*C45</f>
        <v>0</v>
      </c>
      <c r="H45" s="26">
        <f>CENIK!D94*E45*C45</f>
        <v>0</v>
      </c>
      <c r="I45" s="26">
        <f>CENIK!E94*F45*C45</f>
        <v>0</v>
      </c>
      <c r="J45" s="27">
        <f>G45+H45+I45</f>
        <v>0</v>
      </c>
    </row>
    <row r="46" spans="1:10" ht="12.75">
      <c r="A46" s="20" t="s">
        <v>71</v>
      </c>
      <c r="B46" s="20" t="s">
        <v>20</v>
      </c>
      <c r="C46" s="24">
        <v>2</v>
      </c>
      <c r="D46" s="25">
        <v>9764.35</v>
      </c>
      <c r="E46" s="25">
        <v>64.8965</v>
      </c>
      <c r="F46" s="25">
        <v>0</v>
      </c>
      <c r="G46" s="26">
        <f>CENIK!C95*D46*C46</f>
        <v>0</v>
      </c>
      <c r="H46" s="26">
        <f>CENIK!D95*E46*C46</f>
        <v>0</v>
      </c>
      <c r="I46" s="26">
        <f>CENIK!E95*F46*C46</f>
        <v>0</v>
      </c>
      <c r="J46" s="27">
        <f>G46+H46+I46</f>
        <v>0</v>
      </c>
    </row>
    <row r="47" spans="1:10" ht="12.75">
      <c r="A47" s="20" t="s">
        <v>27</v>
      </c>
      <c r="B47" s="20" t="s">
        <v>20</v>
      </c>
      <c r="C47" s="24">
        <v>8</v>
      </c>
      <c r="D47" s="25">
        <v>9764.35</v>
      </c>
      <c r="E47" s="25">
        <v>64.8965</v>
      </c>
      <c r="F47" s="25">
        <v>0</v>
      </c>
      <c r="G47" s="26">
        <f>CENIK!C96*D47*C47</f>
        <v>0</v>
      </c>
      <c r="H47" s="26">
        <f>CENIK!D96*E47*C47</f>
        <v>0</v>
      </c>
      <c r="I47" s="26">
        <f>CENIK!E96*F47*C47</f>
        <v>0</v>
      </c>
      <c r="J47" s="27">
        <f>G47+H47+I47</f>
        <v>0</v>
      </c>
    </row>
    <row r="48" ht="12.75">
      <c r="A48" s="18" t="s">
        <v>74</v>
      </c>
    </row>
    <row r="49" spans="1:10" ht="12.75">
      <c r="A49" s="20" t="s">
        <v>69</v>
      </c>
      <c r="B49" s="20" t="s">
        <v>20</v>
      </c>
      <c r="C49" s="24">
        <v>1</v>
      </c>
      <c r="D49" s="25">
        <v>565.363</v>
      </c>
      <c r="E49" s="25">
        <v>0</v>
      </c>
      <c r="F49" s="25">
        <v>0</v>
      </c>
      <c r="G49" s="26">
        <f>CENIK!C103*D49*C49</f>
        <v>0</v>
      </c>
      <c r="H49" s="26">
        <f>CENIK!D103*E49*C49</f>
        <v>0</v>
      </c>
      <c r="I49" s="26">
        <f>CENIK!E103*F49*C49</f>
        <v>0</v>
      </c>
      <c r="J49" s="27">
        <f>G49+H49+I49</f>
        <v>0</v>
      </c>
    </row>
    <row r="50" spans="1:10" ht="12.75">
      <c r="A50" s="20" t="s">
        <v>75</v>
      </c>
      <c r="B50" s="20" t="s">
        <v>20</v>
      </c>
      <c r="C50" s="24">
        <v>6</v>
      </c>
      <c r="D50" s="25">
        <v>565.363</v>
      </c>
      <c r="E50" s="25">
        <v>0</v>
      </c>
      <c r="F50" s="25">
        <v>0</v>
      </c>
      <c r="G50" s="26">
        <f>CENIK!C104*D50*C50</f>
        <v>0</v>
      </c>
      <c r="H50" s="26">
        <f>CENIK!D104*E50*C50</f>
        <v>0</v>
      </c>
      <c r="I50" s="26">
        <f>CENIK!E104*F50*C50</f>
        <v>0</v>
      </c>
      <c r="J50" s="27">
        <f>G50+H50+I50</f>
        <v>0</v>
      </c>
    </row>
    <row r="51" spans="1:10" ht="12.75">
      <c r="A51" s="20" t="s">
        <v>76</v>
      </c>
      <c r="B51" s="20" t="s">
        <v>20</v>
      </c>
      <c r="C51" s="24">
        <v>2</v>
      </c>
      <c r="D51" s="25">
        <v>565.363</v>
      </c>
      <c r="E51" s="25">
        <v>0</v>
      </c>
      <c r="F51" s="25">
        <v>0</v>
      </c>
      <c r="G51" s="26">
        <f>CENIK!C105*D51*C51</f>
        <v>0</v>
      </c>
      <c r="H51" s="26">
        <f>CENIK!D105*E51*C51</f>
        <v>0</v>
      </c>
      <c r="I51" s="26">
        <f>CENIK!E105*F51*C51</f>
        <v>0</v>
      </c>
      <c r="J51" s="27">
        <f>G51+H51+I51</f>
        <v>0</v>
      </c>
    </row>
    <row r="52" spans="1:10" ht="12.75">
      <c r="A52" s="20" t="s">
        <v>77</v>
      </c>
      <c r="B52" s="20" t="s">
        <v>20</v>
      </c>
      <c r="C52" s="24">
        <v>7</v>
      </c>
      <c r="D52" s="25">
        <v>565.363</v>
      </c>
      <c r="E52" s="25">
        <v>0</v>
      </c>
      <c r="F52" s="25">
        <v>0</v>
      </c>
      <c r="G52" s="26">
        <f>CENIK!C106*D52*C52</f>
        <v>0</v>
      </c>
      <c r="H52" s="26">
        <f>CENIK!D106*E52*C52</f>
        <v>0</v>
      </c>
      <c r="I52" s="26">
        <f>CENIK!E106*F52*C52</f>
        <v>0</v>
      </c>
      <c r="J52" s="27">
        <f>G52+H52+I52</f>
        <v>0</v>
      </c>
    </row>
    <row r="53" ht="12.75">
      <c r="A53" s="18" t="s">
        <v>78</v>
      </c>
    </row>
    <row r="54" spans="1:10" ht="12.75">
      <c r="A54" s="20" t="s">
        <v>79</v>
      </c>
      <c r="B54" s="20" t="s">
        <v>20</v>
      </c>
      <c r="C54" s="24">
        <v>10</v>
      </c>
      <c r="D54" s="25">
        <v>6143.38</v>
      </c>
      <c r="E54" s="25">
        <v>0</v>
      </c>
      <c r="F54" s="25">
        <v>0</v>
      </c>
      <c r="G54" s="26">
        <f>CENIK!C108*D54*C54</f>
        <v>0</v>
      </c>
      <c r="H54" s="26">
        <f>CENIK!D108*E54*C54</f>
        <v>0</v>
      </c>
      <c r="I54" s="26">
        <f>CENIK!E108*F54*C54</f>
        <v>0</v>
      </c>
      <c r="J54" s="27">
        <f>G54+H54+I54</f>
        <v>0</v>
      </c>
    </row>
    <row r="55" ht="12.75">
      <c r="A55" s="18" t="s">
        <v>80</v>
      </c>
    </row>
    <row r="56" spans="1:10" ht="12.75">
      <c r="A56" s="20" t="s">
        <v>65</v>
      </c>
      <c r="B56" s="20" t="s">
        <v>81</v>
      </c>
      <c r="C56" s="24">
        <v>3</v>
      </c>
      <c r="D56" s="25">
        <v>36.98</v>
      </c>
      <c r="E56" s="25">
        <v>0</v>
      </c>
      <c r="F56" s="25">
        <v>0</v>
      </c>
      <c r="G56" s="26">
        <f>CENIK!C110*D56*C56</f>
        <v>0</v>
      </c>
      <c r="H56" s="26">
        <f>CENIK!D110*E56*C56</f>
        <v>0</v>
      </c>
      <c r="I56" s="26">
        <f>CENIK!E110*F56*C56</f>
        <v>0</v>
      </c>
      <c r="J56" s="27">
        <f>G56+H56+I56</f>
        <v>0</v>
      </c>
    </row>
    <row r="57" ht="12.75">
      <c r="A57" s="18" t="s">
        <v>82</v>
      </c>
    </row>
    <row r="58" spans="1:10" ht="12.75">
      <c r="A58" s="20" t="s">
        <v>83</v>
      </c>
      <c r="B58" s="20" t="s">
        <v>81</v>
      </c>
      <c r="C58" s="24">
        <v>8</v>
      </c>
      <c r="D58" s="25">
        <v>820.629</v>
      </c>
      <c r="E58" s="25">
        <v>0</v>
      </c>
      <c r="F58" s="25">
        <v>0</v>
      </c>
      <c r="G58" s="26">
        <f>CENIK!C112*D58*C58</f>
        <v>0</v>
      </c>
      <c r="H58" s="26">
        <f>CENIK!D112*E58*C58</f>
        <v>0</v>
      </c>
      <c r="I58" s="26">
        <f>CENIK!E112*F58*C58</f>
        <v>0</v>
      </c>
      <c r="J58" s="27">
        <f>G58+H58+I58</f>
        <v>0</v>
      </c>
    </row>
    <row r="59" spans="1:10" ht="12.75">
      <c r="A59" s="20" t="s">
        <v>84</v>
      </c>
      <c r="B59" s="20" t="s">
        <v>81</v>
      </c>
      <c r="C59" s="24">
        <v>8</v>
      </c>
      <c r="D59" s="25">
        <v>820.629</v>
      </c>
      <c r="E59" s="25">
        <v>0</v>
      </c>
      <c r="F59" s="25">
        <v>0</v>
      </c>
      <c r="G59" s="26">
        <f>CENIK!C113*D59*C59</f>
        <v>0</v>
      </c>
      <c r="H59" s="26">
        <f>CENIK!D113*E59*C59</f>
        <v>0</v>
      </c>
      <c r="I59" s="26">
        <f>CENIK!E113*F59*C59</f>
        <v>0</v>
      </c>
      <c r="J59" s="27">
        <f>G59+H59+I59</f>
        <v>0</v>
      </c>
    </row>
    <row r="60" ht="12.75">
      <c r="A60" s="18" t="s">
        <v>85</v>
      </c>
    </row>
    <row r="61" spans="1:10" ht="12.75">
      <c r="A61" s="20" t="s">
        <v>83</v>
      </c>
      <c r="B61" s="20" t="s">
        <v>81</v>
      </c>
      <c r="C61" s="24">
        <v>8</v>
      </c>
      <c r="D61" s="25">
        <v>350.174</v>
      </c>
      <c r="E61" s="25">
        <v>0</v>
      </c>
      <c r="F61" s="25">
        <v>0</v>
      </c>
      <c r="G61" s="26">
        <f>CENIK!C115*D61*C61</f>
        <v>0</v>
      </c>
      <c r="H61" s="26">
        <f>CENIK!D115*E61*C61</f>
        <v>0</v>
      </c>
      <c r="I61" s="26">
        <f>CENIK!E115*F61*C61</f>
        <v>0</v>
      </c>
      <c r="J61" s="27">
        <f>G61+H61+I61</f>
        <v>0</v>
      </c>
    </row>
    <row r="62" spans="1:10" ht="12.75">
      <c r="A62" s="20" t="s">
        <v>84</v>
      </c>
      <c r="B62" s="20" t="s">
        <v>81</v>
      </c>
      <c r="C62" s="24">
        <v>8</v>
      </c>
      <c r="D62" s="25">
        <v>350.174</v>
      </c>
      <c r="E62" s="25">
        <v>0</v>
      </c>
      <c r="F62" s="25">
        <v>0</v>
      </c>
      <c r="G62" s="26">
        <f>CENIK!C116*D62*C62</f>
        <v>0</v>
      </c>
      <c r="H62" s="26">
        <f>CENIK!D116*E62*C62</f>
        <v>0</v>
      </c>
      <c r="I62" s="26">
        <f>CENIK!E116*F62*C62</f>
        <v>0</v>
      </c>
      <c r="J62" s="27">
        <f>G62+H62+I62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</cols>
  <sheetData>
    <row r="1" spans="1:11" ht="12.75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SUM(J6:J12)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8</v>
      </c>
    </row>
    <row r="7" spans="1:10" ht="12.75">
      <c r="A7" s="20" t="s">
        <v>9</v>
      </c>
      <c r="B7" s="20" t="s">
        <v>10</v>
      </c>
      <c r="C7" s="24">
        <v>1</v>
      </c>
      <c r="D7" s="20">
        <v>83</v>
      </c>
      <c r="E7" s="20">
        <v>0</v>
      </c>
      <c r="F7" s="20">
        <v>0</v>
      </c>
      <c r="G7" s="26">
        <f>CENIK!C7*D7*C7</f>
        <v>0</v>
      </c>
      <c r="H7" s="26">
        <f>CENIK!D7*E7*C7</f>
        <v>0</v>
      </c>
      <c r="I7" s="26">
        <f>CENIK!E7*F7*C7</f>
        <v>0</v>
      </c>
      <c r="J7" s="27">
        <f>G7+H7+I7</f>
        <v>0</v>
      </c>
    </row>
    <row r="8" spans="1:10" ht="12.75">
      <c r="A8" s="20" t="s">
        <v>11</v>
      </c>
      <c r="B8" s="20" t="s">
        <v>10</v>
      </c>
      <c r="C8" s="24">
        <v>1</v>
      </c>
      <c r="D8" s="20">
        <v>83</v>
      </c>
      <c r="E8" s="20">
        <v>0</v>
      </c>
      <c r="F8" s="20">
        <v>0</v>
      </c>
      <c r="G8" s="26">
        <f>CENIK!C8*D8*C8</f>
        <v>0</v>
      </c>
      <c r="H8" s="26">
        <f>CENIK!D8*E8*C8</f>
        <v>0</v>
      </c>
      <c r="I8" s="26">
        <f>CENIK!E8*F8*C8</f>
        <v>0</v>
      </c>
      <c r="J8" s="27">
        <f>G8+H8+I8</f>
        <v>0</v>
      </c>
    </row>
    <row r="9" spans="1:10" ht="12.75">
      <c r="A9" s="20" t="s">
        <v>12</v>
      </c>
      <c r="B9" s="20" t="s">
        <v>10</v>
      </c>
      <c r="C9" s="24">
        <v>1</v>
      </c>
      <c r="D9" s="20">
        <v>83</v>
      </c>
      <c r="E9" s="20">
        <v>0</v>
      </c>
      <c r="F9" s="20">
        <v>0</v>
      </c>
      <c r="G9" s="26">
        <f>CENIK!C9*D9*C9</f>
        <v>0</v>
      </c>
      <c r="H9" s="26">
        <f>CENIK!D9*E9*C9</f>
        <v>0</v>
      </c>
      <c r="I9" s="26">
        <f>CENIK!E9*F9*C9</f>
        <v>0</v>
      </c>
      <c r="J9" s="27">
        <f>G9+H9+I9</f>
        <v>0</v>
      </c>
    </row>
    <row r="10" spans="1:10" ht="12.75">
      <c r="A10" s="20" t="s">
        <v>13</v>
      </c>
      <c r="B10" s="20" t="s">
        <v>10</v>
      </c>
      <c r="C10" s="24">
        <v>6</v>
      </c>
      <c r="D10" s="20">
        <v>83</v>
      </c>
      <c r="E10" s="20">
        <v>0</v>
      </c>
      <c r="F10" s="20">
        <v>0</v>
      </c>
      <c r="G10" s="26">
        <f>CENIK!C10*D10*C10</f>
        <v>0</v>
      </c>
      <c r="H10" s="26">
        <f>CENIK!D10*E10*C10</f>
        <v>0</v>
      </c>
      <c r="I10" s="26">
        <f>CENIK!E10*F10*C10</f>
        <v>0</v>
      </c>
      <c r="J10" s="27">
        <f>G10+H10+I10</f>
        <v>0</v>
      </c>
    </row>
    <row r="11" spans="1:10" ht="12.75">
      <c r="A11" s="20" t="s">
        <v>14</v>
      </c>
      <c r="B11" s="20" t="s">
        <v>10</v>
      </c>
      <c r="C11" s="24">
        <v>3</v>
      </c>
      <c r="D11" s="20">
        <v>83</v>
      </c>
      <c r="E11" s="20">
        <v>0</v>
      </c>
      <c r="F11" s="20">
        <v>0</v>
      </c>
      <c r="G11" s="26">
        <f>CENIK!C11*D11*C11</f>
        <v>0</v>
      </c>
      <c r="H11" s="26">
        <f>CENIK!D11*E11*C11</f>
        <v>0</v>
      </c>
      <c r="I11" s="26">
        <f>CENIK!E11*F11*C11</f>
        <v>0</v>
      </c>
      <c r="J11" s="27">
        <f>G11+H11+I11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D19" sqref="D19"/>
    </sheetView>
  </sheetViews>
  <sheetFormatPr defaultColWidth="11.57421875" defaultRowHeight="12.75"/>
  <cols>
    <col min="1" max="1" width="58.57421875" style="0" customWidth="1"/>
    <col min="2" max="2" width="23.421875" style="0" customWidth="1"/>
  </cols>
  <sheetData>
    <row r="1" spans="1:11" ht="12.75">
      <c r="A1" s="55" t="s">
        <v>117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118</v>
      </c>
    </row>
    <row r="3" spans="1:2" ht="12.75">
      <c r="A3" s="20" t="s">
        <v>87</v>
      </c>
      <c r="B3" s="22">
        <f>SUM(J6:J6)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6" width="11.57421875" style="3" customWidth="1"/>
  </cols>
  <sheetData>
    <row r="1" spans="1:11" ht="12.75">
      <c r="A1" s="55" t="s">
        <v>157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119</v>
      </c>
    </row>
    <row r="3" spans="1:2" ht="12.75">
      <c r="A3" s="20" t="s">
        <v>87</v>
      </c>
      <c r="B3" s="22">
        <f>SUM(J6:J19)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23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5">
        <v>0</v>
      </c>
      <c r="D7" s="25">
        <v>3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5">
        <v>0</v>
      </c>
      <c r="D8" s="25">
        <v>3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68</v>
      </c>
    </row>
    <row r="10" spans="1:10" ht="12.75">
      <c r="A10" s="20" t="s">
        <v>69</v>
      </c>
      <c r="B10" s="20" t="s">
        <v>20</v>
      </c>
      <c r="C10" s="25">
        <v>1</v>
      </c>
      <c r="D10" s="25">
        <v>492.019</v>
      </c>
      <c r="E10" s="25">
        <v>0</v>
      </c>
      <c r="F10" s="25">
        <v>0</v>
      </c>
      <c r="G10" s="26">
        <f>CENIK!C93*D10*C10</f>
        <v>0</v>
      </c>
      <c r="H10" s="26">
        <f>CENIK!D93*E10*C10</f>
        <v>0</v>
      </c>
      <c r="I10" s="26">
        <f>CENIK!E93*F10*C10</f>
        <v>0</v>
      </c>
      <c r="J10" s="27">
        <f>G10+H10+I10</f>
        <v>0</v>
      </c>
    </row>
    <row r="11" spans="1:10" ht="12.75">
      <c r="A11" s="20" t="s">
        <v>70</v>
      </c>
      <c r="B11" s="20" t="s">
        <v>20</v>
      </c>
      <c r="C11" s="25">
        <v>3</v>
      </c>
      <c r="D11" s="25">
        <v>492.019</v>
      </c>
      <c r="E11" s="25">
        <v>0</v>
      </c>
      <c r="F11" s="25">
        <v>0</v>
      </c>
      <c r="G11" s="26">
        <f>CENIK!C94*D11*C11</f>
        <v>0</v>
      </c>
      <c r="H11" s="26">
        <f>CENIK!D94*E11*C11</f>
        <v>0</v>
      </c>
      <c r="I11" s="26">
        <f>CENIK!E94*F11*C11</f>
        <v>0</v>
      </c>
      <c r="J11" s="27">
        <f>G11+H11+I11</f>
        <v>0</v>
      </c>
    </row>
    <row r="12" spans="1:10" ht="12.75">
      <c r="A12" s="20" t="s">
        <v>71</v>
      </c>
      <c r="B12" s="20" t="s">
        <v>20</v>
      </c>
      <c r="C12" s="25">
        <v>2</v>
      </c>
      <c r="D12" s="25">
        <v>492.019</v>
      </c>
      <c r="E12" s="25">
        <v>0</v>
      </c>
      <c r="F12" s="25">
        <v>0</v>
      </c>
      <c r="G12" s="26">
        <f>CENIK!C95*D12*C12</f>
        <v>0</v>
      </c>
      <c r="H12" s="26">
        <f>CENIK!D95*E12*C12</f>
        <v>0</v>
      </c>
      <c r="I12" s="26">
        <f>CENIK!E95*F12*C12</f>
        <v>0</v>
      </c>
      <c r="J12" s="27">
        <f>G12+H12+I12</f>
        <v>0</v>
      </c>
    </row>
    <row r="13" spans="1:10" ht="12.75">
      <c r="A13" s="20" t="s">
        <v>27</v>
      </c>
      <c r="B13" s="20" t="s">
        <v>20</v>
      </c>
      <c r="C13" s="25">
        <v>4</v>
      </c>
      <c r="D13" s="25">
        <v>492.019</v>
      </c>
      <c r="E13" s="25">
        <v>0</v>
      </c>
      <c r="F13" s="25">
        <v>0</v>
      </c>
      <c r="G13" s="26">
        <f>CENIK!C96*D13*C13</f>
        <v>0</v>
      </c>
      <c r="H13" s="26">
        <f>CENIK!D96*E13*C13</f>
        <v>0</v>
      </c>
      <c r="I13" s="26">
        <f>CENIK!E96*F13*C13</f>
        <v>0</v>
      </c>
      <c r="J13" s="27">
        <f>G13+H13+I13</f>
        <v>0</v>
      </c>
    </row>
    <row r="14" ht="12.75">
      <c r="A14" s="18" t="s">
        <v>78</v>
      </c>
    </row>
    <row r="15" spans="1:10" ht="12.75">
      <c r="A15" s="20" t="s">
        <v>79</v>
      </c>
      <c r="B15" s="20" t="s">
        <v>20</v>
      </c>
      <c r="C15" s="25">
        <v>3</v>
      </c>
      <c r="D15" s="25">
        <v>68.7255</v>
      </c>
      <c r="E15" s="25">
        <v>0</v>
      </c>
      <c r="F15" s="25">
        <v>0</v>
      </c>
      <c r="G15" s="26">
        <f>CENIK!C108*D15*C15</f>
        <v>0</v>
      </c>
      <c r="H15" s="26">
        <f>CENIK!D108*E15*C15</f>
        <v>0</v>
      </c>
      <c r="I15" s="26">
        <f>CENIK!E108*F15*C15</f>
        <v>0</v>
      </c>
      <c r="J15" s="27">
        <f>G15+H15+I15</f>
        <v>0</v>
      </c>
    </row>
    <row r="16" ht="12.75">
      <c r="A16" s="18" t="s">
        <v>85</v>
      </c>
    </row>
    <row r="17" spans="1:10" ht="12.75">
      <c r="A17" s="20" t="s">
        <v>83</v>
      </c>
      <c r="B17" s="20" t="s">
        <v>81</v>
      </c>
      <c r="C17" s="25">
        <v>8</v>
      </c>
      <c r="D17" s="25">
        <v>96.0304</v>
      </c>
      <c r="E17" s="25">
        <v>0</v>
      </c>
      <c r="F17" s="25">
        <v>0</v>
      </c>
      <c r="G17" s="26">
        <f>CENIK!C115*D17*C17</f>
        <v>0</v>
      </c>
      <c r="H17" s="26">
        <f>CENIK!D115*E17*C17</f>
        <v>0</v>
      </c>
      <c r="I17" s="26">
        <f>CENIK!E115*F17*C17</f>
        <v>0</v>
      </c>
      <c r="J17" s="27">
        <f>G17+H17+I17</f>
        <v>0</v>
      </c>
    </row>
    <row r="18" spans="1:10" ht="12.75">
      <c r="A18" s="20" t="s">
        <v>84</v>
      </c>
      <c r="B18" s="20" t="s">
        <v>81</v>
      </c>
      <c r="C18" s="25">
        <v>8</v>
      </c>
      <c r="D18" s="25">
        <v>96.0304</v>
      </c>
      <c r="E18" s="25">
        <v>0</v>
      </c>
      <c r="F18" s="25">
        <v>0</v>
      </c>
      <c r="G18" s="26">
        <f>CENIK!C116*D18*C18</f>
        <v>0</v>
      </c>
      <c r="H18" s="26">
        <f>CENIK!D116*E18*C18</f>
        <v>0</v>
      </c>
      <c r="I18" s="26">
        <f>CENIK!E116*F18*C18</f>
        <v>0</v>
      </c>
      <c r="J18" s="27">
        <f>G18+H18+I18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SUM(J6:J51)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15</v>
      </c>
    </row>
    <row r="7" spans="1:10" ht="12.75">
      <c r="A7" s="20" t="s">
        <v>16</v>
      </c>
      <c r="B7" s="20" t="s">
        <v>10</v>
      </c>
      <c r="C7" s="24">
        <v>1</v>
      </c>
      <c r="D7" s="25">
        <v>15</v>
      </c>
      <c r="E7" s="25">
        <v>0</v>
      </c>
      <c r="F7" s="25">
        <v>0</v>
      </c>
      <c r="G7" s="26">
        <f>CENIK!C13*D7*C7</f>
        <v>0</v>
      </c>
      <c r="H7" s="26">
        <f>CENIK!D13*E7*C7</f>
        <v>0</v>
      </c>
      <c r="I7" s="26">
        <f>CENIK!E13*F7*C7</f>
        <v>0</v>
      </c>
      <c r="J7" s="27">
        <f>G7+H7+I7</f>
        <v>0</v>
      </c>
    </row>
    <row r="8" spans="1:10" ht="12.75">
      <c r="A8" s="20" t="s">
        <v>17</v>
      </c>
      <c r="B8" s="20" t="s">
        <v>10</v>
      </c>
      <c r="C8" s="24">
        <v>1</v>
      </c>
      <c r="D8" s="25">
        <v>15</v>
      </c>
      <c r="E8" s="25">
        <v>0</v>
      </c>
      <c r="F8" s="25">
        <v>0</v>
      </c>
      <c r="G8" s="26">
        <f>CENIK!C14*D8*C8</f>
        <v>0</v>
      </c>
      <c r="H8" s="26">
        <f>CENIK!D14*E8*C8</f>
        <v>0</v>
      </c>
      <c r="I8" s="26">
        <f>CENIK!E14*F8*C8</f>
        <v>0</v>
      </c>
      <c r="J8" s="27">
        <f>G8+H8+I8</f>
        <v>0</v>
      </c>
    </row>
    <row r="9" ht="12.75">
      <c r="A9" s="18" t="s">
        <v>18</v>
      </c>
    </row>
    <row r="10" spans="1:10" ht="12.75">
      <c r="A10" s="20" t="s">
        <v>19</v>
      </c>
      <c r="B10" s="20" t="s">
        <v>20</v>
      </c>
      <c r="C10" s="24">
        <v>1</v>
      </c>
      <c r="D10" s="25">
        <v>147.031</v>
      </c>
      <c r="E10" s="25">
        <v>0</v>
      </c>
      <c r="F10" s="25">
        <v>0</v>
      </c>
      <c r="G10" s="26">
        <f>CENIK!C16*D10*C10</f>
        <v>0</v>
      </c>
      <c r="H10" s="26">
        <f>CENIK!D16*E10*C10</f>
        <v>0</v>
      </c>
      <c r="I10" s="26">
        <f>CENIK!E16*F10*C10</f>
        <v>0</v>
      </c>
      <c r="J10" s="27">
        <f aca="true" t="shared" si="0" ref="J10:J18">G10+H10+I10</f>
        <v>0</v>
      </c>
    </row>
    <row r="11" spans="1:10" ht="12.75">
      <c r="A11" s="20" t="s">
        <v>21</v>
      </c>
      <c r="B11" s="20" t="s">
        <v>20</v>
      </c>
      <c r="C11" s="24">
        <v>1</v>
      </c>
      <c r="D11" s="25">
        <v>147.031</v>
      </c>
      <c r="E11" s="25">
        <v>0</v>
      </c>
      <c r="F11" s="25">
        <v>0</v>
      </c>
      <c r="G11" s="26">
        <f>CENIK!C17*D11*C11</f>
        <v>0</v>
      </c>
      <c r="H11" s="26">
        <f>CENIK!D17*E11*C11</f>
        <v>0</v>
      </c>
      <c r="I11" s="26">
        <f>CENIK!E17*F11*C11</f>
        <v>0</v>
      </c>
      <c r="J11" s="27">
        <f t="shared" si="0"/>
        <v>0</v>
      </c>
    </row>
    <row r="12" spans="1:10" ht="12.75">
      <c r="A12" s="20" t="s">
        <v>22</v>
      </c>
      <c r="B12" s="20" t="s">
        <v>20</v>
      </c>
      <c r="C12" s="24">
        <v>1</v>
      </c>
      <c r="D12" s="25">
        <v>147.031</v>
      </c>
      <c r="E12" s="25">
        <v>0</v>
      </c>
      <c r="F12" s="25">
        <v>0</v>
      </c>
      <c r="G12" s="26">
        <f>CENIK!C18*D12*C12</f>
        <v>0</v>
      </c>
      <c r="H12" s="26">
        <f>CENIK!D18*E12*C12</f>
        <v>0</v>
      </c>
      <c r="I12" s="26">
        <f>CENIK!E18*F12*C12</f>
        <v>0</v>
      </c>
      <c r="J12" s="27">
        <f t="shared" si="0"/>
        <v>0</v>
      </c>
    </row>
    <row r="13" spans="1:10" ht="12.75">
      <c r="A13" s="20" t="s">
        <v>23</v>
      </c>
      <c r="B13" s="20" t="s">
        <v>20</v>
      </c>
      <c r="C13" s="24">
        <v>1</v>
      </c>
      <c r="D13" s="25">
        <v>147.031</v>
      </c>
      <c r="E13" s="25">
        <v>0</v>
      </c>
      <c r="F13" s="25">
        <v>0</v>
      </c>
      <c r="G13" s="26">
        <f>CENIK!C19*D13*C13</f>
        <v>0</v>
      </c>
      <c r="H13" s="26">
        <f>CENIK!D19*E13*C13</f>
        <v>0</v>
      </c>
      <c r="I13" s="26">
        <f>CENIK!E19*F13*C13</f>
        <v>0</v>
      </c>
      <c r="J13" s="27">
        <f t="shared" si="0"/>
        <v>0</v>
      </c>
    </row>
    <row r="14" spans="1:10" ht="12.75">
      <c r="A14" s="20" t="s">
        <v>24</v>
      </c>
      <c r="B14" s="20" t="s">
        <v>20</v>
      </c>
      <c r="C14" s="24">
        <v>1</v>
      </c>
      <c r="D14" s="25">
        <v>147.031</v>
      </c>
      <c r="E14" s="25">
        <v>0</v>
      </c>
      <c r="F14" s="25">
        <v>0</v>
      </c>
      <c r="G14" s="26">
        <f>CENIK!C20*D14*C14</f>
        <v>0</v>
      </c>
      <c r="H14" s="26">
        <f>CENIK!D20*E14*C14</f>
        <v>0</v>
      </c>
      <c r="I14" s="26">
        <f>CENIK!E20*F14*C14</f>
        <v>0</v>
      </c>
      <c r="J14" s="27">
        <f t="shared" si="0"/>
        <v>0</v>
      </c>
    </row>
    <row r="15" spans="1:10" ht="12.75">
      <c r="A15" s="20" t="s">
        <v>25</v>
      </c>
      <c r="B15" s="20" t="s">
        <v>26</v>
      </c>
      <c r="C15" s="24">
        <v>4</v>
      </c>
      <c r="D15" s="25">
        <v>670.163833207557</v>
      </c>
      <c r="E15" s="25">
        <v>0</v>
      </c>
      <c r="F15" s="25">
        <v>0</v>
      </c>
      <c r="G15" s="26">
        <f>CENIK!C21*D15*C15</f>
        <v>0</v>
      </c>
      <c r="H15" s="26">
        <f>CENIK!D21*E15*C15</f>
        <v>0</v>
      </c>
      <c r="I15" s="26">
        <f>CENIK!E21*F15*C15</f>
        <v>0</v>
      </c>
      <c r="J15" s="27">
        <f t="shared" si="0"/>
        <v>0</v>
      </c>
    </row>
    <row r="16" spans="1:10" ht="12.75">
      <c r="A16" s="20" t="s">
        <v>27</v>
      </c>
      <c r="B16" s="20" t="s">
        <v>20</v>
      </c>
      <c r="C16" s="24">
        <v>4</v>
      </c>
      <c r="D16" s="25">
        <v>147.031</v>
      </c>
      <c r="E16" s="25">
        <v>0</v>
      </c>
      <c r="F16" s="25">
        <v>0</v>
      </c>
      <c r="G16" s="26">
        <f>CENIK!C22*D16*C16</f>
        <v>0</v>
      </c>
      <c r="H16" s="26">
        <f>CENIK!D22*E16*C16</f>
        <v>0</v>
      </c>
      <c r="I16" s="26">
        <f>CENIK!E22*F16*C16</f>
        <v>0</v>
      </c>
      <c r="J16" s="27">
        <f t="shared" si="0"/>
        <v>0</v>
      </c>
    </row>
    <row r="17" spans="1:10" ht="12.75">
      <c r="A17" s="20" t="s">
        <v>28</v>
      </c>
      <c r="B17" s="20" t="s">
        <v>20</v>
      </c>
      <c r="C17" s="24">
        <v>2</v>
      </c>
      <c r="D17" s="25">
        <v>147.031</v>
      </c>
      <c r="E17" s="25">
        <v>0</v>
      </c>
      <c r="F17" s="25">
        <v>0</v>
      </c>
      <c r="G17" s="26">
        <f>CENIK!C23*D17*C17</f>
        <v>0</v>
      </c>
      <c r="H17" s="26">
        <f>CENIK!D23*E17*C17</f>
        <v>0</v>
      </c>
      <c r="I17" s="26">
        <f>CENIK!E23*F17*C17</f>
        <v>0</v>
      </c>
      <c r="J17" s="27">
        <f t="shared" si="0"/>
        <v>0</v>
      </c>
    </row>
    <row r="18" spans="1:10" ht="12.75">
      <c r="A18" s="20" t="s">
        <v>29</v>
      </c>
      <c r="B18" s="20" t="s">
        <v>20</v>
      </c>
      <c r="C18" s="24">
        <v>1</v>
      </c>
      <c r="D18" s="25">
        <v>147.031</v>
      </c>
      <c r="E18" s="25">
        <v>0</v>
      </c>
      <c r="F18" s="25">
        <v>0</v>
      </c>
      <c r="G18" s="26">
        <f>CENIK!C24*D18*C18</f>
        <v>0</v>
      </c>
      <c r="H18" s="26">
        <f>CENIK!D24*E18*C18</f>
        <v>0</v>
      </c>
      <c r="I18" s="26">
        <f>CENIK!E24*F18*C18</f>
        <v>0</v>
      </c>
      <c r="J18" s="27">
        <f t="shared" si="0"/>
        <v>0</v>
      </c>
    </row>
    <row r="19" ht="12.75">
      <c r="A19" s="18" t="s">
        <v>31</v>
      </c>
    </row>
    <row r="20" spans="1:10" ht="12.75">
      <c r="A20" s="20" t="s">
        <v>19</v>
      </c>
      <c r="B20" s="20" t="s">
        <v>20</v>
      </c>
      <c r="C20" s="24">
        <v>1</v>
      </c>
      <c r="D20" s="25">
        <v>810.259</v>
      </c>
      <c r="E20" s="25">
        <v>0</v>
      </c>
      <c r="F20" s="25">
        <v>0</v>
      </c>
      <c r="G20" s="26">
        <f>CENIK!C35*D20*C20</f>
        <v>0</v>
      </c>
      <c r="H20" s="26">
        <f>CENIK!D35*E20*C20</f>
        <v>0</v>
      </c>
      <c r="I20" s="26">
        <f>CENIK!E35*F20*C20</f>
        <v>0</v>
      </c>
      <c r="J20" s="27">
        <f aca="true" t="shared" si="1" ref="J20:J27">G20+H20+I20</f>
        <v>0</v>
      </c>
    </row>
    <row r="21" spans="1:10" ht="12.75">
      <c r="A21" s="20" t="s">
        <v>21</v>
      </c>
      <c r="B21" s="20" t="s">
        <v>20</v>
      </c>
      <c r="C21" s="24">
        <v>1</v>
      </c>
      <c r="D21" s="25">
        <v>810.259</v>
      </c>
      <c r="E21" s="25">
        <v>0</v>
      </c>
      <c r="F21" s="25">
        <v>0</v>
      </c>
      <c r="G21" s="26">
        <f>CENIK!C36*D21*C21</f>
        <v>0</v>
      </c>
      <c r="H21" s="26">
        <f>CENIK!D36*E21*C21</f>
        <v>0</v>
      </c>
      <c r="I21" s="26">
        <f>CENIK!E36*F21*C21</f>
        <v>0</v>
      </c>
      <c r="J21" s="27">
        <f t="shared" si="1"/>
        <v>0</v>
      </c>
    </row>
    <row r="22" spans="1:10" ht="12.75">
      <c r="A22" s="20" t="s">
        <v>22</v>
      </c>
      <c r="B22" s="20" t="s">
        <v>20</v>
      </c>
      <c r="C22" s="24">
        <v>1</v>
      </c>
      <c r="D22" s="25">
        <v>810.259</v>
      </c>
      <c r="E22" s="25">
        <v>0</v>
      </c>
      <c r="F22" s="25">
        <v>0</v>
      </c>
      <c r="G22" s="26">
        <f>CENIK!C37*D22*C22</f>
        <v>0</v>
      </c>
      <c r="H22" s="26">
        <f>CENIK!D37*E22*C22</f>
        <v>0</v>
      </c>
      <c r="I22" s="26">
        <f>CENIK!E37*F22*C22</f>
        <v>0</v>
      </c>
      <c r="J22" s="27">
        <f t="shared" si="1"/>
        <v>0</v>
      </c>
    </row>
    <row r="23" spans="1:10" ht="12.75">
      <c r="A23" s="20" t="s">
        <v>23</v>
      </c>
      <c r="B23" s="20" t="s">
        <v>20</v>
      </c>
      <c r="C23" s="24">
        <v>2</v>
      </c>
      <c r="D23" s="25">
        <v>810.259</v>
      </c>
      <c r="E23" s="25">
        <v>0</v>
      </c>
      <c r="F23" s="25">
        <v>0</v>
      </c>
      <c r="G23" s="26">
        <f>CENIK!C38*D23*C23</f>
        <v>0</v>
      </c>
      <c r="H23" s="26">
        <f>CENIK!D38*E23*C23</f>
        <v>0</v>
      </c>
      <c r="I23" s="26">
        <f>CENIK!E38*F23*C23</f>
        <v>0</v>
      </c>
      <c r="J23" s="27">
        <f t="shared" si="1"/>
        <v>0</v>
      </c>
    </row>
    <row r="24" spans="1:10" ht="12.75">
      <c r="A24" s="20" t="s">
        <v>24</v>
      </c>
      <c r="B24" s="20" t="s">
        <v>20</v>
      </c>
      <c r="C24" s="24">
        <v>1</v>
      </c>
      <c r="D24" s="25">
        <v>810.259</v>
      </c>
      <c r="E24" s="25">
        <v>0</v>
      </c>
      <c r="F24" s="25">
        <v>0</v>
      </c>
      <c r="G24" s="26">
        <f>CENIK!C39*D24*C24</f>
        <v>0</v>
      </c>
      <c r="H24" s="26">
        <f>CENIK!D39*E24*C24</f>
        <v>0</v>
      </c>
      <c r="I24" s="26">
        <f>CENIK!E39*F24*C24</f>
        <v>0</v>
      </c>
      <c r="J24" s="27">
        <f t="shared" si="1"/>
        <v>0</v>
      </c>
    </row>
    <row r="25" spans="1:10" ht="12.75">
      <c r="A25" s="20" t="s">
        <v>32</v>
      </c>
      <c r="B25" s="20" t="s">
        <v>20</v>
      </c>
      <c r="C25" s="24">
        <v>1</v>
      </c>
      <c r="D25" s="25">
        <v>810.259</v>
      </c>
      <c r="E25" s="25">
        <v>0</v>
      </c>
      <c r="F25" s="25">
        <v>0</v>
      </c>
      <c r="G25" s="26">
        <f>CENIK!C40*D25*C25</f>
        <v>0</v>
      </c>
      <c r="H25" s="26">
        <f>CENIK!D40*E25*C25</f>
        <v>0</v>
      </c>
      <c r="I25" s="26">
        <f>CENIK!E40*F25*C25</f>
        <v>0</v>
      </c>
      <c r="J25" s="27">
        <f t="shared" si="1"/>
        <v>0</v>
      </c>
    </row>
    <row r="26" spans="1:10" ht="12.75">
      <c r="A26" s="20" t="s">
        <v>27</v>
      </c>
      <c r="B26" s="20" t="s">
        <v>20</v>
      </c>
      <c r="C26" s="24">
        <v>4</v>
      </c>
      <c r="D26" s="25">
        <v>810.259</v>
      </c>
      <c r="E26" s="25">
        <v>0</v>
      </c>
      <c r="F26" s="25">
        <v>0</v>
      </c>
      <c r="G26" s="26">
        <f>CENIK!C41*D26*C26</f>
        <v>0</v>
      </c>
      <c r="H26" s="26">
        <f>CENIK!D41*E26*C26</f>
        <v>0</v>
      </c>
      <c r="I26" s="26">
        <f>CENIK!E41*F26*C26</f>
        <v>0</v>
      </c>
      <c r="J26" s="27">
        <f t="shared" si="1"/>
        <v>0</v>
      </c>
    </row>
    <row r="27" spans="1:10" ht="12.75">
      <c r="A27" s="20" t="s">
        <v>28</v>
      </c>
      <c r="B27" s="20" t="s">
        <v>20</v>
      </c>
      <c r="C27" s="24">
        <v>2</v>
      </c>
      <c r="D27" s="25">
        <v>810.259</v>
      </c>
      <c r="E27" s="25">
        <v>0</v>
      </c>
      <c r="F27" s="25">
        <v>0</v>
      </c>
      <c r="G27" s="26">
        <f>CENIK!C42*D27*C27</f>
        <v>0</v>
      </c>
      <c r="H27" s="26">
        <f>CENIK!D42*E27*C27</f>
        <v>0</v>
      </c>
      <c r="I27" s="26">
        <f>CENIK!E42*F27*C27</f>
        <v>0</v>
      </c>
      <c r="J27" s="27">
        <f t="shared" si="1"/>
        <v>0</v>
      </c>
    </row>
    <row r="28" ht="12.75">
      <c r="A28" s="18" t="s">
        <v>54</v>
      </c>
    </row>
    <row r="29" spans="1:10" ht="12.75">
      <c r="A29" s="20" t="s">
        <v>55</v>
      </c>
      <c r="B29" s="20" t="s">
        <v>20</v>
      </c>
      <c r="C29" s="24">
        <v>1</v>
      </c>
      <c r="D29" s="25">
        <v>8.66644</v>
      </c>
      <c r="E29" s="25">
        <v>0</v>
      </c>
      <c r="F29" s="25">
        <v>0</v>
      </c>
      <c r="G29" s="26">
        <f>CENIK!C69*D29*C29</f>
        <v>0</v>
      </c>
      <c r="H29" s="26">
        <f>CENIK!D69*E29*C29</f>
        <v>0</v>
      </c>
      <c r="I29" s="26">
        <f>CENIK!E69*F29*C29</f>
        <v>0</v>
      </c>
      <c r="J29" s="27">
        <f aca="true" t="shared" si="2" ref="J29:J35">G29+H29+I29</f>
        <v>0</v>
      </c>
    </row>
    <row r="30" spans="1:10" ht="12.75">
      <c r="A30" s="20" t="s">
        <v>56</v>
      </c>
      <c r="B30" s="20" t="s">
        <v>20</v>
      </c>
      <c r="C30" s="24">
        <v>1</v>
      </c>
      <c r="D30" s="25">
        <v>8.66644</v>
      </c>
      <c r="E30" s="25">
        <v>0</v>
      </c>
      <c r="F30" s="25">
        <v>0</v>
      </c>
      <c r="G30" s="26">
        <f>CENIK!C70*D30*C30</f>
        <v>0</v>
      </c>
      <c r="H30" s="26">
        <f>CENIK!D70*E30*C30</f>
        <v>0</v>
      </c>
      <c r="I30" s="26">
        <f>CENIK!E70*F30*C30</f>
        <v>0</v>
      </c>
      <c r="J30" s="27">
        <f t="shared" si="2"/>
        <v>0</v>
      </c>
    </row>
    <row r="31" spans="1:10" ht="12.75">
      <c r="A31" s="20" t="s">
        <v>47</v>
      </c>
      <c r="B31" s="20" t="s">
        <v>20</v>
      </c>
      <c r="C31" s="24">
        <v>2</v>
      </c>
      <c r="D31" s="25">
        <v>8.66644</v>
      </c>
      <c r="E31" s="25">
        <v>0</v>
      </c>
      <c r="F31" s="25">
        <v>0</v>
      </c>
      <c r="G31" s="26">
        <f>CENIK!C71*D31*C31</f>
        <v>0</v>
      </c>
      <c r="H31" s="26">
        <f>CENIK!D71*E31*C31</f>
        <v>0</v>
      </c>
      <c r="I31" s="26">
        <f>CENIK!E71*F31*C31</f>
        <v>0</v>
      </c>
      <c r="J31" s="27">
        <f t="shared" si="2"/>
        <v>0</v>
      </c>
    </row>
    <row r="32" spans="1:10" ht="12.75">
      <c r="A32" s="20" t="s">
        <v>24</v>
      </c>
      <c r="B32" s="20" t="s">
        <v>20</v>
      </c>
      <c r="C32" s="24">
        <v>5</v>
      </c>
      <c r="D32" s="25">
        <v>8.66644</v>
      </c>
      <c r="E32" s="25">
        <v>0</v>
      </c>
      <c r="F32" s="25">
        <v>0</v>
      </c>
      <c r="G32" s="26">
        <f>CENIK!C72*D32*C32</f>
        <v>0</v>
      </c>
      <c r="H32" s="26">
        <f>CENIK!D72*E32*C32</f>
        <v>0</v>
      </c>
      <c r="I32" s="26">
        <f>CENIK!E72*F32*C32</f>
        <v>0</v>
      </c>
      <c r="J32" s="27">
        <f t="shared" si="2"/>
        <v>0</v>
      </c>
    </row>
    <row r="33" spans="1:10" ht="12.75">
      <c r="A33" s="20" t="s">
        <v>48</v>
      </c>
      <c r="B33" s="20" t="s">
        <v>20</v>
      </c>
      <c r="C33" s="24">
        <v>1</v>
      </c>
      <c r="D33" s="25">
        <v>8.66644</v>
      </c>
      <c r="E33" s="25">
        <v>0</v>
      </c>
      <c r="F33" s="25">
        <v>0</v>
      </c>
      <c r="G33" s="26">
        <f>CENIK!C73*D33*C33</f>
        <v>0</v>
      </c>
      <c r="H33" s="26">
        <f>CENIK!D73*E33*C33</f>
        <v>0</v>
      </c>
      <c r="I33" s="26">
        <f>CENIK!E73*F33*C33</f>
        <v>0</v>
      </c>
      <c r="J33" s="27">
        <f t="shared" si="2"/>
        <v>0</v>
      </c>
    </row>
    <row r="34" spans="1:10" ht="12.75">
      <c r="A34" s="20" t="s">
        <v>27</v>
      </c>
      <c r="B34" s="20" t="s">
        <v>20</v>
      </c>
      <c r="C34" s="24">
        <v>5</v>
      </c>
      <c r="D34" s="25">
        <v>8.66644</v>
      </c>
      <c r="E34" s="25">
        <v>0</v>
      </c>
      <c r="F34" s="25">
        <v>0</v>
      </c>
      <c r="G34" s="26">
        <f>CENIK!C74*D34*C34</f>
        <v>0</v>
      </c>
      <c r="H34" s="26">
        <f>CENIK!D74*E34*C34</f>
        <v>0</v>
      </c>
      <c r="I34" s="26">
        <f>CENIK!E74*F34*C34</f>
        <v>0</v>
      </c>
      <c r="J34" s="27">
        <f t="shared" si="2"/>
        <v>0</v>
      </c>
    </row>
    <row r="35" spans="1:10" ht="12.75">
      <c r="A35" s="20" t="s">
        <v>57</v>
      </c>
      <c r="B35" s="20" t="s">
        <v>20</v>
      </c>
      <c r="C35" s="24">
        <v>5</v>
      </c>
      <c r="D35" s="25">
        <v>8.66644</v>
      </c>
      <c r="E35" s="25">
        <v>0</v>
      </c>
      <c r="F35" s="25">
        <v>0</v>
      </c>
      <c r="G35" s="26">
        <f>CENIK!C75*D35*C35</f>
        <v>0</v>
      </c>
      <c r="H35" s="26">
        <f>CENIK!D75*E35*C35</f>
        <v>0</v>
      </c>
      <c r="I35" s="26">
        <f>CENIK!E75*F35*C35</f>
        <v>0</v>
      </c>
      <c r="J35" s="27">
        <f t="shared" si="2"/>
        <v>0</v>
      </c>
    </row>
    <row r="36" ht="12.75">
      <c r="A36" s="18" t="s">
        <v>64</v>
      </c>
    </row>
    <row r="37" spans="1:10" ht="12.75">
      <c r="A37" s="20" t="s">
        <v>65</v>
      </c>
      <c r="B37" s="20" t="s">
        <v>10</v>
      </c>
      <c r="C37" s="24">
        <v>3</v>
      </c>
      <c r="D37" s="25">
        <v>7</v>
      </c>
      <c r="E37" s="25">
        <v>0</v>
      </c>
      <c r="F37" s="25">
        <v>0</v>
      </c>
      <c r="G37" s="26">
        <f>CENIK!C89*D37*C37</f>
        <v>0</v>
      </c>
      <c r="H37" s="26">
        <f>CENIK!D89*E37*C37</f>
        <v>0</v>
      </c>
      <c r="I37" s="26">
        <f>CENIK!E89*F37*C37</f>
        <v>0</v>
      </c>
      <c r="J37" s="27">
        <f>G37+H37+I37</f>
        <v>0</v>
      </c>
    </row>
    <row r="38" ht="12.75">
      <c r="A38" s="18" t="s">
        <v>68</v>
      </c>
    </row>
    <row r="39" spans="1:10" ht="12.75">
      <c r="A39" s="20" t="s">
        <v>69</v>
      </c>
      <c r="B39" s="20" t="s">
        <v>20</v>
      </c>
      <c r="C39" s="24">
        <v>1</v>
      </c>
      <c r="D39" s="25">
        <v>3166.13</v>
      </c>
      <c r="E39" s="25">
        <v>0</v>
      </c>
      <c r="F39" s="25">
        <v>0</v>
      </c>
      <c r="G39" s="26">
        <f>CENIK!C93*D39*C39</f>
        <v>0</v>
      </c>
      <c r="H39" s="26">
        <f>CENIK!D93*E39*C39</f>
        <v>0</v>
      </c>
      <c r="I39" s="26">
        <f>CENIK!E93*F39*C39</f>
        <v>0</v>
      </c>
      <c r="J39" s="27">
        <f>G39+H39+I39</f>
        <v>0</v>
      </c>
    </row>
    <row r="40" spans="1:10" ht="12.75">
      <c r="A40" s="20" t="s">
        <v>70</v>
      </c>
      <c r="B40" s="20" t="s">
        <v>20</v>
      </c>
      <c r="C40" s="24">
        <v>6</v>
      </c>
      <c r="D40" s="25">
        <v>3166.13</v>
      </c>
      <c r="E40" s="25">
        <v>0</v>
      </c>
      <c r="F40" s="25">
        <v>0</v>
      </c>
      <c r="G40" s="26">
        <f>CENIK!C94*D40*C40</f>
        <v>0</v>
      </c>
      <c r="H40" s="26">
        <f>CENIK!D94*E40*C40</f>
        <v>0</v>
      </c>
      <c r="I40" s="26">
        <f>CENIK!E94*F40*C40</f>
        <v>0</v>
      </c>
      <c r="J40" s="27">
        <f>G40+H40+I40</f>
        <v>0</v>
      </c>
    </row>
    <row r="41" spans="1:10" ht="12.75">
      <c r="A41" s="20" t="s">
        <v>71</v>
      </c>
      <c r="B41" s="20" t="s">
        <v>20</v>
      </c>
      <c r="C41" s="24">
        <v>2</v>
      </c>
      <c r="D41" s="25">
        <v>3166.13</v>
      </c>
      <c r="E41" s="25">
        <v>0</v>
      </c>
      <c r="F41" s="25">
        <v>0</v>
      </c>
      <c r="G41" s="26">
        <f>CENIK!C95*D41*C41</f>
        <v>0</v>
      </c>
      <c r="H41" s="26">
        <f>CENIK!D95*E41*C41</f>
        <v>0</v>
      </c>
      <c r="I41" s="26">
        <f>CENIK!E95*F41*C41</f>
        <v>0</v>
      </c>
      <c r="J41" s="27">
        <f>G41+H41+I41</f>
        <v>0</v>
      </c>
    </row>
    <row r="42" spans="1:10" ht="12.75">
      <c r="A42" s="20" t="s">
        <v>27</v>
      </c>
      <c r="B42" s="20" t="s">
        <v>20</v>
      </c>
      <c r="C42" s="24">
        <v>8</v>
      </c>
      <c r="D42" s="25">
        <v>3166.13</v>
      </c>
      <c r="E42" s="25">
        <v>0</v>
      </c>
      <c r="F42" s="25">
        <v>0</v>
      </c>
      <c r="G42" s="26">
        <f>CENIK!C96*D42*C42</f>
        <v>0</v>
      </c>
      <c r="H42" s="26">
        <f>CENIK!D96*E42*C42</f>
        <v>0</v>
      </c>
      <c r="I42" s="26">
        <f>CENIK!E96*F42*C42</f>
        <v>0</v>
      </c>
      <c r="J42" s="27">
        <f>G42+H42+I42</f>
        <v>0</v>
      </c>
    </row>
    <row r="43" ht="12.75">
      <c r="A43" s="18" t="s">
        <v>78</v>
      </c>
    </row>
    <row r="44" spans="1:10" ht="12.75">
      <c r="A44" s="20" t="s">
        <v>79</v>
      </c>
      <c r="B44" s="20" t="s">
        <v>20</v>
      </c>
      <c r="C44" s="24">
        <v>10</v>
      </c>
      <c r="D44" s="25">
        <v>2723.89</v>
      </c>
      <c r="E44" s="25">
        <v>0</v>
      </c>
      <c r="F44" s="25">
        <v>0</v>
      </c>
      <c r="G44" s="26">
        <f>CENIK!C108*D44*C44</f>
        <v>0</v>
      </c>
      <c r="H44" s="26">
        <f>CENIK!D108*E44*C44</f>
        <v>0</v>
      </c>
      <c r="I44" s="26">
        <f>CENIK!E108*F44*C44</f>
        <v>0</v>
      </c>
      <c r="J44" s="27">
        <f>G44+H44+I44</f>
        <v>0</v>
      </c>
    </row>
    <row r="45" ht="12.75">
      <c r="A45" s="18" t="s">
        <v>82</v>
      </c>
    </row>
    <row r="46" spans="1:10" ht="12.75">
      <c r="A46" s="20" t="s">
        <v>83</v>
      </c>
      <c r="B46" s="20" t="s">
        <v>81</v>
      </c>
      <c r="C46" s="24">
        <v>8</v>
      </c>
      <c r="D46" s="25">
        <v>313.465</v>
      </c>
      <c r="E46" s="25">
        <v>0</v>
      </c>
      <c r="F46" s="25">
        <v>0</v>
      </c>
      <c r="G46" s="26">
        <f>CENIK!C112*D46*C46</f>
        <v>0</v>
      </c>
      <c r="H46" s="26">
        <f>CENIK!D112*E46*C46</f>
        <v>0</v>
      </c>
      <c r="I46" s="26">
        <f>CENIK!E112*F46*C46</f>
        <v>0</v>
      </c>
      <c r="J46" s="27">
        <f>G46+H46+I46</f>
        <v>0</v>
      </c>
    </row>
    <row r="47" spans="1:10" ht="12.75">
      <c r="A47" s="20" t="s">
        <v>84</v>
      </c>
      <c r="B47" s="20" t="s">
        <v>81</v>
      </c>
      <c r="C47" s="24">
        <v>8</v>
      </c>
      <c r="D47" s="25">
        <v>313.465</v>
      </c>
      <c r="E47" s="25">
        <v>0</v>
      </c>
      <c r="F47" s="25">
        <v>0</v>
      </c>
      <c r="G47" s="26">
        <f>CENIK!C113*D47*C47</f>
        <v>0</v>
      </c>
      <c r="H47" s="26">
        <f>CENIK!D113*E47*C47</f>
        <v>0</v>
      </c>
      <c r="I47" s="26">
        <f>CENIK!E113*F47*C47</f>
        <v>0</v>
      </c>
      <c r="J47" s="27">
        <f>G47+H47+I47</f>
        <v>0</v>
      </c>
    </row>
    <row r="48" ht="12.75">
      <c r="A48" s="18" t="s">
        <v>85</v>
      </c>
    </row>
    <row r="49" spans="1:10" ht="12.75">
      <c r="A49" s="20" t="s">
        <v>83</v>
      </c>
      <c r="B49" s="20" t="s">
        <v>81</v>
      </c>
      <c r="C49" s="24">
        <v>8</v>
      </c>
      <c r="D49" s="25">
        <v>294.694</v>
      </c>
      <c r="E49" s="25">
        <v>0</v>
      </c>
      <c r="F49" s="25">
        <v>0</v>
      </c>
      <c r="G49" s="26">
        <f>CENIK!C115*D49*C49</f>
        <v>0</v>
      </c>
      <c r="H49" s="26">
        <f>CENIK!D115*E49*C49</f>
        <v>0</v>
      </c>
      <c r="I49" s="26">
        <f>CENIK!E115*F49*C49</f>
        <v>0</v>
      </c>
      <c r="J49" s="27">
        <f>G49+H49+I49</f>
        <v>0</v>
      </c>
    </row>
    <row r="50" spans="1:10" ht="12.75">
      <c r="A50" s="20" t="s">
        <v>84</v>
      </c>
      <c r="B50" s="20" t="s">
        <v>81</v>
      </c>
      <c r="C50" s="24">
        <v>8</v>
      </c>
      <c r="D50" s="25">
        <v>294.694</v>
      </c>
      <c r="E50" s="25">
        <v>0</v>
      </c>
      <c r="F50" s="25">
        <v>0</v>
      </c>
      <c r="G50" s="26">
        <f>CENIK!C116*D50*C50</f>
        <v>0</v>
      </c>
      <c r="H50" s="26">
        <f>CENIK!D116*E50*C50</f>
        <v>0</v>
      </c>
      <c r="I50" s="26">
        <f>CENIK!E116*F50*C50</f>
        <v>0</v>
      </c>
      <c r="J50" s="27">
        <f>G50+H50+I50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</cols>
  <sheetData>
    <row r="1" spans="1:11" ht="12.75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SUM(J6:J12)</f>
        <v>0</v>
      </c>
    </row>
    <row r="4" spans="4:9" ht="12.75">
      <c r="D4" s="55" t="s">
        <v>112</v>
      </c>
      <c r="E4" s="55"/>
      <c r="F4" s="55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4" t="s">
        <v>5</v>
      </c>
      <c r="E5" s="4" t="s">
        <v>6</v>
      </c>
      <c r="F5" s="4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8</v>
      </c>
    </row>
    <row r="7" spans="1:10" ht="12.75">
      <c r="A7" s="20" t="s">
        <v>9</v>
      </c>
      <c r="B7" s="20" t="s">
        <v>10</v>
      </c>
      <c r="C7" s="24">
        <v>1</v>
      </c>
      <c r="D7" s="20">
        <v>20</v>
      </c>
      <c r="E7" s="20">
        <v>0</v>
      </c>
      <c r="F7" s="20">
        <v>0</v>
      </c>
      <c r="G7" s="26">
        <f>CENIK!C7*D7*C7</f>
        <v>0</v>
      </c>
      <c r="H7" s="26">
        <f>CENIK!D7*E7*C7</f>
        <v>0</v>
      </c>
      <c r="I7" s="26">
        <f>CENIK!E7*F7*C7</f>
        <v>0</v>
      </c>
      <c r="J7" s="27">
        <f>G7+H7+I7</f>
        <v>0</v>
      </c>
    </row>
    <row r="8" spans="1:10" ht="12.75">
      <c r="A8" s="20" t="s">
        <v>11</v>
      </c>
      <c r="B8" s="20" t="s">
        <v>10</v>
      </c>
      <c r="C8" s="24">
        <v>1</v>
      </c>
      <c r="D8" s="20">
        <v>20</v>
      </c>
      <c r="E8" s="20">
        <v>0</v>
      </c>
      <c r="F8" s="20">
        <v>0</v>
      </c>
      <c r="G8" s="26">
        <f>CENIK!C8*D8*C8</f>
        <v>0</v>
      </c>
      <c r="H8" s="26">
        <f>CENIK!D8*E8*C8</f>
        <v>0</v>
      </c>
      <c r="I8" s="26">
        <f>CENIK!E8*F8*C8</f>
        <v>0</v>
      </c>
      <c r="J8" s="27">
        <f>G8+H8+I8</f>
        <v>0</v>
      </c>
    </row>
    <row r="9" spans="1:10" ht="12.75">
      <c r="A9" s="20" t="s">
        <v>12</v>
      </c>
      <c r="B9" s="20" t="s">
        <v>10</v>
      </c>
      <c r="C9" s="24">
        <v>1</v>
      </c>
      <c r="D9" s="20">
        <v>20</v>
      </c>
      <c r="E9" s="20">
        <v>0</v>
      </c>
      <c r="F9" s="20">
        <v>0</v>
      </c>
      <c r="G9" s="26">
        <f>CENIK!C9*D9*C9</f>
        <v>0</v>
      </c>
      <c r="H9" s="26">
        <f>CENIK!D9*E9*C9</f>
        <v>0</v>
      </c>
      <c r="I9" s="26">
        <f>CENIK!E9*F9*C9</f>
        <v>0</v>
      </c>
      <c r="J9" s="27">
        <f>G9+H9+I9</f>
        <v>0</v>
      </c>
    </row>
    <row r="10" spans="1:10" ht="12.75">
      <c r="A10" s="20" t="s">
        <v>13</v>
      </c>
      <c r="B10" s="20" t="s">
        <v>10</v>
      </c>
      <c r="C10" s="24">
        <v>6</v>
      </c>
      <c r="D10" s="20">
        <v>20</v>
      </c>
      <c r="E10" s="20">
        <v>0</v>
      </c>
      <c r="F10" s="20">
        <v>0</v>
      </c>
      <c r="G10" s="26">
        <f>CENIK!C10*D10*C10</f>
        <v>0</v>
      </c>
      <c r="H10" s="26">
        <f>CENIK!D10*E10*C10</f>
        <v>0</v>
      </c>
      <c r="I10" s="26">
        <f>CENIK!E10*F10*C10</f>
        <v>0</v>
      </c>
      <c r="J10" s="27">
        <f>G10+H10+I10</f>
        <v>0</v>
      </c>
    </row>
    <row r="11" spans="1:10" ht="12.75">
      <c r="A11" s="20" t="s">
        <v>14</v>
      </c>
      <c r="B11" s="20" t="s">
        <v>10</v>
      </c>
      <c r="C11" s="24">
        <v>3</v>
      </c>
      <c r="D11" s="20">
        <v>20</v>
      </c>
      <c r="E11" s="20">
        <v>0</v>
      </c>
      <c r="F11" s="20">
        <v>0</v>
      </c>
      <c r="G11" s="26">
        <f>CENIK!C11*D11*C11</f>
        <v>0</v>
      </c>
      <c r="H11" s="26">
        <f>CENIK!D11*E11*C11</f>
        <v>0</v>
      </c>
      <c r="I11" s="26">
        <f>CENIK!E11*F11*C11</f>
        <v>0</v>
      </c>
      <c r="J11" s="27">
        <f>G11+H11+I11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A1" sqref="A1:K1"/>
    </sheetView>
  </sheetViews>
  <sheetFormatPr defaultColWidth="11.57421875" defaultRowHeight="12.75"/>
  <cols>
    <col min="1" max="1" width="58.57421875" style="0" customWidth="1"/>
    <col min="2" max="2" width="23.421875" style="0" customWidth="1"/>
    <col min="3" max="3" width="11.57421875" style="1" customWidth="1"/>
    <col min="4" max="6" width="11.57421875" style="3" customWidth="1"/>
  </cols>
  <sheetData>
    <row r="1" spans="1:11" ht="12.75">
      <c r="A1" s="55" t="s">
        <v>122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" ht="12.75">
      <c r="A2" s="20" t="s">
        <v>110</v>
      </c>
      <c r="B2" s="18" t="s">
        <v>111</v>
      </c>
    </row>
    <row r="3" spans="1:2" ht="12.75">
      <c r="A3" s="20" t="s">
        <v>87</v>
      </c>
      <c r="B3" s="22">
        <f>SUM(J6:J48)</f>
        <v>0</v>
      </c>
    </row>
    <row r="4" spans="4:9" ht="12.75">
      <c r="D4" s="59" t="s">
        <v>112</v>
      </c>
      <c r="E4" s="59"/>
      <c r="F4" s="59"/>
      <c r="G4" s="55" t="s">
        <v>113</v>
      </c>
      <c r="H4" s="55"/>
      <c r="I4" s="55"/>
    </row>
    <row r="5" spans="2:10" ht="12.75">
      <c r="B5" s="4" t="s">
        <v>4</v>
      </c>
      <c r="C5" s="4" t="s">
        <v>114</v>
      </c>
      <c r="D5" s="23" t="s">
        <v>5</v>
      </c>
      <c r="E5" s="23" t="s">
        <v>6</v>
      </c>
      <c r="F5" s="23" t="s">
        <v>7</v>
      </c>
      <c r="G5" s="4" t="s">
        <v>5</v>
      </c>
      <c r="H5" s="4" t="s">
        <v>6</v>
      </c>
      <c r="I5" s="4" t="s">
        <v>7</v>
      </c>
      <c r="J5" s="4" t="s">
        <v>115</v>
      </c>
    </row>
    <row r="6" ht="12.75">
      <c r="A6" s="18" t="s">
        <v>31</v>
      </c>
    </row>
    <row r="7" spans="1:10" ht="12.75">
      <c r="A7" s="20" t="s">
        <v>19</v>
      </c>
      <c r="B7" s="20" t="s">
        <v>20</v>
      </c>
      <c r="C7" s="24">
        <v>1</v>
      </c>
      <c r="D7" s="25">
        <v>453.644</v>
      </c>
      <c r="E7" s="25">
        <v>3.78094</v>
      </c>
      <c r="F7" s="25">
        <v>0</v>
      </c>
      <c r="G7" s="26">
        <f>CENIK!C35*D7*C7</f>
        <v>0</v>
      </c>
      <c r="H7" s="26">
        <f>CENIK!D35*E7*C7</f>
        <v>0</v>
      </c>
      <c r="I7" s="26">
        <f>CENIK!E35*F7*C7</f>
        <v>0</v>
      </c>
      <c r="J7" s="27">
        <f aca="true" t="shared" si="0" ref="J7:J14">G7+H7+I7</f>
        <v>0</v>
      </c>
    </row>
    <row r="8" spans="1:10" ht="12.75">
      <c r="A8" s="20" t="s">
        <v>21</v>
      </c>
      <c r="B8" s="20" t="s">
        <v>20</v>
      </c>
      <c r="C8" s="24">
        <v>1</v>
      </c>
      <c r="D8" s="25">
        <v>453.644</v>
      </c>
      <c r="E8" s="25">
        <v>3.78094</v>
      </c>
      <c r="F8" s="25">
        <v>0</v>
      </c>
      <c r="G8" s="26">
        <f>CENIK!C36*D8*C8</f>
        <v>0</v>
      </c>
      <c r="H8" s="26">
        <f>CENIK!D36*E8*C8</f>
        <v>0</v>
      </c>
      <c r="I8" s="26">
        <f>CENIK!E36*F8*C8</f>
        <v>0</v>
      </c>
      <c r="J8" s="27">
        <f t="shared" si="0"/>
        <v>0</v>
      </c>
    </row>
    <row r="9" spans="1:10" ht="12.75">
      <c r="A9" s="20" t="s">
        <v>22</v>
      </c>
      <c r="B9" s="20" t="s">
        <v>20</v>
      </c>
      <c r="C9" s="24">
        <v>1</v>
      </c>
      <c r="D9" s="25">
        <v>453.644</v>
      </c>
      <c r="E9" s="25">
        <v>3.78094</v>
      </c>
      <c r="F9" s="25">
        <v>0</v>
      </c>
      <c r="G9" s="26">
        <f>CENIK!C37*D9*C9</f>
        <v>0</v>
      </c>
      <c r="H9" s="26">
        <f>CENIK!D37*E9*C9</f>
        <v>0</v>
      </c>
      <c r="I9" s="26">
        <f>CENIK!E37*F9*C9</f>
        <v>0</v>
      </c>
      <c r="J9" s="27">
        <f t="shared" si="0"/>
        <v>0</v>
      </c>
    </row>
    <row r="10" spans="1:10" ht="12.75">
      <c r="A10" s="20" t="s">
        <v>23</v>
      </c>
      <c r="B10" s="20" t="s">
        <v>20</v>
      </c>
      <c r="C10" s="24">
        <v>2</v>
      </c>
      <c r="D10" s="25">
        <v>453.644</v>
      </c>
      <c r="E10" s="25">
        <v>3.78094</v>
      </c>
      <c r="F10" s="25">
        <v>0</v>
      </c>
      <c r="G10" s="26">
        <f>CENIK!C38*D10*C10</f>
        <v>0</v>
      </c>
      <c r="H10" s="26">
        <f>CENIK!D38*E10*C10</f>
        <v>0</v>
      </c>
      <c r="I10" s="26">
        <f>CENIK!E38*F10*C10</f>
        <v>0</v>
      </c>
      <c r="J10" s="27">
        <f t="shared" si="0"/>
        <v>0</v>
      </c>
    </row>
    <row r="11" spans="1:10" ht="12.75">
      <c r="A11" s="20" t="s">
        <v>24</v>
      </c>
      <c r="B11" s="20" t="s">
        <v>20</v>
      </c>
      <c r="C11" s="24">
        <v>1</v>
      </c>
      <c r="D11" s="25">
        <v>453.644</v>
      </c>
      <c r="E11" s="25">
        <v>3.78094</v>
      </c>
      <c r="F11" s="25">
        <v>0</v>
      </c>
      <c r="G11" s="26">
        <f>CENIK!C39*D11*C11</f>
        <v>0</v>
      </c>
      <c r="H11" s="26">
        <f>CENIK!D39*E11*C11</f>
        <v>0</v>
      </c>
      <c r="I11" s="26">
        <f>CENIK!E39*F11*C11</f>
        <v>0</v>
      </c>
      <c r="J11" s="27">
        <f t="shared" si="0"/>
        <v>0</v>
      </c>
    </row>
    <row r="12" spans="1:10" ht="12.75">
      <c r="A12" s="20" t="s">
        <v>32</v>
      </c>
      <c r="B12" s="20" t="s">
        <v>20</v>
      </c>
      <c r="C12" s="24">
        <v>1</v>
      </c>
      <c r="D12" s="25">
        <v>453.644</v>
      </c>
      <c r="E12" s="25">
        <v>3.78094</v>
      </c>
      <c r="F12" s="25">
        <v>0</v>
      </c>
      <c r="G12" s="26">
        <f>CENIK!C40*D12*C12</f>
        <v>0</v>
      </c>
      <c r="H12" s="26">
        <f>CENIK!D40*E12*C12</f>
        <v>0</v>
      </c>
      <c r="I12" s="26">
        <f>CENIK!E40*F12*C12</f>
        <v>0</v>
      </c>
      <c r="J12" s="27">
        <f t="shared" si="0"/>
        <v>0</v>
      </c>
    </row>
    <row r="13" spans="1:10" ht="12.75">
      <c r="A13" s="20" t="s">
        <v>27</v>
      </c>
      <c r="B13" s="20" t="s">
        <v>20</v>
      </c>
      <c r="C13" s="24">
        <v>4</v>
      </c>
      <c r="D13" s="25">
        <v>453.644</v>
      </c>
      <c r="E13" s="25">
        <v>3.78094</v>
      </c>
      <c r="F13" s="25">
        <v>0</v>
      </c>
      <c r="G13" s="26">
        <f>CENIK!C41*D13*C13</f>
        <v>0</v>
      </c>
      <c r="H13" s="26">
        <f>CENIK!D41*E13*C13</f>
        <v>0</v>
      </c>
      <c r="I13" s="26">
        <f>CENIK!E41*F13*C13</f>
        <v>0</v>
      </c>
      <c r="J13" s="27">
        <f t="shared" si="0"/>
        <v>0</v>
      </c>
    </row>
    <row r="14" spans="1:10" ht="12.75">
      <c r="A14" s="20" t="s">
        <v>28</v>
      </c>
      <c r="B14" s="20" t="s">
        <v>20</v>
      </c>
      <c r="C14" s="24">
        <v>2</v>
      </c>
      <c r="D14" s="25">
        <v>453.644</v>
      </c>
      <c r="E14" s="25">
        <v>3.78094</v>
      </c>
      <c r="F14" s="25">
        <v>0</v>
      </c>
      <c r="G14" s="26">
        <f>CENIK!C42*D14*C14</f>
        <v>0</v>
      </c>
      <c r="H14" s="26">
        <f>CENIK!D42*E14*C14</f>
        <v>0</v>
      </c>
      <c r="I14" s="26">
        <f>CENIK!E42*F14*C14</f>
        <v>0</v>
      </c>
      <c r="J14" s="27">
        <f t="shared" si="0"/>
        <v>0</v>
      </c>
    </row>
    <row r="15" ht="12.75">
      <c r="A15" s="18" t="s">
        <v>54</v>
      </c>
    </row>
    <row r="16" spans="1:10" ht="12.75">
      <c r="A16" s="20" t="s">
        <v>55</v>
      </c>
      <c r="B16" s="20" t="s">
        <v>20</v>
      </c>
      <c r="C16" s="24">
        <v>1</v>
      </c>
      <c r="D16" s="25">
        <v>10.2741</v>
      </c>
      <c r="E16" s="25">
        <v>0</v>
      </c>
      <c r="F16" s="25">
        <v>0</v>
      </c>
      <c r="G16" s="26">
        <f>CENIK!C69*D16*C16</f>
        <v>0</v>
      </c>
      <c r="H16" s="26">
        <f>CENIK!D69*E16*C16</f>
        <v>0</v>
      </c>
      <c r="I16" s="26">
        <f>CENIK!E69*F16*C16</f>
        <v>0</v>
      </c>
      <c r="J16" s="27">
        <f aca="true" t="shared" si="1" ref="J16:J22">G16+H16+I16</f>
        <v>0</v>
      </c>
    </row>
    <row r="17" spans="1:10" ht="12.75">
      <c r="A17" s="20" t="s">
        <v>56</v>
      </c>
      <c r="B17" s="20" t="s">
        <v>20</v>
      </c>
      <c r="C17" s="24">
        <v>1</v>
      </c>
      <c r="D17" s="25">
        <v>10.2741</v>
      </c>
      <c r="E17" s="25">
        <v>0</v>
      </c>
      <c r="F17" s="25">
        <v>0</v>
      </c>
      <c r="G17" s="26">
        <f>CENIK!C70*D17*C17</f>
        <v>0</v>
      </c>
      <c r="H17" s="26">
        <f>CENIK!D70*E17*C17</f>
        <v>0</v>
      </c>
      <c r="I17" s="26">
        <f>CENIK!E70*F17*C17</f>
        <v>0</v>
      </c>
      <c r="J17" s="27">
        <f t="shared" si="1"/>
        <v>0</v>
      </c>
    </row>
    <row r="18" spans="1:10" ht="12.75">
      <c r="A18" s="20" t="s">
        <v>47</v>
      </c>
      <c r="B18" s="20" t="s">
        <v>20</v>
      </c>
      <c r="C18" s="24">
        <v>2</v>
      </c>
      <c r="D18" s="25">
        <v>10.2741</v>
      </c>
      <c r="E18" s="25">
        <v>0</v>
      </c>
      <c r="F18" s="25">
        <v>0</v>
      </c>
      <c r="G18" s="26">
        <f>CENIK!C71*D18*C18</f>
        <v>0</v>
      </c>
      <c r="H18" s="26">
        <f>CENIK!D71*E18*C18</f>
        <v>0</v>
      </c>
      <c r="I18" s="26">
        <f>CENIK!E71*F18*C18</f>
        <v>0</v>
      </c>
      <c r="J18" s="27">
        <f t="shared" si="1"/>
        <v>0</v>
      </c>
    </row>
    <row r="19" spans="1:10" ht="12.75">
      <c r="A19" s="20" t="s">
        <v>24</v>
      </c>
      <c r="B19" s="20" t="s">
        <v>20</v>
      </c>
      <c r="C19" s="24">
        <v>5</v>
      </c>
      <c r="D19" s="25">
        <v>10.2741</v>
      </c>
      <c r="E19" s="25">
        <v>0</v>
      </c>
      <c r="F19" s="25">
        <v>0</v>
      </c>
      <c r="G19" s="26">
        <f>CENIK!C72*D19*C19</f>
        <v>0</v>
      </c>
      <c r="H19" s="26">
        <f>CENIK!D72*E19*C19</f>
        <v>0</v>
      </c>
      <c r="I19" s="26">
        <f>CENIK!E72*F19*C19</f>
        <v>0</v>
      </c>
      <c r="J19" s="27">
        <f t="shared" si="1"/>
        <v>0</v>
      </c>
    </row>
    <row r="20" spans="1:10" ht="12.75">
      <c r="A20" s="20" t="s">
        <v>48</v>
      </c>
      <c r="B20" s="20" t="s">
        <v>20</v>
      </c>
      <c r="C20" s="24">
        <v>1</v>
      </c>
      <c r="D20" s="25">
        <v>10.2741</v>
      </c>
      <c r="E20" s="25">
        <v>0</v>
      </c>
      <c r="F20" s="25">
        <v>0</v>
      </c>
      <c r="G20" s="26">
        <f>CENIK!C73*D20*C20</f>
        <v>0</v>
      </c>
      <c r="H20" s="26">
        <f>CENIK!D73*E20*C20</f>
        <v>0</v>
      </c>
      <c r="I20" s="26">
        <f>CENIK!E73*F20*C20</f>
        <v>0</v>
      </c>
      <c r="J20" s="27">
        <f t="shared" si="1"/>
        <v>0</v>
      </c>
    </row>
    <row r="21" spans="1:10" ht="12.75">
      <c r="A21" s="20" t="s">
        <v>27</v>
      </c>
      <c r="B21" s="20" t="s">
        <v>20</v>
      </c>
      <c r="C21" s="24">
        <v>5</v>
      </c>
      <c r="D21" s="25">
        <v>10.2741</v>
      </c>
      <c r="E21" s="25">
        <v>0</v>
      </c>
      <c r="F21" s="25">
        <v>0</v>
      </c>
      <c r="G21" s="26">
        <f>CENIK!C74*D21*C21</f>
        <v>0</v>
      </c>
      <c r="H21" s="26">
        <f>CENIK!D74*E21*C21</f>
        <v>0</v>
      </c>
      <c r="I21" s="26">
        <f>CENIK!E74*F21*C21</f>
        <v>0</v>
      </c>
      <c r="J21" s="27">
        <f t="shared" si="1"/>
        <v>0</v>
      </c>
    </row>
    <row r="22" spans="1:10" ht="12.75">
      <c r="A22" s="20" t="s">
        <v>57</v>
      </c>
      <c r="B22" s="20" t="s">
        <v>20</v>
      </c>
      <c r="C22" s="24">
        <v>5</v>
      </c>
      <c r="D22" s="25">
        <v>10.2741</v>
      </c>
      <c r="E22" s="25">
        <v>0</v>
      </c>
      <c r="F22" s="25">
        <v>0</v>
      </c>
      <c r="G22" s="26">
        <f>CENIK!C75*D22*C22</f>
        <v>0</v>
      </c>
      <c r="H22" s="26">
        <f>CENIK!D75*E22*C22</f>
        <v>0</v>
      </c>
      <c r="I22" s="26">
        <f>CENIK!E75*F22*C22</f>
        <v>0</v>
      </c>
      <c r="J22" s="27">
        <f t="shared" si="1"/>
        <v>0</v>
      </c>
    </row>
    <row r="23" ht="12.75">
      <c r="A23" s="18" t="s">
        <v>58</v>
      </c>
    </row>
    <row r="24" spans="1:10" ht="12.75">
      <c r="A24" s="20" t="s">
        <v>55</v>
      </c>
      <c r="B24" s="20" t="s">
        <v>20</v>
      </c>
      <c r="C24" s="24">
        <v>1</v>
      </c>
      <c r="D24" s="25">
        <v>7.26306</v>
      </c>
      <c r="E24" s="25">
        <v>0</v>
      </c>
      <c r="F24" s="25">
        <v>0</v>
      </c>
      <c r="G24" s="26">
        <f>CENIK!C77*D24*C24</f>
        <v>0</v>
      </c>
      <c r="H24" s="26">
        <f>CENIK!D77*E24*C24</f>
        <v>0</v>
      </c>
      <c r="I24" s="26">
        <f>CENIK!E77*F24*C24</f>
        <v>0</v>
      </c>
      <c r="J24" s="27">
        <f aca="true" t="shared" si="2" ref="J24:J32">G24+H24+I24</f>
        <v>0</v>
      </c>
    </row>
    <row r="25" spans="1:10" ht="12.75">
      <c r="A25" s="20" t="s">
        <v>59</v>
      </c>
      <c r="B25" s="20" t="s">
        <v>20</v>
      </c>
      <c r="C25" s="24">
        <v>1</v>
      </c>
      <c r="D25" s="25">
        <v>7.26306</v>
      </c>
      <c r="E25" s="25">
        <v>0</v>
      </c>
      <c r="F25" s="25">
        <v>0</v>
      </c>
      <c r="G25" s="26">
        <f>CENIK!C78*D25*C25</f>
        <v>0</v>
      </c>
      <c r="H25" s="26">
        <f>CENIK!D78*E25*C25</f>
        <v>0</v>
      </c>
      <c r="I25" s="26">
        <f>CENIK!E78*F25*C25</f>
        <v>0</v>
      </c>
      <c r="J25" s="27">
        <f t="shared" si="2"/>
        <v>0</v>
      </c>
    </row>
    <row r="26" spans="1:10" ht="12.75">
      <c r="A26" s="20" t="s">
        <v>60</v>
      </c>
      <c r="B26" s="20" t="s">
        <v>20</v>
      </c>
      <c r="C26" s="24">
        <v>1</v>
      </c>
      <c r="D26" s="25">
        <v>7.26306</v>
      </c>
      <c r="E26" s="25">
        <v>0</v>
      </c>
      <c r="F26" s="25">
        <v>0</v>
      </c>
      <c r="G26" s="26">
        <f>CENIK!C79*D26*C26</f>
        <v>0</v>
      </c>
      <c r="H26" s="26">
        <f>CENIK!D79*E26*C26</f>
        <v>0</v>
      </c>
      <c r="I26" s="26">
        <f>CENIK!E79*F26*C26</f>
        <v>0</v>
      </c>
      <c r="J26" s="27">
        <f t="shared" si="2"/>
        <v>0</v>
      </c>
    </row>
    <row r="27" spans="1:10" ht="12.75">
      <c r="A27" s="20" t="s">
        <v>47</v>
      </c>
      <c r="B27" s="20" t="s">
        <v>20</v>
      </c>
      <c r="C27" s="24">
        <v>1</v>
      </c>
      <c r="D27" s="25">
        <v>7.26306</v>
      </c>
      <c r="E27" s="25">
        <v>0</v>
      </c>
      <c r="F27" s="25">
        <v>0</v>
      </c>
      <c r="G27" s="26">
        <f>CENIK!C80*D27*C27</f>
        <v>0</v>
      </c>
      <c r="H27" s="26">
        <f>CENIK!D80*E27*C27</f>
        <v>0</v>
      </c>
      <c r="I27" s="26">
        <f>CENIK!E80*F27*C27</f>
        <v>0</v>
      </c>
      <c r="J27" s="27">
        <f t="shared" si="2"/>
        <v>0</v>
      </c>
    </row>
    <row r="28" spans="1:10" ht="12.75">
      <c r="A28" s="20" t="s">
        <v>24</v>
      </c>
      <c r="B28" s="20" t="s">
        <v>20</v>
      </c>
      <c r="C28" s="24">
        <v>5</v>
      </c>
      <c r="D28" s="25">
        <v>7.26306</v>
      </c>
      <c r="E28" s="25">
        <v>0</v>
      </c>
      <c r="F28" s="25">
        <v>0</v>
      </c>
      <c r="G28" s="26">
        <f>CENIK!C81*D28*C28</f>
        <v>0</v>
      </c>
      <c r="H28" s="26">
        <f>CENIK!D81*E28*C28</f>
        <v>0</v>
      </c>
      <c r="I28" s="26">
        <f>CENIK!E81*F28*C28</f>
        <v>0</v>
      </c>
      <c r="J28" s="27">
        <f t="shared" si="2"/>
        <v>0</v>
      </c>
    </row>
    <row r="29" spans="1:10" ht="12.75">
      <c r="A29" s="20" t="s">
        <v>48</v>
      </c>
      <c r="B29" s="20" t="s">
        <v>20</v>
      </c>
      <c r="C29" s="24">
        <v>1</v>
      </c>
      <c r="D29" s="25">
        <v>7.26306</v>
      </c>
      <c r="E29" s="25">
        <v>0</v>
      </c>
      <c r="F29" s="25">
        <v>0</v>
      </c>
      <c r="G29" s="26">
        <f>CENIK!C82*D29*C29</f>
        <v>0</v>
      </c>
      <c r="H29" s="26">
        <f>CENIK!D82*E29*C29</f>
        <v>0</v>
      </c>
      <c r="I29" s="26">
        <f>CENIK!E82*F29*C29</f>
        <v>0</v>
      </c>
      <c r="J29" s="27">
        <f t="shared" si="2"/>
        <v>0</v>
      </c>
    </row>
    <row r="30" spans="1:10" ht="12.75">
      <c r="A30" s="20" t="s">
        <v>27</v>
      </c>
      <c r="B30" s="20" t="s">
        <v>20</v>
      </c>
      <c r="C30" s="24">
        <v>2</v>
      </c>
      <c r="D30" s="25">
        <v>7.26306</v>
      </c>
      <c r="E30" s="25">
        <v>0</v>
      </c>
      <c r="F30" s="25">
        <v>0</v>
      </c>
      <c r="G30" s="26">
        <f>CENIK!C83*D30*C30</f>
        <v>0</v>
      </c>
      <c r="H30" s="26">
        <f>CENIK!D83*E30*C30</f>
        <v>0</v>
      </c>
      <c r="I30" s="26">
        <f>CENIK!E83*F30*C30</f>
        <v>0</v>
      </c>
      <c r="J30" s="27">
        <f t="shared" si="2"/>
        <v>0</v>
      </c>
    </row>
    <row r="31" spans="1:10" ht="12.75">
      <c r="A31" s="20" t="s">
        <v>61</v>
      </c>
      <c r="B31" s="20" t="s">
        <v>20</v>
      </c>
      <c r="C31" s="24">
        <v>3</v>
      </c>
      <c r="D31" s="25">
        <v>7.26306</v>
      </c>
      <c r="E31" s="25">
        <v>0</v>
      </c>
      <c r="F31" s="25">
        <v>0</v>
      </c>
      <c r="G31" s="26">
        <f>CENIK!C84*D31*C31</f>
        <v>0</v>
      </c>
      <c r="H31" s="26">
        <f>CENIK!D84*E31*C31</f>
        <v>0</v>
      </c>
      <c r="I31" s="26">
        <f>CENIK!E84*F31*C31</f>
        <v>0</v>
      </c>
      <c r="J31" s="27">
        <f t="shared" si="2"/>
        <v>0</v>
      </c>
    </row>
    <row r="32" spans="1:10" ht="12.75">
      <c r="A32" s="20" t="s">
        <v>62</v>
      </c>
      <c r="B32" s="20" t="s">
        <v>20</v>
      </c>
      <c r="C32" s="24">
        <v>1</v>
      </c>
      <c r="D32" s="25">
        <v>7.26306</v>
      </c>
      <c r="E32" s="25">
        <v>0</v>
      </c>
      <c r="F32" s="25">
        <v>0</v>
      </c>
      <c r="G32" s="26">
        <f>CENIK!C85*D32*C32</f>
        <v>0</v>
      </c>
      <c r="H32" s="26">
        <f>CENIK!D85*E32*C32</f>
        <v>0</v>
      </c>
      <c r="I32" s="26">
        <f>CENIK!E85*F32*C32</f>
        <v>0</v>
      </c>
      <c r="J32" s="27">
        <f t="shared" si="2"/>
        <v>0</v>
      </c>
    </row>
    <row r="33" ht="12.75">
      <c r="A33" s="18" t="s">
        <v>64</v>
      </c>
    </row>
    <row r="34" spans="1:10" ht="12.75">
      <c r="A34" s="20" t="s">
        <v>65</v>
      </c>
      <c r="B34" s="20" t="s">
        <v>10</v>
      </c>
      <c r="C34" s="24">
        <v>3</v>
      </c>
      <c r="D34" s="25">
        <v>3</v>
      </c>
      <c r="E34" s="25">
        <v>0</v>
      </c>
      <c r="F34" s="25">
        <v>0</v>
      </c>
      <c r="G34" s="26">
        <f>CENIK!C89*D34*C34</f>
        <v>0</v>
      </c>
      <c r="H34" s="26">
        <f>CENIK!D89*E34*C34</f>
        <v>0</v>
      </c>
      <c r="I34" s="26">
        <f>CENIK!E89*F34*C34</f>
        <v>0</v>
      </c>
      <c r="J34" s="27">
        <f>G34+H34+I34</f>
        <v>0</v>
      </c>
    </row>
    <row r="35" ht="12.75">
      <c r="A35" s="18" t="s">
        <v>68</v>
      </c>
    </row>
    <row r="36" spans="1:10" ht="12.75">
      <c r="A36" s="20" t="s">
        <v>69</v>
      </c>
      <c r="B36" s="20" t="s">
        <v>20</v>
      </c>
      <c r="C36" s="24">
        <v>1</v>
      </c>
      <c r="D36" s="25">
        <v>1280.73</v>
      </c>
      <c r="E36" s="25">
        <v>18.678</v>
      </c>
      <c r="F36" s="25">
        <v>12.0081</v>
      </c>
      <c r="G36" s="26">
        <f>CENIK!C93*D36*C36</f>
        <v>0</v>
      </c>
      <c r="H36" s="26">
        <f>CENIK!D93*E36*C36</f>
        <v>0</v>
      </c>
      <c r="I36" s="26">
        <f>CENIK!E93*F36*C36</f>
        <v>0</v>
      </c>
      <c r="J36" s="27">
        <f>G36+H36+I36</f>
        <v>0</v>
      </c>
    </row>
    <row r="37" spans="1:10" ht="12.75">
      <c r="A37" s="20" t="s">
        <v>70</v>
      </c>
      <c r="B37" s="20" t="s">
        <v>20</v>
      </c>
      <c r="C37" s="24">
        <v>6</v>
      </c>
      <c r="D37" s="25">
        <v>1280.73</v>
      </c>
      <c r="E37" s="25">
        <v>18.678</v>
      </c>
      <c r="F37" s="25">
        <v>12.0081</v>
      </c>
      <c r="G37" s="26">
        <f>CENIK!C94*D37*C37</f>
        <v>0</v>
      </c>
      <c r="H37" s="26">
        <f>CENIK!D94*E37*C37</f>
        <v>0</v>
      </c>
      <c r="I37" s="26">
        <f>CENIK!E94*F37*C37</f>
        <v>0</v>
      </c>
      <c r="J37" s="27">
        <f>G37+H37+I37</f>
        <v>0</v>
      </c>
    </row>
    <row r="38" spans="1:10" ht="12.75">
      <c r="A38" s="20" t="s">
        <v>71</v>
      </c>
      <c r="B38" s="20" t="s">
        <v>20</v>
      </c>
      <c r="C38" s="24">
        <v>2</v>
      </c>
      <c r="D38" s="25">
        <v>1280.73</v>
      </c>
      <c r="E38" s="25">
        <v>18.678</v>
      </c>
      <c r="F38" s="25">
        <v>12.0081</v>
      </c>
      <c r="G38" s="26">
        <f>CENIK!C95*D38*C38</f>
        <v>0</v>
      </c>
      <c r="H38" s="26">
        <f>CENIK!D95*E38*C38</f>
        <v>0</v>
      </c>
      <c r="I38" s="26">
        <f>CENIK!E95*F38*C38</f>
        <v>0</v>
      </c>
      <c r="J38" s="27">
        <f>G38+H38+I38</f>
        <v>0</v>
      </c>
    </row>
    <row r="39" spans="1:10" ht="12.75">
      <c r="A39" s="20" t="s">
        <v>27</v>
      </c>
      <c r="B39" s="20" t="s">
        <v>20</v>
      </c>
      <c r="C39" s="24">
        <v>8</v>
      </c>
      <c r="D39" s="25">
        <v>1280.73</v>
      </c>
      <c r="E39" s="25">
        <v>18.678</v>
      </c>
      <c r="F39" s="25">
        <v>12.0081</v>
      </c>
      <c r="G39" s="26">
        <f>CENIK!C96*D39*C39</f>
        <v>0</v>
      </c>
      <c r="H39" s="26">
        <f>CENIK!D96*E39*C39</f>
        <v>0</v>
      </c>
      <c r="I39" s="26">
        <f>CENIK!E96*F39*C39</f>
        <v>0</v>
      </c>
      <c r="J39" s="27">
        <f>G39+H39+I39</f>
        <v>0</v>
      </c>
    </row>
    <row r="40" ht="12.75">
      <c r="A40" s="18" t="s">
        <v>78</v>
      </c>
    </row>
    <row r="41" spans="1:10" ht="12.75">
      <c r="A41" s="20" t="s">
        <v>79</v>
      </c>
      <c r="B41" s="20" t="s">
        <v>20</v>
      </c>
      <c r="C41" s="24">
        <v>10</v>
      </c>
      <c r="D41" s="25">
        <v>1380.45</v>
      </c>
      <c r="E41" s="25">
        <v>0</v>
      </c>
      <c r="F41" s="25">
        <v>0</v>
      </c>
      <c r="G41" s="26">
        <f>CENIK!C108*D41*C41</f>
        <v>0</v>
      </c>
      <c r="H41" s="26">
        <f>CENIK!D108*E41*C41</f>
        <v>0</v>
      </c>
      <c r="I41" s="26">
        <f>CENIK!E108*F41*C41</f>
        <v>0</v>
      </c>
      <c r="J41" s="27">
        <f>G41+H41+I41</f>
        <v>0</v>
      </c>
    </row>
    <row r="42" ht="12.75">
      <c r="A42" s="18" t="s">
        <v>82</v>
      </c>
    </row>
    <row r="43" spans="1:10" ht="12.75">
      <c r="A43" s="20" t="s">
        <v>83</v>
      </c>
      <c r="B43" s="20" t="s">
        <v>81</v>
      </c>
      <c r="C43" s="24">
        <v>8</v>
      </c>
      <c r="D43" s="25">
        <v>125.744</v>
      </c>
      <c r="E43" s="25">
        <v>0</v>
      </c>
      <c r="F43" s="25">
        <v>0</v>
      </c>
      <c r="G43" s="26">
        <f>CENIK!C112*D43*C43</f>
        <v>0</v>
      </c>
      <c r="H43" s="26">
        <f>CENIK!D112*E43*C43</f>
        <v>0</v>
      </c>
      <c r="I43" s="26">
        <f>CENIK!E112*F43*C43</f>
        <v>0</v>
      </c>
      <c r="J43" s="27">
        <f>G43+H43+I43</f>
        <v>0</v>
      </c>
    </row>
    <row r="44" spans="1:10" ht="12.75">
      <c r="A44" s="20" t="s">
        <v>84</v>
      </c>
      <c r="B44" s="20" t="s">
        <v>81</v>
      </c>
      <c r="C44" s="24">
        <v>8</v>
      </c>
      <c r="D44" s="25">
        <v>125.744</v>
      </c>
      <c r="E44" s="25">
        <v>0</v>
      </c>
      <c r="F44" s="25">
        <v>0</v>
      </c>
      <c r="G44" s="26">
        <f>CENIK!C113*D44*C44</f>
        <v>0</v>
      </c>
      <c r="H44" s="26">
        <f>CENIK!D113*E44*C44</f>
        <v>0</v>
      </c>
      <c r="I44" s="26">
        <f>CENIK!E113*F44*C44</f>
        <v>0</v>
      </c>
      <c r="J44" s="27">
        <f>G44+H44+I44</f>
        <v>0</v>
      </c>
    </row>
    <row r="45" ht="12.75">
      <c r="A45" s="18" t="s">
        <v>85</v>
      </c>
    </row>
    <row r="46" spans="1:10" ht="12.75">
      <c r="A46" s="20" t="s">
        <v>83</v>
      </c>
      <c r="B46" s="20" t="s">
        <v>81</v>
      </c>
      <c r="C46" s="24">
        <v>8</v>
      </c>
      <c r="D46" s="25">
        <v>396.745</v>
      </c>
      <c r="E46" s="25">
        <v>0</v>
      </c>
      <c r="F46" s="25">
        <v>0</v>
      </c>
      <c r="G46" s="26">
        <f>CENIK!C115*D46*C46</f>
        <v>0</v>
      </c>
      <c r="H46" s="26">
        <f>CENIK!D115*E46*C46</f>
        <v>0</v>
      </c>
      <c r="I46" s="26">
        <f>CENIK!E115*F46*C46</f>
        <v>0</v>
      </c>
      <c r="J46" s="27">
        <f>G46+H46+I46</f>
        <v>0</v>
      </c>
    </row>
    <row r="47" spans="1:10" ht="12.75">
      <c r="A47" s="20" t="s">
        <v>84</v>
      </c>
      <c r="B47" s="20" t="s">
        <v>81</v>
      </c>
      <c r="C47" s="24">
        <v>8</v>
      </c>
      <c r="D47" s="25">
        <v>396.745</v>
      </c>
      <c r="E47" s="25">
        <v>0</v>
      </c>
      <c r="F47" s="25">
        <v>0</v>
      </c>
      <c r="G47" s="26">
        <f>CENIK!C116*D47*C47</f>
        <v>0</v>
      </c>
      <c r="H47" s="26">
        <f>CENIK!D116*E47*C47</f>
        <v>0</v>
      </c>
      <c r="I47" s="26">
        <f>CENIK!E116*F47*C47</f>
        <v>0</v>
      </c>
      <c r="J47" s="27">
        <f>G47+H47+I47</f>
        <v>0</v>
      </c>
    </row>
  </sheetData>
  <sheetProtection selectLockedCells="1" selectUnlockedCells="1"/>
  <mergeCells count="3">
    <mergeCell ref="A1:K1"/>
    <mergeCell ref="D4:F4"/>
    <mergeCell ref="G4:I4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Kaderková</dc:creator>
  <cp:keywords/>
  <dc:description/>
  <cp:lastModifiedBy>Petr Kulich</cp:lastModifiedBy>
  <cp:lastPrinted>2015-07-13T10:14:26Z</cp:lastPrinted>
  <dcterms:created xsi:type="dcterms:W3CDTF">2015-07-13T10:17:34Z</dcterms:created>
  <dcterms:modified xsi:type="dcterms:W3CDTF">2015-10-14T10:30:48Z</dcterms:modified>
  <cp:category/>
  <cp:version/>
  <cp:contentType/>
  <cp:contentStatus/>
</cp:coreProperties>
</file>