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PRÁVNÍ 2025\OD\Stojany na kola, servisní stojany, cyklopumpy a kompresory\"/>
    </mc:Choice>
  </mc:AlternateContent>
  <bookViews>
    <workbookView xWindow="0" yWindow="0" windowWidth="25200" windowHeight="12480" activeTab="1"/>
  </bookViews>
  <sheets>
    <sheet name="soupis činností" sheetId="7" r:id="rId1"/>
    <sheet name="pumpy a servisní stojany" sheetId="1" r:id="rId2"/>
    <sheet name="Stojany na kola" sheetId="3" r:id="rId3"/>
    <sheet name="Výsledná cena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7" l="1"/>
  <c r="N9" i="3" l="1"/>
  <c r="O9" i="3" s="1"/>
  <c r="N20" i="1" l="1"/>
  <c r="O20" i="1" s="1"/>
  <c r="N19" i="1"/>
  <c r="O19" i="1" s="1"/>
  <c r="N12" i="3"/>
  <c r="O12" i="3" s="1"/>
  <c r="N11" i="3"/>
  <c r="O11" i="3" s="1"/>
  <c r="N10" i="3"/>
  <c r="O10" i="3" s="1"/>
  <c r="N8" i="3"/>
  <c r="O8" i="3" s="1"/>
  <c r="O16" i="3" l="1"/>
  <c r="N16" i="3"/>
  <c r="N17" i="3" s="1"/>
  <c r="O17" i="3" s="1"/>
  <c r="D4" i="6" s="1"/>
  <c r="O14" i="1"/>
  <c r="N13" i="1"/>
  <c r="O13" i="1" s="1"/>
  <c r="N14" i="1"/>
  <c r="N15" i="1"/>
  <c r="O15" i="1" s="1"/>
  <c r="N16" i="1"/>
  <c r="N17" i="1"/>
  <c r="O17" i="1" s="1"/>
  <c r="N18" i="1"/>
  <c r="O18" i="1" s="1"/>
  <c r="N21" i="1"/>
  <c r="O21" i="1" s="1"/>
  <c r="N12" i="1"/>
  <c r="O12" i="1" s="1"/>
  <c r="B4" i="6" l="1"/>
  <c r="C4" i="6" s="1"/>
  <c r="N24" i="1"/>
  <c r="N25" i="1" s="1"/>
  <c r="O25" i="1" s="1"/>
  <c r="D3" i="6" s="1"/>
  <c r="O16" i="1"/>
  <c r="O24" i="1" s="1"/>
  <c r="B3" i="6" l="1"/>
  <c r="B5" i="6" l="1"/>
  <c r="C3" i="6"/>
  <c r="C5" i="6" s="1"/>
  <c r="D5" i="6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</t>
        </r>
      </text>
    </comment>
  </commentList>
</comments>
</file>

<file path=xl/sharedStrings.xml><?xml version="1.0" encoding="utf-8"?>
<sst xmlns="http://schemas.openxmlformats.org/spreadsheetml/2006/main" count="210" uniqueCount="87">
  <si>
    <t>Servisní stojany:</t>
  </si>
  <si>
    <t>Javorový vrch u turistické chaty</t>
  </si>
  <si>
    <t>nám. TGM</t>
  </si>
  <si>
    <t>Jablunkovská u Cyklověže</t>
  </si>
  <si>
    <t>na parkovišti u budovy magistrátu</t>
  </si>
  <si>
    <t>u točny autobusů Terasa, konečná</t>
  </si>
  <si>
    <t>od 1. 3. do 30.11. každého roku</t>
  </si>
  <si>
    <t>výměna koncovky pumpy</t>
  </si>
  <si>
    <t>výměna hadice pumpy</t>
  </si>
  <si>
    <t>výměna těsnění pumpy</t>
  </si>
  <si>
    <t>oprava ukotvení pumpy nebo servisního stojanu</t>
  </si>
  <si>
    <t>Pumpy na kola:</t>
  </si>
  <si>
    <t>demontáž pumpy nebo servisního stojanu</t>
  </si>
  <si>
    <t>oprava polepu a nátěru pumpy nebo servisního stojanu</t>
  </si>
  <si>
    <t>v ceně činností je i cena použitého materiálu.</t>
  </si>
  <si>
    <t>cena za ks</t>
  </si>
  <si>
    <t>ks ročně</t>
  </si>
  <si>
    <t>celkem za rok</t>
  </si>
  <si>
    <r>
      <t xml:space="preserve">cena za rok </t>
    </r>
    <r>
      <rPr>
        <b/>
        <sz val="10"/>
        <color theme="1"/>
        <rFont val="Arial"/>
        <family val="2"/>
        <charset val="238"/>
      </rPr>
      <t>bez DPH</t>
    </r>
  </si>
  <si>
    <r>
      <t>celkem za rok</t>
    </r>
    <r>
      <rPr>
        <b/>
        <sz val="10"/>
        <color theme="1"/>
        <rFont val="Arial"/>
        <family val="2"/>
        <charset val="238"/>
      </rPr>
      <t xml:space="preserve"> včetně DPH</t>
    </r>
  </si>
  <si>
    <t>Kontrola, údržba a drobné opravy pumpiček a servisních stojanů na kola</t>
  </si>
  <si>
    <t>mimo období se případné opravy provádějí na výzvu objednatele</t>
  </si>
  <si>
    <t>stojany na kola:</t>
  </si>
  <si>
    <t>u městských objektů, komunikací, chodníků a stezek</t>
  </si>
  <si>
    <t>demontáž stojanu na kola</t>
  </si>
  <si>
    <t>přemístění stojanu na kola</t>
  </si>
  <si>
    <t>oprava ukotvení stojanu na kola</t>
  </si>
  <si>
    <t>pumpy a servisní stojany</t>
  </si>
  <si>
    <t>Celkem za rok bez DPH</t>
  </si>
  <si>
    <t>Celkem za 4roky bez DPH</t>
  </si>
  <si>
    <t>CELKEM</t>
  </si>
  <si>
    <t>kontrola, odzkoušení, promazání a seřízení všech pump a servisních stojanů - každý 1. a 3. týden v měsíci</t>
  </si>
  <si>
    <t>osazení pumpy nebo servisního stojanu (bez samotného stojanu)</t>
  </si>
  <si>
    <t>přemístění pumpy nebo servisního stojanu</t>
  </si>
  <si>
    <t>výměna poškozeného nebo doplnění odcizené nářadí</t>
  </si>
  <si>
    <t xml:space="preserve">1. </t>
  </si>
  <si>
    <t>nám. TGM a okolí</t>
  </si>
  <si>
    <t>ks</t>
  </si>
  <si>
    <t>typ edgetyre pro dvě kola</t>
  </si>
  <si>
    <t>nám. Míru</t>
  </si>
  <si>
    <t>typ "P" pro dvě kola</t>
  </si>
  <si>
    <t>autobusové stanoviště a okolí</t>
  </si>
  <si>
    <t>Lyžbice u Trisie</t>
  </si>
  <si>
    <t>Konská železniční zastávka</t>
  </si>
  <si>
    <t xml:space="preserve">Konská aut. zastávka </t>
  </si>
  <si>
    <t>Sosnová "vnitroblok"</t>
  </si>
  <si>
    <t>pro 3 kola</t>
  </si>
  <si>
    <t>pro 4 kola</t>
  </si>
  <si>
    <t>Štefánikova</t>
  </si>
  <si>
    <t>Jablunkovská u cyklověže</t>
  </si>
  <si>
    <t>Terasa, konečná - na točně</t>
  </si>
  <si>
    <t>Terasa, konečná - naproti točny</t>
  </si>
  <si>
    <t>Kamionka, trafo</t>
  </si>
  <si>
    <t>kino Kosmos</t>
  </si>
  <si>
    <t>před budovou magistrátu</t>
  </si>
  <si>
    <t>typ "O" pro dvě kola</t>
  </si>
  <si>
    <t>1. máje naproti Dělnického domu</t>
  </si>
  <si>
    <t>1. máje u tržiště</t>
  </si>
  <si>
    <t>1. máje u potravin "Hruška"</t>
  </si>
  <si>
    <t>Javorový vrch u tur. Chaty</t>
  </si>
  <si>
    <t>Nebory, u školy</t>
  </si>
  <si>
    <t>Nebory u čp. 360</t>
  </si>
  <si>
    <t>Nebory , u Bobka</t>
  </si>
  <si>
    <t>Husova u čp. 404</t>
  </si>
  <si>
    <t>Tyra, hájenka</t>
  </si>
  <si>
    <t>Nádražní</t>
  </si>
  <si>
    <t>typ spirála Reset pro 5 kol</t>
  </si>
  <si>
    <t>Soupis činností cyklistické infrastruktury</t>
  </si>
  <si>
    <t>Údržba, osazení, demontáž a přemístění stojanů na kola</t>
  </si>
  <si>
    <t>osazení stojanu na kola včetně nového stojanu</t>
  </si>
  <si>
    <t>osazení stojanu na kola bez nového stojanu</t>
  </si>
  <si>
    <t>kompresor u Cyklověže</t>
  </si>
  <si>
    <t xml:space="preserve">2. </t>
  </si>
  <si>
    <t>stojany na kola</t>
  </si>
  <si>
    <t>Lyžbice před knihovnou</t>
  </si>
  <si>
    <t>Lyžbice z boku knihovny</t>
  </si>
  <si>
    <t>Horní Líštná - AZ konečná</t>
  </si>
  <si>
    <t xml:space="preserve">Guty - AZ konečná </t>
  </si>
  <si>
    <t>Dukelská u domu 761-771</t>
  </si>
  <si>
    <t>výměna poškozeného nebo doplnění odcizeného nářadí</t>
  </si>
  <si>
    <t>budou osazeny před budovou v rámci rekonstrukce kina Kosmos v roce 2025, do správy a údržby přejdou až po uplynutí záruční doby</t>
  </si>
  <si>
    <t>osazeny koncem roku 2024, v rámci stavby komunikace a parkoviště, do správy a údržby přejdou až po uplynutí záruční doby</t>
  </si>
  <si>
    <t>jednotky</t>
  </si>
  <si>
    <t>předmět</t>
  </si>
  <si>
    <t xml:space="preserve">Žlutě vyznačené buňky vyplňte. </t>
  </si>
  <si>
    <t>Cena za 4 roky</t>
  </si>
  <si>
    <t xml:space="preserve">Celkem za 4 roky vč.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</si>
</sst>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u/>
      <sz val="11"/>
      <color rgb="FF0070C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1" fontId="0" fillId="0" borderId="0" xfId="0" applyNumberFormat="1"/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5" fillId="0" borderId="0" xfId="1" applyNumberFormat="1" applyFont="1"/>
    <xf numFmtId="3" fontId="0" fillId="0" borderId="3" xfId="0" applyNumberFormat="1" applyBorder="1"/>
    <xf numFmtId="3" fontId="0" fillId="0" borderId="7" xfId="0" applyNumberFormat="1" applyBorder="1"/>
    <xf numFmtId="0" fontId="0" fillId="0" borderId="2" xfId="0" applyBorder="1"/>
    <xf numFmtId="0" fontId="3" fillId="0" borderId="9" xfId="0" applyFont="1" applyBorder="1"/>
    <xf numFmtId="0" fontId="3" fillId="0" borderId="10" xfId="0" applyFont="1" applyBorder="1"/>
    <xf numFmtId="0" fontId="4" fillId="0" borderId="2" xfId="0" applyFon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6" xfId="0" applyNumberFormat="1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2" borderId="1" xfId="0" applyFill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2" borderId="19" xfId="0" applyFill="1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2" borderId="24" xfId="0" applyFill="1" applyBorder="1"/>
    <xf numFmtId="0" fontId="0" fillId="0" borderId="28" xfId="0" applyBorder="1"/>
    <xf numFmtId="0" fontId="0" fillId="2" borderId="0" xfId="0" applyFill="1"/>
    <xf numFmtId="3" fontId="0" fillId="2" borderId="19" xfId="0" applyNumberFormat="1" applyFill="1" applyBorder="1"/>
    <xf numFmtId="3" fontId="0" fillId="0" borderId="19" xfId="0" applyNumberFormat="1" applyBorder="1"/>
    <xf numFmtId="3" fontId="0" fillId="0" borderId="20" xfId="0" applyNumberFormat="1" applyBorder="1"/>
    <xf numFmtId="3" fontId="0" fillId="2" borderId="1" xfId="0" applyNumberFormat="1" applyFill="1" applyBorder="1"/>
    <xf numFmtId="3" fontId="0" fillId="0" borderId="1" xfId="0" applyNumberFormat="1" applyBorder="1"/>
    <xf numFmtId="3" fontId="0" fillId="0" borderId="22" xfId="0" applyNumberFormat="1" applyBorder="1"/>
    <xf numFmtId="3" fontId="0" fillId="2" borderId="24" xfId="0" applyNumberFormat="1" applyFill="1" applyBorder="1"/>
    <xf numFmtId="3" fontId="0" fillId="0" borderId="24" xfId="0" applyNumberFormat="1" applyBorder="1"/>
    <xf numFmtId="3" fontId="0" fillId="0" borderId="28" xfId="0" applyNumberFormat="1" applyBorder="1"/>
    <xf numFmtId="3" fontId="4" fillId="0" borderId="1" xfId="0" applyNumberFormat="1" applyFont="1" applyBorder="1"/>
    <xf numFmtId="0" fontId="4" fillId="0" borderId="1" xfId="0" applyFont="1" applyBorder="1"/>
    <xf numFmtId="0" fontId="0" fillId="0" borderId="1" xfId="0" applyFont="1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" xfId="0" applyNumberFormat="1" applyFont="1" applyBorder="1"/>
    <xf numFmtId="3" fontId="0" fillId="0" borderId="12" xfId="0" applyNumberFormat="1" applyFont="1" applyBorder="1"/>
    <xf numFmtId="3" fontId="0" fillId="0" borderId="4" xfId="0" applyNumberFormat="1" applyFont="1" applyBorder="1"/>
    <xf numFmtId="3" fontId="4" fillId="3" borderId="4" xfId="0" applyNumberFormat="1" applyFont="1" applyFill="1" applyBorder="1"/>
    <xf numFmtId="0" fontId="0" fillId="0" borderId="18" xfId="0" applyBorder="1"/>
    <xf numFmtId="0" fontId="0" fillId="0" borderId="21" xfId="0" applyBorder="1"/>
    <xf numFmtId="0" fontId="0" fillId="0" borderId="23" xfId="0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" xfId="0" applyBorder="1" applyAlignment="1">
      <alignment horizontal="left"/>
    </xf>
    <xf numFmtId="0" fontId="9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7"/>
  <sheetViews>
    <sheetView topLeftCell="A4" workbookViewId="0">
      <selection activeCell="F16" sqref="F16:O16"/>
    </sheetView>
  </sheetViews>
  <sheetFormatPr defaultRowHeight="12.75" x14ac:dyDescent="0.2"/>
  <cols>
    <col min="1" max="1" width="4" customWidth="1"/>
    <col min="2" max="2" width="10.140625" customWidth="1"/>
    <col min="5" max="5" width="10.140625" customWidth="1"/>
    <col min="8" max="8" width="4" bestFit="1" customWidth="1"/>
    <col min="9" max="9" width="3" bestFit="1" customWidth="1"/>
    <col min="10" max="10" width="19.7109375" customWidth="1"/>
    <col min="11" max="11" width="11.5703125" customWidth="1"/>
  </cols>
  <sheetData>
    <row r="2" spans="1:15" ht="15" x14ac:dyDescent="0.25">
      <c r="A2" s="17" t="s">
        <v>67</v>
      </c>
    </row>
    <row r="4" spans="1:15" x14ac:dyDescent="0.2">
      <c r="A4" s="15" t="s">
        <v>35</v>
      </c>
      <c r="B4" s="18" t="s">
        <v>20</v>
      </c>
      <c r="C4" s="1"/>
      <c r="D4" s="1"/>
      <c r="E4" s="1"/>
      <c r="F4" s="1"/>
      <c r="G4" s="1"/>
      <c r="H4" s="1"/>
    </row>
    <row r="6" spans="1:15" x14ac:dyDescent="0.2">
      <c r="B6" s="19" t="s">
        <v>0</v>
      </c>
      <c r="D6" s="1" t="s">
        <v>1</v>
      </c>
    </row>
    <row r="7" spans="1:15" x14ac:dyDescent="0.2">
      <c r="D7" s="1" t="s">
        <v>2</v>
      </c>
    </row>
    <row r="8" spans="1:15" x14ac:dyDescent="0.2">
      <c r="D8" s="1" t="s">
        <v>3</v>
      </c>
    </row>
    <row r="10" spans="1:15" x14ac:dyDescent="0.2">
      <c r="B10" s="19" t="s">
        <v>11</v>
      </c>
      <c r="D10" s="1" t="s">
        <v>4</v>
      </c>
    </row>
    <row r="11" spans="1:15" x14ac:dyDescent="0.2">
      <c r="D11" s="1" t="s">
        <v>5</v>
      </c>
    </row>
    <row r="12" spans="1:15" x14ac:dyDescent="0.2">
      <c r="D12" s="1" t="s">
        <v>71</v>
      </c>
    </row>
    <row r="14" spans="1:15" x14ac:dyDescent="0.2">
      <c r="B14" t="s">
        <v>6</v>
      </c>
      <c r="E14" t="s">
        <v>21</v>
      </c>
    </row>
    <row r="16" spans="1:15" x14ac:dyDescent="0.2">
      <c r="D16" s="16">
        <v>18</v>
      </c>
      <c r="E16" s="16" t="s">
        <v>16</v>
      </c>
      <c r="F16" s="62" t="s">
        <v>31</v>
      </c>
      <c r="G16" s="63"/>
      <c r="H16" s="63"/>
      <c r="I16" s="63"/>
      <c r="J16" s="63"/>
      <c r="K16" s="63"/>
      <c r="L16" s="63"/>
      <c r="M16" s="63"/>
      <c r="N16" s="63"/>
      <c r="O16" s="64"/>
    </row>
    <row r="17" spans="1:15" x14ac:dyDescent="0.2">
      <c r="D17" s="16">
        <v>24</v>
      </c>
      <c r="E17" s="16" t="s">
        <v>16</v>
      </c>
      <c r="F17" s="62" t="s">
        <v>7</v>
      </c>
      <c r="G17" s="63"/>
      <c r="H17" s="63"/>
      <c r="I17" s="63"/>
      <c r="J17" s="63"/>
      <c r="K17" s="63"/>
      <c r="L17" s="63"/>
      <c r="M17" s="63"/>
      <c r="N17" s="63"/>
      <c r="O17" s="64"/>
    </row>
    <row r="18" spans="1:15" x14ac:dyDescent="0.2">
      <c r="D18" s="16">
        <v>24</v>
      </c>
      <c r="E18" s="16" t="s">
        <v>16</v>
      </c>
      <c r="F18" s="59" t="s">
        <v>8</v>
      </c>
      <c r="G18" s="60"/>
      <c r="H18" s="60"/>
      <c r="I18" s="60"/>
      <c r="J18" s="60"/>
      <c r="K18" s="60"/>
      <c r="L18" s="60"/>
      <c r="M18" s="60"/>
      <c r="N18" s="60"/>
      <c r="O18" s="61"/>
    </row>
    <row r="19" spans="1:15" x14ac:dyDescent="0.2">
      <c r="D19" s="16">
        <v>24</v>
      </c>
      <c r="E19" s="16" t="s">
        <v>16</v>
      </c>
      <c r="F19" s="59" t="s">
        <v>9</v>
      </c>
      <c r="G19" s="60"/>
      <c r="H19" s="60"/>
      <c r="I19" s="60"/>
      <c r="J19" s="60"/>
      <c r="K19" s="60"/>
      <c r="L19" s="60"/>
      <c r="M19" s="60"/>
      <c r="N19" s="60"/>
      <c r="O19" s="61"/>
    </row>
    <row r="20" spans="1:15" x14ac:dyDescent="0.2">
      <c r="D20" s="16">
        <v>5</v>
      </c>
      <c r="E20" s="16" t="s">
        <v>16</v>
      </c>
      <c r="F20" s="59" t="s">
        <v>10</v>
      </c>
      <c r="G20" s="60"/>
      <c r="H20" s="60"/>
      <c r="I20" s="60"/>
      <c r="J20" s="60"/>
      <c r="K20" s="60"/>
      <c r="L20" s="60"/>
      <c r="M20" s="60"/>
      <c r="N20" s="60"/>
      <c r="O20" s="61"/>
    </row>
    <row r="21" spans="1:15" x14ac:dyDescent="0.2">
      <c r="D21" s="16">
        <v>2</v>
      </c>
      <c r="E21" s="16" t="s">
        <v>16</v>
      </c>
      <c r="F21" s="59" t="s">
        <v>32</v>
      </c>
      <c r="G21" s="60"/>
      <c r="H21" s="60"/>
      <c r="I21" s="60"/>
      <c r="J21" s="60"/>
      <c r="K21" s="60"/>
      <c r="L21" s="60"/>
      <c r="M21" s="60"/>
      <c r="N21" s="60"/>
      <c r="O21" s="61"/>
    </row>
    <row r="22" spans="1:15" x14ac:dyDescent="0.2">
      <c r="D22" s="16">
        <v>2</v>
      </c>
      <c r="E22" s="16" t="s">
        <v>16</v>
      </c>
      <c r="F22" s="59" t="s">
        <v>12</v>
      </c>
      <c r="G22" s="60"/>
      <c r="H22" s="60"/>
      <c r="I22" s="60"/>
      <c r="J22" s="60"/>
      <c r="K22" s="60"/>
      <c r="L22" s="60"/>
      <c r="M22" s="60"/>
      <c r="N22" s="60"/>
      <c r="O22" s="61"/>
    </row>
    <row r="23" spans="1:15" x14ac:dyDescent="0.2">
      <c r="D23" s="16">
        <v>1</v>
      </c>
      <c r="E23" s="16" t="s">
        <v>16</v>
      </c>
      <c r="F23" s="59" t="s">
        <v>33</v>
      </c>
      <c r="G23" s="60"/>
      <c r="H23" s="60"/>
      <c r="I23" s="60"/>
      <c r="J23" s="60"/>
      <c r="K23" s="60"/>
      <c r="L23" s="60"/>
      <c r="M23" s="60"/>
      <c r="N23" s="60"/>
      <c r="O23" s="61"/>
    </row>
    <row r="24" spans="1:15" x14ac:dyDescent="0.2">
      <c r="D24" s="16">
        <v>5</v>
      </c>
      <c r="E24" s="16" t="s">
        <v>16</v>
      </c>
      <c r="F24" s="59" t="s">
        <v>34</v>
      </c>
      <c r="G24" s="60"/>
      <c r="H24" s="60"/>
      <c r="I24" s="60"/>
      <c r="J24" s="60"/>
      <c r="K24" s="60"/>
      <c r="L24" s="60"/>
      <c r="M24" s="60"/>
      <c r="N24" s="60"/>
      <c r="O24" s="61"/>
    </row>
    <row r="25" spans="1:15" x14ac:dyDescent="0.2">
      <c r="D25" s="16">
        <v>2</v>
      </c>
      <c r="E25" s="16" t="s">
        <v>16</v>
      </c>
      <c r="F25" s="59" t="s">
        <v>13</v>
      </c>
      <c r="G25" s="60"/>
      <c r="H25" s="60"/>
      <c r="I25" s="60"/>
      <c r="J25" s="60"/>
      <c r="K25" s="60"/>
      <c r="L25" s="60"/>
      <c r="M25" s="60"/>
      <c r="N25" s="60"/>
      <c r="O25" s="61"/>
    </row>
    <row r="27" spans="1:15" x14ac:dyDescent="0.2">
      <c r="A27" s="15" t="s">
        <v>72</v>
      </c>
      <c r="B27" s="18" t="s">
        <v>68</v>
      </c>
      <c r="C27" s="1"/>
      <c r="D27" s="1"/>
      <c r="E27" s="1"/>
      <c r="F27" s="1"/>
      <c r="G27" s="1"/>
      <c r="H27" s="1"/>
    </row>
    <row r="29" spans="1:15" x14ac:dyDescent="0.2">
      <c r="B29" s="19" t="s">
        <v>22</v>
      </c>
      <c r="D29" s="1" t="s">
        <v>36</v>
      </c>
      <c r="H29" s="20">
        <v>36</v>
      </c>
      <c r="I29" s="21" t="s">
        <v>37</v>
      </c>
      <c r="J29" t="s">
        <v>38</v>
      </c>
    </row>
    <row r="30" spans="1:15" x14ac:dyDescent="0.2">
      <c r="D30" s="1" t="s">
        <v>39</v>
      </c>
      <c r="H30" s="20">
        <v>10</v>
      </c>
      <c r="I30" s="21" t="s">
        <v>37</v>
      </c>
      <c r="J30" t="s">
        <v>40</v>
      </c>
    </row>
    <row r="31" spans="1:15" x14ac:dyDescent="0.2">
      <c r="D31" s="1" t="s">
        <v>41</v>
      </c>
      <c r="H31" s="20">
        <v>20</v>
      </c>
      <c r="I31" s="21" t="s">
        <v>37</v>
      </c>
      <c r="J31" t="s">
        <v>40</v>
      </c>
    </row>
    <row r="32" spans="1:15" x14ac:dyDescent="0.2">
      <c r="D32" s="1" t="s">
        <v>74</v>
      </c>
      <c r="H32" s="20">
        <v>5</v>
      </c>
      <c r="I32" s="21" t="s">
        <v>37</v>
      </c>
      <c r="J32" t="s">
        <v>40</v>
      </c>
    </row>
    <row r="33" spans="4:19" x14ac:dyDescent="0.2">
      <c r="D33" s="1" t="s">
        <v>75</v>
      </c>
      <c r="H33" s="20">
        <v>2</v>
      </c>
      <c r="I33" s="21" t="s">
        <v>37</v>
      </c>
      <c r="J33" t="s">
        <v>40</v>
      </c>
    </row>
    <row r="34" spans="4:19" x14ac:dyDescent="0.2">
      <c r="D34" s="1" t="s">
        <v>42</v>
      </c>
      <c r="H34" s="20">
        <v>5</v>
      </c>
      <c r="I34" s="21" t="s">
        <v>37</v>
      </c>
      <c r="J34" t="s">
        <v>40</v>
      </c>
    </row>
    <row r="35" spans="4:19" x14ac:dyDescent="0.2">
      <c r="D35" s="1" t="s">
        <v>43</v>
      </c>
      <c r="H35" s="20">
        <v>5</v>
      </c>
      <c r="I35" s="21" t="s">
        <v>37</v>
      </c>
      <c r="J35" t="s">
        <v>40</v>
      </c>
    </row>
    <row r="36" spans="4:19" x14ac:dyDescent="0.2">
      <c r="D36" s="1" t="s">
        <v>44</v>
      </c>
      <c r="H36" s="20">
        <v>1</v>
      </c>
      <c r="I36" s="21" t="s">
        <v>37</v>
      </c>
      <c r="J36" t="s">
        <v>40</v>
      </c>
    </row>
    <row r="37" spans="4:19" x14ac:dyDescent="0.2">
      <c r="D37" s="1" t="s">
        <v>45</v>
      </c>
      <c r="H37" s="20">
        <v>2</v>
      </c>
      <c r="I37" s="21" t="s">
        <v>37</v>
      </c>
      <c r="J37" t="s">
        <v>46</v>
      </c>
    </row>
    <row r="38" spans="4:19" x14ac:dyDescent="0.2">
      <c r="D38" s="1" t="s">
        <v>45</v>
      </c>
      <c r="H38" s="20">
        <v>1</v>
      </c>
      <c r="I38" s="21" t="s">
        <v>37</v>
      </c>
      <c r="J38" t="s">
        <v>47</v>
      </c>
    </row>
    <row r="39" spans="4:19" x14ac:dyDescent="0.2">
      <c r="D39" s="1" t="s">
        <v>48</v>
      </c>
      <c r="H39" s="20">
        <v>2</v>
      </c>
      <c r="I39" s="21" t="s">
        <v>37</v>
      </c>
      <c r="J39" t="s">
        <v>40</v>
      </c>
    </row>
    <row r="40" spans="4:19" x14ac:dyDescent="0.2">
      <c r="D40" s="1" t="s">
        <v>49</v>
      </c>
      <c r="H40" s="20">
        <v>1</v>
      </c>
      <c r="I40" s="21" t="s">
        <v>37</v>
      </c>
      <c r="J40" t="s">
        <v>40</v>
      </c>
    </row>
    <row r="41" spans="4:19" x14ac:dyDescent="0.2">
      <c r="D41" s="1" t="s">
        <v>50</v>
      </c>
      <c r="H41" s="20">
        <v>1</v>
      </c>
      <c r="I41" s="21" t="s">
        <v>37</v>
      </c>
      <c r="J41" t="s">
        <v>40</v>
      </c>
    </row>
    <row r="42" spans="4:19" x14ac:dyDescent="0.2">
      <c r="D42" s="1" t="s">
        <v>51</v>
      </c>
      <c r="H42" s="20">
        <v>1</v>
      </c>
      <c r="I42" s="21" t="s">
        <v>37</v>
      </c>
      <c r="J42" t="s">
        <v>40</v>
      </c>
    </row>
    <row r="43" spans="4:19" x14ac:dyDescent="0.2">
      <c r="D43" s="1" t="s">
        <v>52</v>
      </c>
      <c r="H43" s="20">
        <v>1</v>
      </c>
      <c r="I43" s="21" t="s">
        <v>37</v>
      </c>
      <c r="J43" t="s">
        <v>40</v>
      </c>
    </row>
    <row r="44" spans="4:19" x14ac:dyDescent="0.2">
      <c r="D44" s="22" t="s">
        <v>53</v>
      </c>
      <c r="E44" s="23"/>
      <c r="F44" s="23"/>
      <c r="G44" s="23"/>
      <c r="H44" s="24">
        <v>7</v>
      </c>
      <c r="I44" s="25" t="s">
        <v>37</v>
      </c>
      <c r="J44" s="23" t="s">
        <v>55</v>
      </c>
      <c r="K44" s="23"/>
      <c r="L44" s="66" t="s">
        <v>80</v>
      </c>
      <c r="M44" s="67"/>
      <c r="N44" s="67"/>
      <c r="O44" s="67"/>
      <c r="P44" s="67"/>
      <c r="Q44" s="67"/>
      <c r="R44" s="67"/>
      <c r="S44" s="67"/>
    </row>
    <row r="45" spans="4:19" x14ac:dyDescent="0.2">
      <c r="D45" s="1" t="s">
        <v>54</v>
      </c>
      <c r="H45" s="20">
        <v>3</v>
      </c>
      <c r="I45" s="21" t="s">
        <v>37</v>
      </c>
      <c r="J45" t="s">
        <v>55</v>
      </c>
      <c r="L45" s="67"/>
      <c r="M45" s="67"/>
      <c r="N45" s="67"/>
      <c r="O45" s="67"/>
      <c r="P45" s="67"/>
      <c r="Q45" s="67"/>
      <c r="R45" s="67"/>
      <c r="S45" s="67"/>
    </row>
    <row r="46" spans="4:19" x14ac:dyDescent="0.2">
      <c r="D46" s="1" t="s">
        <v>56</v>
      </c>
      <c r="H46" s="20">
        <v>2</v>
      </c>
      <c r="I46" s="21" t="s">
        <v>37</v>
      </c>
      <c r="J46" t="s">
        <v>40</v>
      </c>
    </row>
    <row r="47" spans="4:19" x14ac:dyDescent="0.2">
      <c r="D47" s="1" t="s">
        <v>57</v>
      </c>
      <c r="H47" s="20">
        <v>2</v>
      </c>
      <c r="I47" s="21" t="s">
        <v>37</v>
      </c>
      <c r="J47" t="s">
        <v>40</v>
      </c>
    </row>
    <row r="48" spans="4:19" x14ac:dyDescent="0.2">
      <c r="D48" s="1" t="s">
        <v>58</v>
      </c>
      <c r="H48" s="20">
        <v>5</v>
      </c>
      <c r="I48" s="21" t="s">
        <v>37</v>
      </c>
      <c r="J48" t="s">
        <v>40</v>
      </c>
    </row>
    <row r="49" spans="2:19" x14ac:dyDescent="0.2">
      <c r="D49" s="1" t="s">
        <v>59</v>
      </c>
      <c r="H49" s="20">
        <v>2</v>
      </c>
      <c r="I49" s="21" t="s">
        <v>37</v>
      </c>
      <c r="J49" t="s">
        <v>40</v>
      </c>
    </row>
    <row r="50" spans="2:19" x14ac:dyDescent="0.2">
      <c r="D50" s="1" t="s">
        <v>60</v>
      </c>
      <c r="H50" s="20">
        <v>1</v>
      </c>
      <c r="I50" s="21" t="s">
        <v>37</v>
      </c>
      <c r="J50" t="s">
        <v>40</v>
      </c>
    </row>
    <row r="51" spans="2:19" x14ac:dyDescent="0.2">
      <c r="D51" s="1" t="s">
        <v>61</v>
      </c>
      <c r="H51" s="20">
        <v>2</v>
      </c>
      <c r="I51" s="21" t="s">
        <v>37</v>
      </c>
      <c r="J51" t="s">
        <v>40</v>
      </c>
    </row>
    <row r="52" spans="2:19" x14ac:dyDescent="0.2">
      <c r="D52" s="1" t="s">
        <v>62</v>
      </c>
      <c r="H52" s="20">
        <v>1</v>
      </c>
      <c r="I52" s="21" t="s">
        <v>37</v>
      </c>
      <c r="J52" t="s">
        <v>40</v>
      </c>
    </row>
    <row r="53" spans="2:19" x14ac:dyDescent="0.2">
      <c r="D53" s="1" t="s">
        <v>63</v>
      </c>
      <c r="H53" s="20">
        <v>3</v>
      </c>
      <c r="I53" s="21" t="s">
        <v>37</v>
      </c>
      <c r="J53" t="s">
        <v>40</v>
      </c>
    </row>
    <row r="54" spans="2:19" x14ac:dyDescent="0.2">
      <c r="D54" s="1" t="s">
        <v>64</v>
      </c>
      <c r="H54" s="20">
        <v>2</v>
      </c>
      <c r="I54" s="21" t="s">
        <v>37</v>
      </c>
      <c r="J54" t="s">
        <v>40</v>
      </c>
    </row>
    <row r="55" spans="2:19" x14ac:dyDescent="0.2">
      <c r="D55" s="1" t="s">
        <v>65</v>
      </c>
      <c r="H55" s="20">
        <v>9</v>
      </c>
      <c r="I55" s="21" t="s">
        <v>37</v>
      </c>
      <c r="J55" t="s">
        <v>66</v>
      </c>
    </row>
    <row r="56" spans="2:19" x14ac:dyDescent="0.2">
      <c r="D56" s="1" t="s">
        <v>76</v>
      </c>
      <c r="H56" s="20">
        <v>1</v>
      </c>
      <c r="I56" s="21" t="s">
        <v>37</v>
      </c>
      <c r="J56" t="s">
        <v>40</v>
      </c>
    </row>
    <row r="57" spans="2:19" x14ac:dyDescent="0.2">
      <c r="D57" s="1" t="s">
        <v>77</v>
      </c>
      <c r="H57" s="20">
        <v>1</v>
      </c>
      <c r="I57" s="21" t="s">
        <v>37</v>
      </c>
      <c r="J57" t="s">
        <v>40</v>
      </c>
    </row>
    <row r="58" spans="2:19" x14ac:dyDescent="0.2">
      <c r="D58" s="22" t="s">
        <v>78</v>
      </c>
      <c r="E58" s="23"/>
      <c r="F58" s="23"/>
      <c r="G58" s="23"/>
      <c r="H58" s="24">
        <v>11</v>
      </c>
      <c r="I58" s="25" t="s">
        <v>37</v>
      </c>
      <c r="J58" s="23" t="s">
        <v>55</v>
      </c>
      <c r="K58" s="23"/>
      <c r="L58" s="66" t="s">
        <v>81</v>
      </c>
      <c r="M58" s="67"/>
      <c r="N58" s="67"/>
      <c r="O58" s="67"/>
      <c r="P58" s="67"/>
      <c r="Q58" s="67"/>
      <c r="R58" s="67"/>
      <c r="S58" s="67"/>
    </row>
    <row r="59" spans="2:19" x14ac:dyDescent="0.2">
      <c r="D59" s="1"/>
      <c r="G59" t="s">
        <v>30</v>
      </c>
      <c r="H59" s="20">
        <f>SUM(H29:H58)</f>
        <v>145</v>
      </c>
      <c r="I59" s="21"/>
      <c r="L59" s="67"/>
      <c r="M59" s="67"/>
      <c r="N59" s="67"/>
      <c r="O59" s="67"/>
      <c r="P59" s="67"/>
      <c r="Q59" s="67"/>
      <c r="R59" s="67"/>
      <c r="S59" s="67"/>
    </row>
    <row r="61" spans="2:19" x14ac:dyDescent="0.2">
      <c r="B61" t="s">
        <v>6</v>
      </c>
      <c r="E61" t="s">
        <v>21</v>
      </c>
    </row>
    <row r="63" spans="2:19" x14ac:dyDescent="0.2">
      <c r="D63" s="16">
        <v>10</v>
      </c>
      <c r="E63" s="16" t="s">
        <v>16</v>
      </c>
      <c r="F63" s="65" t="s">
        <v>69</v>
      </c>
      <c r="G63" s="65"/>
      <c r="H63" s="65"/>
      <c r="I63" s="65"/>
      <c r="J63" s="65"/>
    </row>
    <row r="64" spans="2:19" x14ac:dyDescent="0.2">
      <c r="D64" s="16">
        <v>3</v>
      </c>
      <c r="E64" s="16" t="s">
        <v>16</v>
      </c>
      <c r="F64" s="65" t="s">
        <v>70</v>
      </c>
      <c r="G64" s="65"/>
      <c r="H64" s="65"/>
      <c r="I64" s="65"/>
      <c r="J64" s="65"/>
    </row>
    <row r="65" spans="4:10" x14ac:dyDescent="0.2">
      <c r="D65" s="16">
        <v>2</v>
      </c>
      <c r="E65" s="16" t="s">
        <v>16</v>
      </c>
      <c r="F65" s="65" t="s">
        <v>24</v>
      </c>
      <c r="G65" s="65"/>
      <c r="H65" s="65"/>
      <c r="I65" s="65"/>
      <c r="J65" s="65"/>
    </row>
    <row r="66" spans="4:10" x14ac:dyDescent="0.2">
      <c r="D66" s="16">
        <v>2</v>
      </c>
      <c r="E66" s="16" t="s">
        <v>16</v>
      </c>
      <c r="F66" s="65" t="s">
        <v>25</v>
      </c>
      <c r="G66" s="65"/>
      <c r="H66" s="65"/>
      <c r="I66" s="65"/>
      <c r="J66" s="65"/>
    </row>
    <row r="67" spans="4:10" x14ac:dyDescent="0.2">
      <c r="D67" s="16">
        <v>5</v>
      </c>
      <c r="E67" s="16" t="s">
        <v>16</v>
      </c>
      <c r="F67" s="65" t="s">
        <v>26</v>
      </c>
      <c r="G67" s="65"/>
      <c r="H67" s="65"/>
      <c r="I67" s="65"/>
      <c r="J67" s="65"/>
    </row>
  </sheetData>
  <mergeCells count="17">
    <mergeCell ref="F66:J66"/>
    <mergeCell ref="F67:J67"/>
    <mergeCell ref="F23:O23"/>
    <mergeCell ref="F24:O24"/>
    <mergeCell ref="F25:O25"/>
    <mergeCell ref="F63:J63"/>
    <mergeCell ref="F64:J64"/>
    <mergeCell ref="F65:J65"/>
    <mergeCell ref="L44:S45"/>
    <mergeCell ref="L58:S59"/>
    <mergeCell ref="F21:O21"/>
    <mergeCell ref="F22:O22"/>
    <mergeCell ref="F16:O16"/>
    <mergeCell ref="F17:O17"/>
    <mergeCell ref="F18:O18"/>
    <mergeCell ref="F19:O19"/>
    <mergeCell ref="F20:O20"/>
  </mergeCells>
  <pageMargins left="0.11811023622047245" right="0.11811023622047245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130" zoomScaleNormal="130" workbookViewId="0">
      <selection activeCell="K23" sqref="K23"/>
    </sheetView>
  </sheetViews>
  <sheetFormatPr defaultRowHeight="12.75" x14ac:dyDescent="0.2"/>
  <cols>
    <col min="1" max="1" width="4.7109375" customWidth="1"/>
    <col min="2" max="2" width="12.7109375" customWidth="1"/>
    <col min="13" max="13" width="10.140625" bestFit="1" customWidth="1"/>
    <col min="14" max="14" width="19" bestFit="1" customWidth="1"/>
    <col min="15" max="15" width="23.42578125" bestFit="1" customWidth="1"/>
    <col min="16" max="16" width="12.28515625" bestFit="1" customWidth="1"/>
  </cols>
  <sheetData>
    <row r="1" spans="1:15" x14ac:dyDescent="0.2">
      <c r="B1" s="1" t="s">
        <v>20</v>
      </c>
      <c r="C1" s="1"/>
      <c r="D1" s="1"/>
      <c r="E1" s="1"/>
      <c r="F1" s="1"/>
      <c r="G1" s="1"/>
    </row>
    <row r="3" spans="1:15" x14ac:dyDescent="0.2">
      <c r="B3" t="s">
        <v>0</v>
      </c>
      <c r="D3" t="s">
        <v>1</v>
      </c>
    </row>
    <row r="4" spans="1:15" x14ac:dyDescent="0.2">
      <c r="D4" t="s">
        <v>2</v>
      </c>
    </row>
    <row r="5" spans="1:15" x14ac:dyDescent="0.2">
      <c r="D5" t="s">
        <v>3</v>
      </c>
    </row>
    <row r="6" spans="1:15" x14ac:dyDescent="0.2">
      <c r="B6" t="s">
        <v>11</v>
      </c>
      <c r="D6" t="s">
        <v>4</v>
      </c>
    </row>
    <row r="7" spans="1:15" x14ac:dyDescent="0.2">
      <c r="D7" t="s">
        <v>5</v>
      </c>
    </row>
    <row r="9" spans="1:15" x14ac:dyDescent="0.2">
      <c r="B9" t="s">
        <v>6</v>
      </c>
      <c r="E9" t="s">
        <v>21</v>
      </c>
    </row>
    <row r="10" spans="1:15" ht="13.5" thickBot="1" x14ac:dyDescent="0.25"/>
    <row r="11" spans="1:15" ht="13.5" thickBot="1" x14ac:dyDescent="0.25">
      <c r="A11" s="73" t="s">
        <v>82</v>
      </c>
      <c r="B11" s="74"/>
      <c r="C11" s="73" t="s">
        <v>83</v>
      </c>
      <c r="D11" s="75"/>
      <c r="E11" s="75"/>
      <c r="F11" s="75"/>
      <c r="G11" s="75"/>
      <c r="H11" s="75"/>
      <c r="I11" s="75"/>
      <c r="J11" s="75"/>
      <c r="K11" s="75"/>
      <c r="L11" s="74"/>
      <c r="M11" s="8" t="s">
        <v>15</v>
      </c>
      <c r="N11" s="8" t="s">
        <v>18</v>
      </c>
      <c r="O11" s="8" t="s">
        <v>19</v>
      </c>
    </row>
    <row r="12" spans="1:15" x14ac:dyDescent="0.2">
      <c r="A12" s="27">
        <v>18</v>
      </c>
      <c r="B12" s="28" t="s">
        <v>16</v>
      </c>
      <c r="C12" s="28" t="s">
        <v>31</v>
      </c>
      <c r="D12" s="28"/>
      <c r="E12" s="28"/>
      <c r="F12" s="28"/>
      <c r="G12" s="28"/>
      <c r="H12" s="28"/>
      <c r="I12" s="28"/>
      <c r="J12" s="28"/>
      <c r="K12" s="28"/>
      <c r="L12" s="28"/>
      <c r="M12" s="38"/>
      <c r="N12" s="39">
        <f>SUM(M12*A12)</f>
        <v>0</v>
      </c>
      <c r="O12" s="40">
        <f>SUM(N12*1.21)</f>
        <v>0</v>
      </c>
    </row>
    <row r="13" spans="1:15" x14ac:dyDescent="0.2">
      <c r="A13" s="31">
        <v>24</v>
      </c>
      <c r="B13" s="16" t="s">
        <v>16</v>
      </c>
      <c r="C13" s="59" t="s">
        <v>7</v>
      </c>
      <c r="D13" s="60"/>
      <c r="E13" s="60"/>
      <c r="F13" s="60"/>
      <c r="G13" s="60"/>
      <c r="H13" s="60"/>
      <c r="I13" s="60"/>
      <c r="J13" s="60"/>
      <c r="K13" s="60"/>
      <c r="L13" s="61"/>
      <c r="M13" s="41"/>
      <c r="N13" s="42">
        <f t="shared" ref="N13:N21" si="0">SUM(M13*A13)</f>
        <v>0</v>
      </c>
      <c r="O13" s="43">
        <f t="shared" ref="O13:O21" si="1">SUM(N13*1.21)</f>
        <v>0</v>
      </c>
    </row>
    <row r="14" spans="1:15" x14ac:dyDescent="0.2">
      <c r="A14" s="31">
        <v>24</v>
      </c>
      <c r="B14" s="16" t="s">
        <v>16</v>
      </c>
      <c r="C14" s="59" t="s">
        <v>8</v>
      </c>
      <c r="D14" s="60"/>
      <c r="E14" s="60"/>
      <c r="F14" s="60"/>
      <c r="G14" s="60"/>
      <c r="H14" s="60"/>
      <c r="I14" s="60"/>
      <c r="J14" s="60"/>
      <c r="K14" s="60"/>
      <c r="L14" s="61"/>
      <c r="M14" s="41"/>
      <c r="N14" s="42">
        <f t="shared" si="0"/>
        <v>0</v>
      </c>
      <c r="O14" s="43">
        <f t="shared" si="1"/>
        <v>0</v>
      </c>
    </row>
    <row r="15" spans="1:15" x14ac:dyDescent="0.2">
      <c r="A15" s="31">
        <v>24</v>
      </c>
      <c r="B15" s="16" t="s">
        <v>16</v>
      </c>
      <c r="C15" s="59" t="s">
        <v>9</v>
      </c>
      <c r="D15" s="60"/>
      <c r="E15" s="60"/>
      <c r="F15" s="60"/>
      <c r="G15" s="60"/>
      <c r="H15" s="60"/>
      <c r="I15" s="60"/>
      <c r="J15" s="60"/>
      <c r="K15" s="60"/>
      <c r="L15" s="61"/>
      <c r="M15" s="41"/>
      <c r="N15" s="42">
        <f t="shared" si="0"/>
        <v>0</v>
      </c>
      <c r="O15" s="43">
        <f t="shared" si="1"/>
        <v>0</v>
      </c>
    </row>
    <row r="16" spans="1:15" x14ac:dyDescent="0.2">
      <c r="A16" s="31">
        <v>5</v>
      </c>
      <c r="B16" s="16" t="s">
        <v>16</v>
      </c>
      <c r="C16" s="59" t="s">
        <v>10</v>
      </c>
      <c r="D16" s="60"/>
      <c r="E16" s="60"/>
      <c r="F16" s="60"/>
      <c r="G16" s="60"/>
      <c r="H16" s="60"/>
      <c r="I16" s="60"/>
      <c r="J16" s="60"/>
      <c r="K16" s="60"/>
      <c r="L16" s="61"/>
      <c r="M16" s="41"/>
      <c r="N16" s="42">
        <f t="shared" si="0"/>
        <v>0</v>
      </c>
      <c r="O16" s="43">
        <f t="shared" si="1"/>
        <v>0</v>
      </c>
    </row>
    <row r="17" spans="1:15" x14ac:dyDescent="0.2">
      <c r="A17" s="31">
        <v>2</v>
      </c>
      <c r="B17" s="16" t="s">
        <v>16</v>
      </c>
      <c r="C17" s="59" t="s">
        <v>32</v>
      </c>
      <c r="D17" s="60"/>
      <c r="E17" s="60"/>
      <c r="F17" s="60"/>
      <c r="G17" s="60"/>
      <c r="H17" s="60"/>
      <c r="I17" s="60"/>
      <c r="J17" s="60"/>
      <c r="K17" s="60"/>
      <c r="L17" s="61"/>
      <c r="M17" s="41"/>
      <c r="N17" s="42">
        <f t="shared" si="0"/>
        <v>0</v>
      </c>
      <c r="O17" s="43">
        <f t="shared" si="1"/>
        <v>0</v>
      </c>
    </row>
    <row r="18" spans="1:15" x14ac:dyDescent="0.2">
      <c r="A18" s="31">
        <v>2</v>
      </c>
      <c r="B18" s="16" t="s">
        <v>16</v>
      </c>
      <c r="C18" s="59" t="s">
        <v>12</v>
      </c>
      <c r="D18" s="60"/>
      <c r="E18" s="60"/>
      <c r="F18" s="60"/>
      <c r="G18" s="60"/>
      <c r="H18" s="60"/>
      <c r="I18" s="60"/>
      <c r="J18" s="60"/>
      <c r="K18" s="60"/>
      <c r="L18" s="61"/>
      <c r="M18" s="41"/>
      <c r="N18" s="42">
        <f t="shared" si="0"/>
        <v>0</v>
      </c>
      <c r="O18" s="43">
        <f t="shared" si="1"/>
        <v>0</v>
      </c>
    </row>
    <row r="19" spans="1:15" x14ac:dyDescent="0.2">
      <c r="A19" s="31">
        <v>1</v>
      </c>
      <c r="B19" s="16" t="s">
        <v>16</v>
      </c>
      <c r="C19" s="59" t="s">
        <v>33</v>
      </c>
      <c r="D19" s="60"/>
      <c r="E19" s="60"/>
      <c r="F19" s="60"/>
      <c r="G19" s="60"/>
      <c r="H19" s="60"/>
      <c r="I19" s="60"/>
      <c r="J19" s="60"/>
      <c r="K19" s="60"/>
      <c r="L19" s="61"/>
      <c r="M19" s="41"/>
      <c r="N19" s="42">
        <f t="shared" si="0"/>
        <v>0</v>
      </c>
      <c r="O19" s="43">
        <f t="shared" si="1"/>
        <v>0</v>
      </c>
    </row>
    <row r="20" spans="1:15" x14ac:dyDescent="0.2">
      <c r="A20" s="31">
        <v>5</v>
      </c>
      <c r="B20" s="16" t="s">
        <v>16</v>
      </c>
      <c r="C20" s="59" t="s">
        <v>79</v>
      </c>
      <c r="D20" s="60"/>
      <c r="E20" s="60"/>
      <c r="F20" s="60"/>
      <c r="G20" s="60"/>
      <c r="H20" s="60"/>
      <c r="I20" s="60"/>
      <c r="J20" s="60"/>
      <c r="K20" s="60"/>
      <c r="L20" s="61"/>
      <c r="M20" s="41"/>
      <c r="N20" s="42">
        <f t="shared" si="0"/>
        <v>0</v>
      </c>
      <c r="O20" s="43">
        <f t="shared" si="1"/>
        <v>0</v>
      </c>
    </row>
    <row r="21" spans="1:15" ht="13.5" thickBot="1" x14ac:dyDescent="0.25">
      <c r="A21" s="33">
        <v>2</v>
      </c>
      <c r="B21" s="34" t="s">
        <v>16</v>
      </c>
      <c r="C21" s="70" t="s">
        <v>13</v>
      </c>
      <c r="D21" s="71"/>
      <c r="E21" s="71"/>
      <c r="F21" s="71"/>
      <c r="G21" s="71"/>
      <c r="H21" s="71"/>
      <c r="I21" s="71"/>
      <c r="J21" s="71"/>
      <c r="K21" s="71"/>
      <c r="L21" s="72"/>
      <c r="M21" s="44"/>
      <c r="N21" s="45">
        <f t="shared" si="0"/>
        <v>0</v>
      </c>
      <c r="O21" s="46">
        <f t="shared" si="1"/>
        <v>0</v>
      </c>
    </row>
    <row r="23" spans="1:15" x14ac:dyDescent="0.2">
      <c r="B23" t="s">
        <v>14</v>
      </c>
    </row>
    <row r="24" spans="1:15" x14ac:dyDescent="0.2">
      <c r="A24" s="68" t="s">
        <v>17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42">
        <f>SUM(N12:N21)</f>
        <v>0</v>
      </c>
      <c r="O24" s="42">
        <f>SUM(O12:O21)</f>
        <v>0</v>
      </c>
    </row>
    <row r="25" spans="1:15" ht="15.75" x14ac:dyDescent="0.25">
      <c r="A25" s="69" t="s">
        <v>85</v>
      </c>
      <c r="B25" s="69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47">
        <f>N24*4</f>
        <v>0</v>
      </c>
      <c r="O25" s="42">
        <f>N25*1.21</f>
        <v>0</v>
      </c>
    </row>
    <row r="26" spans="1:15" x14ac:dyDescent="0.2">
      <c r="N26" s="3"/>
      <c r="O26" s="4"/>
    </row>
    <row r="27" spans="1:15" x14ac:dyDescent="0.2">
      <c r="B27" s="37" t="s">
        <v>84</v>
      </c>
      <c r="C27" s="37"/>
      <c r="D27" s="37"/>
    </row>
  </sheetData>
  <mergeCells count="15">
    <mergeCell ref="C17:L17"/>
    <mergeCell ref="A11:B11"/>
    <mergeCell ref="C11:L11"/>
    <mergeCell ref="C13:L13"/>
    <mergeCell ref="C14:L14"/>
    <mergeCell ref="C16:L16"/>
    <mergeCell ref="C15:L15"/>
    <mergeCell ref="A24:B24"/>
    <mergeCell ref="A25:B25"/>
    <mergeCell ref="C24:M24"/>
    <mergeCell ref="C25:M25"/>
    <mergeCell ref="C18:L18"/>
    <mergeCell ref="C19:L19"/>
    <mergeCell ref="C20:L20"/>
    <mergeCell ref="C21:L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130" zoomScaleNormal="130" workbookViewId="0">
      <selection activeCell="C12" sqref="C8:L12"/>
    </sheetView>
  </sheetViews>
  <sheetFormatPr defaultRowHeight="12.75" x14ac:dyDescent="0.2"/>
  <cols>
    <col min="1" max="1" width="4.7109375" customWidth="1"/>
    <col min="2" max="2" width="12.7109375" customWidth="1"/>
    <col min="13" max="13" width="10.140625" bestFit="1" customWidth="1"/>
    <col min="14" max="14" width="19" bestFit="1" customWidth="1"/>
    <col min="15" max="15" width="23.42578125" bestFit="1" customWidth="1"/>
    <col min="16" max="16" width="12.28515625" bestFit="1" customWidth="1"/>
  </cols>
  <sheetData>
    <row r="1" spans="1:15" x14ac:dyDescent="0.2">
      <c r="B1" s="1" t="s">
        <v>68</v>
      </c>
    </row>
    <row r="4" spans="1:15" x14ac:dyDescent="0.2">
      <c r="B4" t="s">
        <v>22</v>
      </c>
      <c r="D4" t="s">
        <v>23</v>
      </c>
    </row>
    <row r="6" spans="1:15" ht="13.5" thickBot="1" x14ac:dyDescent="0.25">
      <c r="B6" t="s">
        <v>6</v>
      </c>
      <c r="E6" t="s">
        <v>21</v>
      </c>
    </row>
    <row r="7" spans="1:15" ht="13.5" thickBot="1" x14ac:dyDescent="0.25">
      <c r="A7" s="77" t="s">
        <v>82</v>
      </c>
      <c r="B7" s="79"/>
      <c r="C7" s="77" t="s">
        <v>83</v>
      </c>
      <c r="D7" s="78"/>
      <c r="E7" s="78"/>
      <c r="F7" s="78"/>
      <c r="G7" s="78"/>
      <c r="H7" s="78"/>
      <c r="I7" s="78"/>
      <c r="J7" s="78"/>
      <c r="K7" s="78"/>
      <c r="L7" s="79"/>
      <c r="M7" s="8" t="s">
        <v>15</v>
      </c>
      <c r="N7" s="8" t="s">
        <v>18</v>
      </c>
      <c r="O7" s="8" t="s">
        <v>19</v>
      </c>
    </row>
    <row r="8" spans="1:15" x14ac:dyDescent="0.2">
      <c r="A8" s="56">
        <v>10</v>
      </c>
      <c r="B8" s="28" t="s">
        <v>16</v>
      </c>
      <c r="C8" s="80" t="s">
        <v>69</v>
      </c>
      <c r="D8" s="80"/>
      <c r="E8" s="80"/>
      <c r="F8" s="80"/>
      <c r="G8" s="80"/>
      <c r="H8" s="80"/>
      <c r="I8" s="80"/>
      <c r="J8" s="80"/>
      <c r="K8" s="80"/>
      <c r="L8" s="80"/>
      <c r="M8" s="29"/>
      <c r="N8" s="28">
        <f t="shared" ref="N8:N12" si="0">SUM(M8*A8)</f>
        <v>0</v>
      </c>
      <c r="O8" s="30">
        <f t="shared" ref="O8:O12" si="1">SUM(N8*1.21)</f>
        <v>0</v>
      </c>
    </row>
    <row r="9" spans="1:15" x14ac:dyDescent="0.2">
      <c r="A9" s="57">
        <v>3</v>
      </c>
      <c r="B9" s="16" t="s">
        <v>16</v>
      </c>
      <c r="C9" s="65" t="s">
        <v>70</v>
      </c>
      <c r="D9" s="65"/>
      <c r="E9" s="65"/>
      <c r="F9" s="65"/>
      <c r="G9" s="65"/>
      <c r="H9" s="65"/>
      <c r="I9" s="65"/>
      <c r="J9" s="65"/>
      <c r="K9" s="65"/>
      <c r="L9" s="65"/>
      <c r="M9" s="26"/>
      <c r="N9" s="16">
        <f t="shared" si="0"/>
        <v>0</v>
      </c>
      <c r="O9" s="32">
        <f t="shared" si="1"/>
        <v>0</v>
      </c>
    </row>
    <row r="10" spans="1:15" x14ac:dyDescent="0.2">
      <c r="A10" s="57">
        <v>2</v>
      </c>
      <c r="B10" s="16" t="s">
        <v>16</v>
      </c>
      <c r="C10" s="65" t="s">
        <v>24</v>
      </c>
      <c r="D10" s="65"/>
      <c r="E10" s="65"/>
      <c r="F10" s="65"/>
      <c r="G10" s="65"/>
      <c r="H10" s="65"/>
      <c r="I10" s="65"/>
      <c r="J10" s="65"/>
      <c r="K10" s="65"/>
      <c r="L10" s="65"/>
      <c r="M10" s="26"/>
      <c r="N10" s="16">
        <f t="shared" si="0"/>
        <v>0</v>
      </c>
      <c r="O10" s="32">
        <f t="shared" si="1"/>
        <v>0</v>
      </c>
    </row>
    <row r="11" spans="1:15" x14ac:dyDescent="0.2">
      <c r="A11" s="57">
        <v>2</v>
      </c>
      <c r="B11" s="16" t="s">
        <v>16</v>
      </c>
      <c r="C11" s="65" t="s">
        <v>25</v>
      </c>
      <c r="D11" s="65"/>
      <c r="E11" s="65"/>
      <c r="F11" s="65"/>
      <c r="G11" s="65"/>
      <c r="H11" s="65"/>
      <c r="I11" s="65"/>
      <c r="J11" s="65"/>
      <c r="K11" s="65"/>
      <c r="L11" s="65"/>
      <c r="M11" s="26"/>
      <c r="N11" s="16">
        <f t="shared" si="0"/>
        <v>0</v>
      </c>
      <c r="O11" s="32">
        <f t="shared" si="1"/>
        <v>0</v>
      </c>
    </row>
    <row r="12" spans="1:15" ht="13.5" thickBot="1" x14ac:dyDescent="0.25">
      <c r="A12" s="58">
        <v>5</v>
      </c>
      <c r="B12" s="34" t="s">
        <v>16</v>
      </c>
      <c r="C12" s="76" t="s">
        <v>26</v>
      </c>
      <c r="D12" s="76"/>
      <c r="E12" s="76"/>
      <c r="F12" s="76"/>
      <c r="G12" s="76"/>
      <c r="H12" s="76"/>
      <c r="I12" s="76"/>
      <c r="J12" s="76"/>
      <c r="K12" s="76"/>
      <c r="L12" s="76"/>
      <c r="M12" s="35"/>
      <c r="N12" s="34">
        <f t="shared" si="0"/>
        <v>0</v>
      </c>
      <c r="O12" s="36">
        <f t="shared" si="1"/>
        <v>0</v>
      </c>
    </row>
    <row r="14" spans="1:15" x14ac:dyDescent="0.2">
      <c r="B14" t="s">
        <v>14</v>
      </c>
    </row>
    <row r="16" spans="1:15" x14ac:dyDescent="0.2">
      <c r="A16" s="68" t="s">
        <v>17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16">
        <f>SUM(N8:N12)</f>
        <v>0</v>
      </c>
      <c r="O16" s="16">
        <f>SUM(O8:O12)</f>
        <v>0</v>
      </c>
    </row>
    <row r="17" spans="1:15" ht="15.75" x14ac:dyDescent="0.25">
      <c r="A17" s="69" t="s">
        <v>85</v>
      </c>
      <c r="B17" s="69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48">
        <f>N16*4</f>
        <v>0</v>
      </c>
      <c r="O17" s="49">
        <f>N17*1.21</f>
        <v>0</v>
      </c>
    </row>
    <row r="18" spans="1:15" x14ac:dyDescent="0.2">
      <c r="N18" s="2"/>
      <c r="O18" s="2"/>
    </row>
    <row r="19" spans="1:15" x14ac:dyDescent="0.2">
      <c r="B19" s="37" t="s">
        <v>84</v>
      </c>
      <c r="C19" s="37"/>
      <c r="D19" s="37"/>
      <c r="N19" s="3"/>
      <c r="O19" s="3"/>
    </row>
  </sheetData>
  <mergeCells count="11">
    <mergeCell ref="C11:L11"/>
    <mergeCell ref="C7:L7"/>
    <mergeCell ref="A7:B7"/>
    <mergeCell ref="C8:L8"/>
    <mergeCell ref="C9:L9"/>
    <mergeCell ref="C10:L10"/>
    <mergeCell ref="C12:L12"/>
    <mergeCell ref="A16:B16"/>
    <mergeCell ref="A17:B17"/>
    <mergeCell ref="C16:M16"/>
    <mergeCell ref="C17:M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"/>
  <sheetViews>
    <sheetView workbookViewId="0">
      <selection activeCell="F22" sqref="F22"/>
    </sheetView>
  </sheetViews>
  <sheetFormatPr defaultRowHeight="12.75" x14ac:dyDescent="0.2"/>
  <cols>
    <col min="1" max="1" width="30.42578125" bestFit="1" customWidth="1"/>
    <col min="2" max="2" width="21" bestFit="1" customWidth="1"/>
    <col min="3" max="3" width="23.140625" bestFit="1" customWidth="1"/>
    <col min="4" max="4" width="31.85546875" bestFit="1" customWidth="1"/>
  </cols>
  <sheetData>
    <row r="1" spans="1:4" ht="13.5" thickBot="1" x14ac:dyDescent="0.25"/>
    <row r="2" spans="1:4" ht="13.5" thickBot="1" x14ac:dyDescent="0.25">
      <c r="A2" s="8"/>
      <c r="B2" s="50" t="s">
        <v>28</v>
      </c>
      <c r="C2" s="51" t="s">
        <v>29</v>
      </c>
      <c r="D2" s="51" t="s">
        <v>86</v>
      </c>
    </row>
    <row r="3" spans="1:4" ht="15" x14ac:dyDescent="0.2">
      <c r="A3" s="9" t="s">
        <v>27</v>
      </c>
      <c r="B3" s="7">
        <f>'pumpy a servisní stojany'!N24</f>
        <v>0</v>
      </c>
      <c r="C3" s="6">
        <f>B3*4</f>
        <v>0</v>
      </c>
      <c r="D3" s="52">
        <f>'pumpy a servisní stojany'!O25</f>
        <v>0</v>
      </c>
    </row>
    <row r="4" spans="1:4" ht="15.75" thickBot="1" x14ac:dyDescent="0.25">
      <c r="A4" s="10" t="s">
        <v>73</v>
      </c>
      <c r="B4" s="12">
        <f>'Stojany na kola'!N16</f>
        <v>0</v>
      </c>
      <c r="C4" s="13">
        <f>B4*4</f>
        <v>0</v>
      </c>
      <c r="D4" s="53">
        <f>'Stojany na kola'!O17</f>
        <v>0</v>
      </c>
    </row>
    <row r="5" spans="1:4" ht="16.5" thickBot="1" x14ac:dyDescent="0.3">
      <c r="A5" s="11" t="s">
        <v>30</v>
      </c>
      <c r="B5" s="14">
        <f>SUM(B3:B4)</f>
        <v>0</v>
      </c>
      <c r="C5" s="55">
        <f>SUM(C3:C4)</f>
        <v>0</v>
      </c>
      <c r="D5" s="54">
        <f>SUM(D3:D4)</f>
        <v>0</v>
      </c>
    </row>
    <row r="6" spans="1:4" ht="18" x14ac:dyDescent="0.25">
      <c r="D6" s="5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soupis činností</vt:lpstr>
      <vt:lpstr>pumpy a servisní stojany</vt:lpstr>
      <vt:lpstr>Stojany na kola</vt:lpstr>
      <vt:lpstr>Výsledná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Gryga</dc:creator>
  <cp:lastModifiedBy>Administrator</cp:lastModifiedBy>
  <cp:lastPrinted>2025-01-29T12:18:42Z</cp:lastPrinted>
  <dcterms:created xsi:type="dcterms:W3CDTF">2023-02-16T05:48:27Z</dcterms:created>
  <dcterms:modified xsi:type="dcterms:W3CDTF">2025-02-17T11:33:40Z</dcterms:modified>
</cp:coreProperties>
</file>