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8735" windowHeight="12210" firstSheet="7" activeTab="9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00" sheetId="11" state="hidden" r:id="rId5"/>
    <sheet name="000 1 Naklady" sheetId="12" r:id="rId6"/>
    <sheet name="Rekapitulace Objekt 100.1" sheetId="13" r:id="rId7"/>
    <sheet name="100.1 1 Pol" sheetId="14" r:id="rId8"/>
    <sheet name="Rekapitulace Objekt 100.2" sheetId="15" r:id="rId9"/>
    <sheet name="100.2 1 Pol" sheetId="16" r:id="rId10"/>
    <sheet name="Rekapitulace Objekt 100.3" sheetId="17" r:id="rId11"/>
    <sheet name="100.3 1 Pol" sheetId="18" r:id="rId12"/>
    <sheet name="Rekapitulace Objekt 300" sheetId="19" r:id="rId13"/>
    <sheet name="300 1 Pol" sheetId="20" r:id="rId14"/>
    <sheet name="300 2 Pol" sheetId="21" r:id="rId15"/>
    <sheet name="Rekapitulace Objekt 400" sheetId="22" r:id="rId16"/>
    <sheet name="400 1 Pol" sheetId="23" r:id="rId17"/>
  </sheets>
  <externalReferences>
    <externalReference r:id="rId18"/>
  </externalReferences>
  <definedNames>
    <definedName name="CelkemObjekty" localSheetId="1">Stavba!$I$30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'000 1 Naklady'!$A$1:$I$37</definedName>
    <definedName name="_xlnm.Print_Area" localSheetId="7">'100.1 1 Pol'!$A$1:$I$226</definedName>
    <definedName name="_xlnm.Print_Area" localSheetId="9">'100.2 1 Pol'!$A$1:$I$201</definedName>
    <definedName name="_xlnm.Print_Area" localSheetId="11">'100.3 1 Pol'!$A$1:$I$115</definedName>
    <definedName name="_xlnm.Print_Area" localSheetId="13">'300 1 Pol'!$A$1:$I$88</definedName>
    <definedName name="_xlnm.Print_Area" localSheetId="14">'300 2 Pol'!$A$1:$I$60</definedName>
    <definedName name="_xlnm.Print_Area" localSheetId="16">'400 1 Pol'!$A$1:$I$11</definedName>
    <definedName name="_xlnm.Print_Area" localSheetId="4">'Rekapitulace Objekt 000'!$A$1:$H$32</definedName>
    <definedName name="_xlnm.Print_Area" localSheetId="6">'Rekapitulace Objekt 100.1'!$A$1:$H$40</definedName>
    <definedName name="_xlnm.Print_Area" localSheetId="8">'Rekapitulace Objekt 100.2'!$A$1:$H$40</definedName>
    <definedName name="_xlnm.Print_Area" localSheetId="10">'Rekapitulace Objekt 100.3'!$A$1:$H$37</definedName>
    <definedName name="_xlnm.Print_Area" localSheetId="12">'Rekapitulace Objekt 300'!$A$1:$H$43</definedName>
    <definedName name="_xlnm.Print_Area" localSheetId="15">'Rekapitulace Objekt 400'!$A$1:$H$31</definedName>
    <definedName name="_xlnm.Print_Area" localSheetId="1">Stavba!$A$1:$J$64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31" i="22"/>
  <c r="BC28"/>
  <c r="AN11" i="23"/>
  <c r="O18" i="22" s="1"/>
  <c r="H22" s="1"/>
  <c r="O21" s="1"/>
  <c r="O29" i="1" s="1"/>
  <c r="AK10" i="23"/>
  <c r="AL10"/>
  <c r="G9"/>
  <c r="F8" s="1"/>
  <c r="J61" i="1" s="1"/>
  <c r="D19" i="22"/>
  <c r="B7"/>
  <c r="B6"/>
  <c r="C1"/>
  <c r="B1"/>
  <c r="D43" i="19"/>
  <c r="BC37"/>
  <c r="AN60" i="21"/>
  <c r="O19" i="19" s="1"/>
  <c r="AK59" i="21"/>
  <c r="AL59"/>
  <c r="BA58"/>
  <c r="AZ10"/>
  <c r="G11"/>
  <c r="G13"/>
  <c r="G15"/>
  <c r="G17"/>
  <c r="G21"/>
  <c r="G24"/>
  <c r="G27"/>
  <c r="G28"/>
  <c r="G33"/>
  <c r="G35"/>
  <c r="F30" s="1"/>
  <c r="H40" i="19" s="1"/>
  <c r="G37" i="21"/>
  <c r="G40"/>
  <c r="G41"/>
  <c r="G42"/>
  <c r="G43"/>
  <c r="G44"/>
  <c r="G45"/>
  <c r="G46"/>
  <c r="G47"/>
  <c r="G48"/>
  <c r="G49"/>
  <c r="G50"/>
  <c r="G51"/>
  <c r="G52"/>
  <c r="G53"/>
  <c r="G57"/>
  <c r="F54" s="1"/>
  <c r="H42" i="19" s="1"/>
  <c r="D35"/>
  <c r="BC29"/>
  <c r="AN88" i="20"/>
  <c r="O18" i="19" s="1"/>
  <c r="AK87" i="20"/>
  <c r="AL87"/>
  <c r="BA86"/>
  <c r="AZ18"/>
  <c r="AZ10"/>
  <c r="G11"/>
  <c r="G13"/>
  <c r="G14"/>
  <c r="G16"/>
  <c r="G19"/>
  <c r="G25"/>
  <c r="G27"/>
  <c r="G34"/>
  <c r="G38"/>
  <c r="G43"/>
  <c r="G46"/>
  <c r="G50"/>
  <c r="G55"/>
  <c r="G57"/>
  <c r="G59"/>
  <c r="G60"/>
  <c r="F52" s="1"/>
  <c r="H32" i="19" s="1"/>
  <c r="G62" i="20"/>
  <c r="G64"/>
  <c r="G65"/>
  <c r="G66"/>
  <c r="G67"/>
  <c r="G68"/>
  <c r="G69"/>
  <c r="G70"/>
  <c r="G71"/>
  <c r="G72"/>
  <c r="G73"/>
  <c r="G74"/>
  <c r="G76"/>
  <c r="G77"/>
  <c r="G78"/>
  <c r="G79"/>
  <c r="G80"/>
  <c r="G81"/>
  <c r="G85"/>
  <c r="F82" s="1"/>
  <c r="H34" i="19" s="1"/>
  <c r="D20"/>
  <c r="B7"/>
  <c r="B6"/>
  <c r="C1"/>
  <c r="B1"/>
  <c r="D37" i="17"/>
  <c r="BC28"/>
  <c r="AN115" i="18"/>
  <c r="O18" i="17" s="1"/>
  <c r="H22" s="1"/>
  <c r="AK114" i="18"/>
  <c r="AL114"/>
  <c r="BA109"/>
  <c r="AZ75"/>
  <c r="BA64"/>
  <c r="G12"/>
  <c r="G18"/>
  <c r="G22"/>
  <c r="G28"/>
  <c r="G31"/>
  <c r="G34"/>
  <c r="G37"/>
  <c r="G42"/>
  <c r="G46"/>
  <c r="G47"/>
  <c r="G51"/>
  <c r="G54"/>
  <c r="G56"/>
  <c r="G57"/>
  <c r="G58"/>
  <c r="G60"/>
  <c r="G63"/>
  <c r="G65"/>
  <c r="G67"/>
  <c r="G71"/>
  <c r="G76"/>
  <c r="G80"/>
  <c r="G81"/>
  <c r="G83"/>
  <c r="G88"/>
  <c r="G91"/>
  <c r="G93"/>
  <c r="G97"/>
  <c r="G100"/>
  <c r="G102"/>
  <c r="G103"/>
  <c r="G106"/>
  <c r="G108"/>
  <c r="F110"/>
  <c r="H36" i="17" s="1"/>
  <c r="G113" i="18"/>
  <c r="D19" i="17"/>
  <c r="B7"/>
  <c r="B6"/>
  <c r="C1"/>
  <c r="B1"/>
  <c r="D40" i="15"/>
  <c r="BC28"/>
  <c r="AN201" i="16"/>
  <c r="O18" i="15" s="1"/>
  <c r="H22" s="1"/>
  <c r="AK200" i="16"/>
  <c r="AL200"/>
  <c r="BA195"/>
  <c r="BA180"/>
  <c r="AZ129"/>
  <c r="BA85"/>
  <c r="BA42"/>
  <c r="AZ10"/>
  <c r="G11"/>
  <c r="G16"/>
  <c r="G22"/>
  <c r="G26"/>
  <c r="G32"/>
  <c r="G35"/>
  <c r="G38"/>
  <c r="G41"/>
  <c r="G45"/>
  <c r="G47"/>
  <c r="G50"/>
  <c r="G51"/>
  <c r="G52"/>
  <c r="G54"/>
  <c r="G55"/>
  <c r="G56"/>
  <c r="G60"/>
  <c r="G64"/>
  <c r="G65"/>
  <c r="F57" s="1"/>
  <c r="H32" i="15" s="1"/>
  <c r="G72" i="16"/>
  <c r="G75"/>
  <c r="G77"/>
  <c r="G78"/>
  <c r="G79"/>
  <c r="G81"/>
  <c r="G84"/>
  <c r="G86"/>
  <c r="G88"/>
  <c r="G92"/>
  <c r="F89" s="1"/>
  <c r="H34" i="15" s="1"/>
  <c r="G94" i="16"/>
  <c r="G98"/>
  <c r="G100"/>
  <c r="G103"/>
  <c r="G104"/>
  <c r="G105"/>
  <c r="G106"/>
  <c r="G107"/>
  <c r="G108"/>
  <c r="G109"/>
  <c r="G113"/>
  <c r="G114"/>
  <c r="G116"/>
  <c r="G118"/>
  <c r="G122"/>
  <c r="G125"/>
  <c r="G127"/>
  <c r="G130"/>
  <c r="G131"/>
  <c r="G134"/>
  <c r="G135"/>
  <c r="G137"/>
  <c r="G139"/>
  <c r="G143"/>
  <c r="G145"/>
  <c r="G148"/>
  <c r="G153"/>
  <c r="G157"/>
  <c r="G159"/>
  <c r="G161"/>
  <c r="G167"/>
  <c r="G169"/>
  <c r="G172"/>
  <c r="G176"/>
  <c r="G179"/>
  <c r="G182"/>
  <c r="G184"/>
  <c r="G185"/>
  <c r="G186"/>
  <c r="G188"/>
  <c r="G189"/>
  <c r="G192"/>
  <c r="G194"/>
  <c r="G199"/>
  <c r="F196" s="1"/>
  <c r="H39" i="15" s="1"/>
  <c r="D19"/>
  <c r="B7"/>
  <c r="B6"/>
  <c r="C1"/>
  <c r="B1"/>
  <c r="D40" i="13"/>
  <c r="BC28"/>
  <c r="AN226" i="14"/>
  <c r="O18" i="13" s="1"/>
  <c r="H22" s="1"/>
  <c r="O21" s="1"/>
  <c r="O25" i="1" s="1"/>
  <c r="AK225" i="14"/>
  <c r="AL225"/>
  <c r="BA220"/>
  <c r="BA208"/>
  <c r="AZ198"/>
  <c r="AZ145"/>
  <c r="AZ128"/>
  <c r="BA82"/>
  <c r="AZ10"/>
  <c r="G11"/>
  <c r="G16"/>
  <c r="G22"/>
  <c r="G26"/>
  <c r="G32"/>
  <c r="G35"/>
  <c r="G39"/>
  <c r="G44"/>
  <c r="G49"/>
  <c r="G52"/>
  <c r="G53"/>
  <c r="F51" s="1"/>
  <c r="G54"/>
  <c r="G58"/>
  <c r="G61"/>
  <c r="F55" s="1"/>
  <c r="G63"/>
  <c r="G67"/>
  <c r="G70"/>
  <c r="G74"/>
  <c r="G75"/>
  <c r="G76"/>
  <c r="G78"/>
  <c r="G81"/>
  <c r="G83"/>
  <c r="G85"/>
  <c r="G89"/>
  <c r="G91"/>
  <c r="G95"/>
  <c r="G97"/>
  <c r="G100"/>
  <c r="G101"/>
  <c r="G102"/>
  <c r="G103"/>
  <c r="G104"/>
  <c r="G105"/>
  <c r="G106"/>
  <c r="G110"/>
  <c r="G112"/>
  <c r="G114"/>
  <c r="G119"/>
  <c r="G122"/>
  <c r="G124"/>
  <c r="G126"/>
  <c r="G129"/>
  <c r="G133"/>
  <c r="G135"/>
  <c r="G137"/>
  <c r="G139"/>
  <c r="G141"/>
  <c r="G142"/>
  <c r="G146"/>
  <c r="G147"/>
  <c r="G149"/>
  <c r="G150"/>
  <c r="G151"/>
  <c r="G153"/>
  <c r="G156"/>
  <c r="G159"/>
  <c r="G162"/>
  <c r="G164"/>
  <c r="G167"/>
  <c r="G169"/>
  <c r="G172"/>
  <c r="G179"/>
  <c r="G184"/>
  <c r="G185"/>
  <c r="G187"/>
  <c r="G189"/>
  <c r="G191"/>
  <c r="G192"/>
  <c r="G193"/>
  <c r="G196"/>
  <c r="G199"/>
  <c r="G202"/>
  <c r="G205"/>
  <c r="G207"/>
  <c r="G209"/>
  <c r="G210"/>
  <c r="G211"/>
  <c r="G213"/>
  <c r="G214"/>
  <c r="G217"/>
  <c r="G219"/>
  <c r="G224"/>
  <c r="F221" s="1"/>
  <c r="J60" i="1" s="1"/>
  <c r="D19" i="13"/>
  <c r="B7"/>
  <c r="B6"/>
  <c r="C1"/>
  <c r="B1"/>
  <c r="D32" i="11"/>
  <c r="BC28"/>
  <c r="AN37" i="12"/>
  <c r="O18" i="11" s="1"/>
  <c r="H22" s="1"/>
  <c r="O21" s="1"/>
  <c r="O23" i="1" s="1"/>
  <c r="AK36" i="12"/>
  <c r="AL36"/>
  <c r="BA34"/>
  <c r="BA32"/>
  <c r="BA30"/>
  <c r="BA29"/>
  <c r="BA26"/>
  <c r="BA25"/>
  <c r="BA24"/>
  <c r="BA22"/>
  <c r="BA20"/>
  <c r="BA18"/>
  <c r="BA16"/>
  <c r="BA14"/>
  <c r="BA12"/>
  <c r="BA10"/>
  <c r="G9"/>
  <c r="G11"/>
  <c r="G13"/>
  <c r="G15"/>
  <c r="G17"/>
  <c r="G19"/>
  <c r="G21"/>
  <c r="G23"/>
  <c r="G28"/>
  <c r="F27" s="1"/>
  <c r="H31" i="11" s="1"/>
  <c r="G31" i="12"/>
  <c r="G33"/>
  <c r="G35"/>
  <c r="D19" i="11"/>
  <c r="B7"/>
  <c r="B6"/>
  <c r="C1"/>
  <c r="B1"/>
  <c r="B1" i="9"/>
  <c r="C1"/>
  <c r="B7"/>
  <c r="B6"/>
  <c r="H31" i="13" l="1"/>
  <c r="H32"/>
  <c r="F8" i="12"/>
  <c r="F143" i="14"/>
  <c r="F107"/>
  <c r="H39" i="13"/>
  <c r="F163" i="16"/>
  <c r="H38" i="15" s="1"/>
  <c r="F69" i="16"/>
  <c r="H33" i="15" s="1"/>
  <c r="F49" i="16"/>
  <c r="H31" i="15" s="1"/>
  <c r="F8" i="16"/>
  <c r="F85" i="18"/>
  <c r="H34" i="17" s="1"/>
  <c r="F48" i="18"/>
  <c r="H32" i="17" s="1"/>
  <c r="F8" i="18"/>
  <c r="AO115"/>
  <c r="P18" i="17" s="1"/>
  <c r="H24" s="1"/>
  <c r="F8" i="20"/>
  <c r="AO88"/>
  <c r="P18" i="19" s="1"/>
  <c r="F8" i="21"/>
  <c r="G11" i="23"/>
  <c r="H18" i="22" s="1"/>
  <c r="H19" s="1"/>
  <c r="J29" i="1" s="1"/>
  <c r="AO11" i="23"/>
  <c r="P18" i="22" s="1"/>
  <c r="H24" s="1"/>
  <c r="P21" s="1"/>
  <c r="P29" i="1" s="1"/>
  <c r="H30" i="22"/>
  <c r="H31" s="1"/>
  <c r="J55" i="1"/>
  <c r="J63"/>
  <c r="F194" i="14"/>
  <c r="AO37" i="12"/>
  <c r="P18" i="11" s="1"/>
  <c r="H24" s="1"/>
  <c r="P21" s="1"/>
  <c r="P23" i="1" s="1"/>
  <c r="F92" i="14"/>
  <c r="F86"/>
  <c r="F64"/>
  <c r="F8"/>
  <c r="AO226"/>
  <c r="P18" i="13" s="1"/>
  <c r="H24" s="1"/>
  <c r="P21" s="1"/>
  <c r="P25" i="1" s="1"/>
  <c r="F140" i="16"/>
  <c r="H37" i="15" s="1"/>
  <c r="F110" i="16"/>
  <c r="H36" i="15" s="1"/>
  <c r="F95" i="16"/>
  <c r="H35" i="15" s="1"/>
  <c r="AO201" i="16"/>
  <c r="P18" i="15" s="1"/>
  <c r="H24" s="1"/>
  <c r="P21" s="1"/>
  <c r="P26" i="1" s="1"/>
  <c r="F95" i="18"/>
  <c r="H35" i="17" s="1"/>
  <c r="F68" i="18"/>
  <c r="H33" i="17" s="1"/>
  <c r="F39" i="18"/>
  <c r="H31" i="17" s="1"/>
  <c r="F63" i="20"/>
  <c r="F39" i="21"/>
  <c r="H41" i="19" s="1"/>
  <c r="AO60" i="21"/>
  <c r="P19" i="19" s="1"/>
  <c r="H25" s="1"/>
  <c r="P22" s="1"/>
  <c r="P28" i="1" s="1"/>
  <c r="H25" i="22"/>
  <c r="H23"/>
  <c r="H26" s="1"/>
  <c r="H23" i="19"/>
  <c r="H24" s="1"/>
  <c r="P21" i="17"/>
  <c r="P27" i="1" s="1"/>
  <c r="H25" i="17"/>
  <c r="H23"/>
  <c r="H26" s="1"/>
  <c r="O21"/>
  <c r="O27" i="1" s="1"/>
  <c r="H25" i="15"/>
  <c r="O21"/>
  <c r="O26" i="1" s="1"/>
  <c r="H23" i="15"/>
  <c r="H26" s="1"/>
  <c r="H25" i="13"/>
  <c r="H23"/>
  <c r="H26" s="1"/>
  <c r="H25" i="11"/>
  <c r="H23"/>
  <c r="H26" s="1"/>
  <c r="J57" i="1" l="1"/>
  <c r="H33" i="19"/>
  <c r="H30" i="13"/>
  <c r="G226" i="14"/>
  <c r="H18" i="13" s="1"/>
  <c r="H19" s="1"/>
  <c r="J25" i="1" s="1"/>
  <c r="J49"/>
  <c r="H34" i="13"/>
  <c r="J53" i="1"/>
  <c r="H30" i="15"/>
  <c r="H40" s="1"/>
  <c r="G201" i="16"/>
  <c r="H18" i="15" s="1"/>
  <c r="H19" s="1"/>
  <c r="J26" i="1" s="1"/>
  <c r="J58"/>
  <c r="H37" i="13"/>
  <c r="J35" i="1"/>
  <c r="J36" s="1"/>
  <c r="J50"/>
  <c r="J52"/>
  <c r="H33" i="13"/>
  <c r="J54" i="1"/>
  <c r="H35" i="13"/>
  <c r="H38"/>
  <c r="J59" i="1"/>
  <c r="H39" i="19"/>
  <c r="H43" s="1"/>
  <c r="G60" i="21"/>
  <c r="H19" i="19" s="1"/>
  <c r="H31"/>
  <c r="H35" s="1"/>
  <c r="G88" i="20"/>
  <c r="H18" i="19" s="1"/>
  <c r="H30" i="17"/>
  <c r="H37" s="1"/>
  <c r="G115" i="18"/>
  <c r="H18" i="17" s="1"/>
  <c r="H19" s="1"/>
  <c r="J27" i="1" s="1"/>
  <c r="J56"/>
  <c r="H36" i="13"/>
  <c r="J62" i="1"/>
  <c r="H30" i="11"/>
  <c r="H32" s="1"/>
  <c r="G37" i="12"/>
  <c r="H18" i="11" s="1"/>
  <c r="H19" s="1"/>
  <c r="J23" i="1" s="1"/>
  <c r="J51"/>
  <c r="H26" i="19"/>
  <c r="H27" s="1"/>
  <c r="O22"/>
  <c r="O28" i="1" s="1"/>
  <c r="J33" s="1"/>
  <c r="J34" l="1"/>
  <c r="J37" s="1"/>
  <c r="H20" i="19"/>
  <c r="J28" i="1" s="1"/>
  <c r="J30" s="1"/>
  <c r="J64"/>
  <c r="H40" i="13"/>
</calcChain>
</file>

<file path=xl/sharedStrings.xml><?xml version="1.0" encoding="utf-8"?>
<sst xmlns="http://schemas.openxmlformats.org/spreadsheetml/2006/main" count="2242" uniqueCount="677">
  <si>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</si>
  <si>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</si>
  <si>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</si>
  <si>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</si>
  <si>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</si>
  <si>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</si>
  <si>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</si>
  <si>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</si>
  <si>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</si>
  <si>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</si>
  <si>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</si>
  <si>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</si>
  <si>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</si>
  <si>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</si>
  <si>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</si>
  <si>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</si>
  <si>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</si>
  <si>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</si>
  <si>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</si>
  <si>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</si>
  <si>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</si>
  <si>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</si>
  <si>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</si>
  <si>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</si>
  <si>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</si>
  <si>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</si>
  <si>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</si>
  <si>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</si>
  <si>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</si>
  <si>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</si>
  <si>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</si>
  <si>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</si>
  <si>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</si>
  <si>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</si>
  <si>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</si>
  <si>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</si>
  <si>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</si>
  <si>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</si>
  <si>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</si>
  <si>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</si>
  <si>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</si>
  <si>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D059</t>
  </si>
  <si>
    <t>Rozšíření ul.Šeříkové</t>
  </si>
  <si>
    <t>Ostatní a vedlejší náklady</t>
  </si>
  <si>
    <t>000</t>
  </si>
  <si>
    <t>Stavební objekt</t>
  </si>
  <si>
    <t>100.1</t>
  </si>
  <si>
    <t>Komunikace k1  s přilehlým chodníkem</t>
  </si>
  <si>
    <t>100.2</t>
  </si>
  <si>
    <t>Kruhová křižovatka s komunikací k2 a chodníkem ch2</t>
  </si>
  <si>
    <t>100.3</t>
  </si>
  <si>
    <t>Chodník ch1</t>
  </si>
  <si>
    <t>300</t>
  </si>
  <si>
    <t>Dešťová kanalizace</t>
  </si>
  <si>
    <t>400</t>
  </si>
  <si>
    <t>Veřejné osvětlení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</si>
  <si>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</si>
  <si>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</si>
  <si>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</si>
  <si>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</si>
  <si>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</si>
  <si>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</si>
  <si>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</si>
  <si>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</si>
  <si>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</si>
  <si>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</si>
  <si>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</si>
  <si>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</si>
  <si>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11</t>
  </si>
  <si>
    <t>Přípravné a přidružené práce</t>
  </si>
  <si>
    <t>17</t>
  </si>
  <si>
    <t>Konstrukce ze zemin</t>
  </si>
  <si>
    <t>18</t>
  </si>
  <si>
    <t>Povrchové úpravy terénu</t>
  </si>
  <si>
    <t>27</t>
  </si>
  <si>
    <t>Základy</t>
  </si>
  <si>
    <t>3</t>
  </si>
  <si>
    <t>Svislé a kompletní konstrukce</t>
  </si>
  <si>
    <t>45</t>
  </si>
  <si>
    <t>Podkladní a vedlejší konstrukce</t>
  </si>
  <si>
    <t>5</t>
  </si>
  <si>
    <t>Komunikace</t>
  </si>
  <si>
    <t>8</t>
  </si>
  <si>
    <t>Trubní vedení</t>
  </si>
  <si>
    <t>9</t>
  </si>
  <si>
    <t>Ostatní konstrukce, bourání</t>
  </si>
  <si>
    <t>96</t>
  </si>
  <si>
    <t>Bourání konstrukcí</t>
  </si>
  <si>
    <t>99</t>
  </si>
  <si>
    <t>Staveništní přesun hmot</t>
  </si>
  <si>
    <t>M21</t>
  </si>
  <si>
    <t>Elektromontáže</t>
  </si>
  <si>
    <t>VN</t>
  </si>
  <si>
    <t>Vedlejší náklady</t>
  </si>
  <si>
    <t>ON</t>
  </si>
  <si>
    <t>Ostatní náklady</t>
  </si>
  <si>
    <t>Cena celkem</t>
  </si>
  <si>
    <t>Rozsah:</t>
  </si>
  <si>
    <t>Rekapitulace soupisů náležejících k objektu</t>
  </si>
  <si>
    <t>Soupis</t>
  </si>
  <si>
    <t>Cena (Kč)</t>
  </si>
  <si>
    <t>ostatní a vedlejší náklady</t>
  </si>
  <si>
    <t>Celkem objekt</t>
  </si>
  <si>
    <t>Celkem za objekt s DPH</t>
  </si>
  <si>
    <t>Soupis vedlejších a ostatních nákladů</t>
  </si>
  <si>
    <t>Ceník</t>
  </si>
  <si>
    <t>Cen. soustava</t>
  </si>
  <si>
    <t>#LevelZatrideniCeniku#</t>
  </si>
  <si>
    <t>Ceník, kapitola</t>
  </si>
  <si>
    <t>Poznámka uchazeče</t>
  </si>
  <si>
    <t>Díl:</t>
  </si>
  <si>
    <t>005121010R</t>
  </si>
  <si>
    <t>Vybudování zařízení staveniště</t>
  </si>
  <si>
    <t>Soubor</t>
  </si>
  <si>
    <t>RTS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</si>
  <si>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</si>
  <si>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</si>
  <si>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</si>
  <si>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</si>
  <si>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</si>
  <si>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</si>
  <si>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</si>
  <si>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</si>
  <si>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</si>
  <si>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</si>
  <si>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</si>
  <si>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</si>
  <si>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</si>
  <si>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</si>
  <si>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</si>
  <si>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</si>
  <si>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</si>
  <si>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</si>
  <si>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</si>
  <si>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005301</t>
  </si>
  <si>
    <t>Zabezpečení provizorního propojení ul.Via Lyžbice s ul.Šeříkovou</t>
  </si>
  <si>
    <t>soubor</t>
  </si>
  <si>
    <t>Vlastní</t>
  </si>
  <si>
    <t>viz v.č. E-97-13-5</t>
  </si>
  <si>
    <t>plocha 280m2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</si>
  <si>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</si>
  <si>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</si>
  <si>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</si>
  <si>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</si>
  <si>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</si>
  <si>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</si>
  <si>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</si>
  <si>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</si>
  <si>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</si>
  <si>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0054</t>
  </si>
  <si>
    <t>Vyhotovení geometrického plánu 6x</t>
  </si>
  <si>
    <t>zabezpečení provizorního propojení ul. Via Lyžbice s ul. Šeříkovou včetně přechodného dopravního značení a nezbytných oprav vrstvy ACP +16 po zimním období</t>
  </si>
  <si>
    <t>Geodetické zaměření rohů stavby, stabilizace bodů a sestavení laviček.</t>
  </si>
  <si>
    <t>Celkem za objekt</t>
  </si>
  <si>
    <t>Rekapitulace soupisu</t>
  </si>
  <si>
    <t>Stavební díl</t>
  </si>
  <si>
    <t>Celkem soupis</t>
  </si>
  <si>
    <t>komunikace k1 s přilehlým chodníkem</t>
  </si>
  <si>
    <t>Položkový soupis prací a dodávek</t>
  </si>
  <si>
    <t>121 10-11 Sejmutí ornice</t>
  </si>
  <si>
    <t>nebo lesní půdy, s naložením na dopravní prostředek a vodorovným přemístěním na hromady v místě upotřebení nebo na dočasné či trvalé skládky se složením,</t>
  </si>
  <si>
    <t>121101103R00</t>
  </si>
  <si>
    <t>...s přemístěním na vzdálenost přes 100 do 250 m</t>
  </si>
  <si>
    <t>m3</t>
  </si>
  <si>
    <t>800-1</t>
  </si>
  <si>
    <t>590*0,2</t>
  </si>
  <si>
    <t>122 12-22 Odkopávky a prokopávky pro silnice</t>
  </si>
  <si>
    <t>s přemístěním výkopku v příčných profilech na vzdálenost do 15 m nebo s naložením na dopravní prostředek.</t>
  </si>
  <si>
    <t>122 12-223 v hornině 3</t>
  </si>
  <si>
    <t>122202202R00</t>
  </si>
  <si>
    <t>...přes 100 do 1 000 m3</t>
  </si>
  <si>
    <t>144,44*0,6</t>
  </si>
  <si>
    <t>122 12-2231 příplatek</t>
  </si>
  <si>
    <t>122202209R00</t>
  </si>
  <si>
    <t>...za lepivost horniny</t>
  </si>
  <si>
    <t>122 12-224 v hornině 4</t>
  </si>
  <si>
    <t>122302202R00</t>
  </si>
  <si>
    <t>144,44*0,4</t>
  </si>
  <si>
    <t>122 12-2241 příplatek</t>
  </si>
  <si>
    <t>122302209R00</t>
  </si>
  <si>
    <t>139 6 Ruční výkop jam, rýh a šachet</t>
  </si>
  <si>
    <t>s přehozením na vzdálenost do 5 m nebo s naložením na ruční dopravní prostředek</t>
  </si>
  <si>
    <t>139601102R00</t>
  </si>
  <si>
    <t>...Ruční výkop jam, rýh a šachet v hornině tř. 3</t>
  </si>
  <si>
    <t>oplocení : 0,056*24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</si>
  <si>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</si>
  <si>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</si>
  <si>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</si>
  <si>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</si>
  <si>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144,44</t>
  </si>
  <si>
    <t>1,344</t>
  </si>
  <si>
    <t>181 10 Úprava pláně v zářezech</t>
  </si>
  <si>
    <t>vyrovnáním výškových rozdílů, ploch vodorovných a ploch do sklonu 1 : 5.</t>
  </si>
  <si>
    <t>181101102R00</t>
  </si>
  <si>
    <t>...Úprava pláně v zářezech v hor. 1-4, se zhutněním</t>
  </si>
  <si>
    <t>m2</t>
  </si>
  <si>
    <t>500*1,1</t>
  </si>
  <si>
    <t>odpočet 100.3 : (285+11,7-78)*1,1</t>
  </si>
  <si>
    <t>Mezisoučet</t>
  </si>
  <si>
    <t>790,57</t>
  </si>
  <si>
    <t>111</t>
  </si>
  <si>
    <t>Poplatek za skládku</t>
  </si>
  <si>
    <t>t</t>
  </si>
  <si>
    <t>145,784*1,65</t>
  </si>
  <si>
    <t>11120</t>
  </si>
  <si>
    <t>Odstranění křovin i s kořeny vč.odvozu a likvidace,skládky</t>
  </si>
  <si>
    <t>11121</t>
  </si>
  <si>
    <t>Kácení stromů všech druhů s obvodem kmene nad 80cm vč.odstranění pařezů vč.rozřezání, vč.odvozu a lividace,skládky</t>
  </si>
  <si>
    <t>ks</t>
  </si>
  <si>
    <t>11122</t>
  </si>
  <si>
    <t>Kácení stromů všech druhů s obvodem kmene do 80cm vč.odstranění pařezů vč.rozřezání, vč.odvozu a lividace,skládky</t>
  </si>
  <si>
    <t>162301101R00</t>
  </si>
  <si>
    <t>...z horniny 1 až 4, na vzdálenost přes 50  do 500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</si>
  <si>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</si>
  <si>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</si>
  <si>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</si>
  <si>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</si>
  <si>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ornice : 254*0,15</t>
  </si>
  <si>
    <t>1701</t>
  </si>
  <si>
    <t>Kunfigurace terénu výkopkem vč.naložení,převozů,provedení terénních vln,urovnání,svahování, zásyp kolem obrubníků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</si>
  <si>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</si>
  <si>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</si>
  <si>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</si>
  <si>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</si>
  <si>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823-1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</si>
  <si>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</si>
  <si>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</si>
  <si>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181301102R00</t>
  </si>
  <si>
    <t>...v souvislé ploše do 500 m2, tloušťka vrstvy přes 100 do 150 mm</t>
  </si>
  <si>
    <t>274</t>
  </si>
  <si>
    <t>100.3 : -20</t>
  </si>
  <si>
    <t>183 40-3 Obdělávání půdy</t>
  </si>
  <si>
    <t>183403151R00</t>
  </si>
  <si>
    <t>Obdělání půdy smykováním, v rovině</t>
  </si>
  <si>
    <t>183403152R00</t>
  </si>
  <si>
    <t>Obdělání půdy vláčením, v rovině</t>
  </si>
  <si>
    <t>183403153R00</t>
  </si>
  <si>
    <t>Obdělání půdy hrabáním, v rovině</t>
  </si>
  <si>
    <t>254*2</t>
  </si>
  <si>
    <t>183403161R00</t>
  </si>
  <si>
    <t>Obdělání půdy válením, v rovině</t>
  </si>
  <si>
    <t>184 80-21 Chemické odplevelení půdy před založením kultury</t>
  </si>
  <si>
    <t>Chemické odplevelení půdy před založením kultury nebo trávníku nebo zpevněných ploch o výměře jednotlivě přes 20 m2</t>
  </si>
  <si>
    <t>184802111R00</t>
  </si>
  <si>
    <t>Chem. odplevelení před založ. postřikem, v rovině</t>
  </si>
  <si>
    <t>Včetně dovozu vody do 10 km.</t>
  </si>
  <si>
    <t>00572400R</t>
  </si>
  <si>
    <t>Směs travní parková I. běžná zátěž PROFI</t>
  </si>
  <si>
    <t>kg</t>
  </si>
  <si>
    <t>SPCM</t>
  </si>
  <si>
    <t>254*0,025</t>
  </si>
  <si>
    <t>25234002.AR</t>
  </si>
  <si>
    <t xml:space="preserve"> herbicid totální po 20 litrech</t>
  </si>
  <si>
    <t>l</t>
  </si>
  <si>
    <t>275 31 Beton základových patek prostý</t>
  </si>
  <si>
    <t>275 31-3 prostý</t>
  </si>
  <si>
    <t>275313711R00</t>
  </si>
  <si>
    <t>...z betonu C 25/30</t>
  </si>
  <si>
    <t>801-1</t>
  </si>
  <si>
    <t>do výkopu : 1,344*1,1</t>
  </si>
  <si>
    <t>27535</t>
  </si>
  <si>
    <t>Bednění a začištění horní části patek DN 300</t>
  </si>
  <si>
    <t>338 17 Osazování sloupků a vzpěr plotových ocelových</t>
  </si>
  <si>
    <t>trubkových nebo profilovaných</t>
  </si>
  <si>
    <t>338171122R00</t>
  </si>
  <si>
    <t>...Osazení sloupků plot.ocel. do 2,6 m, zabet.C 25/30</t>
  </si>
  <si>
    <t>kus</t>
  </si>
  <si>
    <t>801-5</t>
  </si>
  <si>
    <t>339 92 Opěrné konstrukce vinic</t>
  </si>
  <si>
    <t>339928822R00</t>
  </si>
  <si>
    <t>Osazení sloupku se vzpěrou  se zabetonováním</t>
  </si>
  <si>
    <t>767 91 Montáž oplocení</t>
  </si>
  <si>
    <t>767 91-1 z pletiva</t>
  </si>
  <si>
    <t>767911130R00</t>
  </si>
  <si>
    <t>...Montáž oplocení z pletiva v.do 2,0 m,napínací drát</t>
  </si>
  <si>
    <t>m</t>
  </si>
  <si>
    <t>800-767</t>
  </si>
  <si>
    <t>3313501</t>
  </si>
  <si>
    <t>Dod sloupků vč. povrchové úpravy</t>
  </si>
  <si>
    <t>33135012</t>
  </si>
  <si>
    <t>Dod vzpěr vč. povrchové úpravy</t>
  </si>
  <si>
    <t>33201</t>
  </si>
  <si>
    <t>Dod poplast. pletiva 150mm</t>
  </si>
  <si>
    <t>332012</t>
  </si>
  <si>
    <t>Dod+mont napínacího drátu</t>
  </si>
  <si>
    <t>3320123</t>
  </si>
  <si>
    <t>Dod+mont krycí kloboučky</t>
  </si>
  <si>
    <t>33202</t>
  </si>
  <si>
    <t>Dod+mont plastový podplotový dílec 180/400/40 zelený</t>
  </si>
  <si>
    <t>564 4 Podklad nebo podsyp ze struskového štěrku</t>
  </si>
  <si>
    <t>s rozprostřením a zhutněním</t>
  </si>
  <si>
    <t>564451111R00</t>
  </si>
  <si>
    <t>...tloušťka po zhutnění 150 mm</t>
  </si>
  <si>
    <t>822-1</t>
  </si>
  <si>
    <t>500*1,05</t>
  </si>
  <si>
    <t>564461111R00</t>
  </si>
  <si>
    <t>...tloušťka po zhutnění 200 mm</t>
  </si>
  <si>
    <t>(255-78)*1,05</t>
  </si>
  <si>
    <t>7,62*1,02</t>
  </si>
  <si>
    <t>565 13-1 Podklad z kameniva obaleného asfaltem</t>
  </si>
  <si>
    <t>565141111R00</t>
  </si>
  <si>
    <t>...v pruhu šířky do 3 m, třídy 1, tloušťka po zhutnění 60 mm</t>
  </si>
  <si>
    <t>573 11 Postřik živičný infiltrační s posypem kamenivem</t>
  </si>
  <si>
    <t>z asfaltu silničního</t>
  </si>
  <si>
    <t>573111113R00</t>
  </si>
  <si>
    <t>...v množství 1,5 kg/m2</t>
  </si>
  <si>
    <t>573 2 Postřik živičný spojovací bez posypu kamenivem</t>
  </si>
  <si>
    <t>573231110R00</t>
  </si>
  <si>
    <t>Postřik živičný spojovací z emulze 0,3-0,5 kg/m2</t>
  </si>
  <si>
    <t>577 13 Beton asfaltový s rozprostřením a zhutněním</t>
  </si>
  <si>
    <t>577131111R00</t>
  </si>
  <si>
    <t>...v pruhu šířky do 3 m, ACO 11+, tloušťky 40 mm, plochy přes 1000 m2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</si>
  <si>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</si>
  <si>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</si>
  <si>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</si>
  <si>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...Kladení zámkové dlažby tl. 6 cm do drtě tl. 4 cm</t>
  </si>
  <si>
    <t>255-78</t>
  </si>
  <si>
    <t>7,62</t>
  </si>
  <si>
    <t>596 21-59 příplatek</t>
  </si>
  <si>
    <t>596215028R00</t>
  </si>
  <si>
    <t>...Příplatek za více barev dlažby tl. 6 cm, do drtě</t>
  </si>
  <si>
    <t>11,7-1,92-2,16</t>
  </si>
  <si>
    <t>50000101</t>
  </si>
  <si>
    <t>Dod+mont násypu ze strusky hutněný po vrstvách do 300mm,vč.rozprostření a urovnání</t>
  </si>
  <si>
    <t>44,4-16,28</t>
  </si>
  <si>
    <t>50101</t>
  </si>
  <si>
    <t>Dod zámková dlažba tl.60mm šedá</t>
  </si>
  <si>
    <t>177*1,01</t>
  </si>
  <si>
    <t>50102</t>
  </si>
  <si>
    <t>Dod zámková dlažba tl.60mm červená - slepecká</t>
  </si>
  <si>
    <t>7,62*1,03</t>
  </si>
  <si>
    <t>577161119R1</t>
  </si>
  <si>
    <t>Beton asfalt. ACO 16+ obrusný, š. do 3 m, tl. 11 cm</t>
  </si>
  <si>
    <t>596011</t>
  </si>
  <si>
    <t>Doplnění celé konstrukce vozovky šířky 100mm - viz bouraný obrubník</t>
  </si>
  <si>
    <t>899 Výšková úprava uličního vstupu nebo vpustě do 20 cm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</si>
  <si>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</si>
  <si>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899231111R00</t>
  </si>
  <si>
    <t>...zvýšením mříže</t>
  </si>
  <si>
    <t>899331111R00</t>
  </si>
  <si>
    <t>...zvýšením poklopu</t>
  </si>
  <si>
    <t>915 71 Vodorovné značení krytů</t>
  </si>
  <si>
    <t>915711111R00</t>
  </si>
  <si>
    <t>...stříkané barvou, dělicích čar šířky 120 mm</t>
  </si>
  <si>
    <t>915712111R00</t>
  </si>
  <si>
    <t>...stříkané barvou, vodicích proužků šířky 250 mm</t>
  </si>
  <si>
    <t>915721111R00</t>
  </si>
  <si>
    <t>...stříkané barvou, stopčar, zeber, stínů, šipek, nápisů, přechodů apod.</t>
  </si>
  <si>
    <t>915 71-9 příplatek k ceně</t>
  </si>
  <si>
    <t>915719111R00</t>
  </si>
  <si>
    <t>...za reflexní úpravu dělících čar šířky 120 mm</t>
  </si>
  <si>
    <t>915719211R00</t>
  </si>
  <si>
    <t>...za reflexní úpravu vodících proužků šířky 250 mm</t>
  </si>
  <si>
    <t>915729111R00</t>
  </si>
  <si>
    <t>...za reflexní úpravu stopčar, zeber, stínů, šipek, nápisů, přechodů apod.</t>
  </si>
  <si>
    <t>915 79 Předznačení pro vodorovné značení</t>
  </si>
  <si>
    <t>stříkané barvou nebo prováděné z nátěrových hmot</t>
  </si>
  <si>
    <t>915791111R00</t>
  </si>
  <si>
    <t>...pro dělící čáry, vodící proužky</t>
  </si>
  <si>
    <t>166+154</t>
  </si>
  <si>
    <t>915791112R00</t>
  </si>
  <si>
    <t xml:space="preserve">...pro stopčáry, zebry,stíny, šipky, nápisy, přechody </t>
  </si>
  <si>
    <t>916 .. Osazení silniční obruby z dlažebních kostek</t>
  </si>
  <si>
    <t>v jedné řadě, se zřízením lože tl. 5 až 10 cm, s vyplněním a zatřením spár cementovou maltou</t>
  </si>
  <si>
    <t>916211111R00</t>
  </si>
  <si>
    <t>...Osazení obruby z kostek drobných, bez boční opěry</t>
  </si>
  <si>
    <t>68+5+110</t>
  </si>
  <si>
    <t>916261111R00</t>
  </si>
  <si>
    <t>...Osazení obruby z kostek drobných, s boční opěrou</t>
  </si>
  <si>
    <t>917 71 Osazení silničního nebo chodníkového obrubníku</t>
  </si>
  <si>
    <t>se zatřením lože, s vyplněním a zatřením spár cementovou maltou. S dodáním hmot pro lože tl. 80-100 mm.</t>
  </si>
  <si>
    <t>917862111R00</t>
  </si>
  <si>
    <t>...Osazení stojat. obrub.bet. s opěrou,lože z C 12/15</t>
  </si>
  <si>
    <t>58,5+68+110+5+4</t>
  </si>
  <si>
    <t>104,5</t>
  </si>
  <si>
    <t>918 10 Lože pod obrubníky, krajníky nebo obruby</t>
  </si>
  <si>
    <t>z dlažebních kostek z betonu prostého</t>
  </si>
  <si>
    <t>918101111R00</t>
  </si>
  <si>
    <t>...Lože pod obrubníky nebo obruby dlažeb z C 12/15</t>
  </si>
  <si>
    <t>183*0,15*0,15</t>
  </si>
  <si>
    <t>350*0,2*0,2</t>
  </si>
  <si>
    <t>183*0,1*0,1</t>
  </si>
  <si>
    <t>938 90-9 Odstranění bláta a nánosu</t>
  </si>
  <si>
    <t>938909311R00</t>
  </si>
  <si>
    <t>...z povrchu podkladu nebo krytu živičného nebo betonováho</t>
  </si>
  <si>
    <t>90104</t>
  </si>
  <si>
    <t>Dod žulové kostky 100/100/100</t>
  </si>
  <si>
    <t>10,25*1,01</t>
  </si>
  <si>
    <t>9101</t>
  </si>
  <si>
    <t>Dod obrubník 100/250</t>
  </si>
  <si>
    <t>104,5*1,01</t>
  </si>
  <si>
    <t>9102</t>
  </si>
  <si>
    <t>Dod obrubník 150/250</t>
  </si>
  <si>
    <t>(58,5+68+110+5+4)*1,01</t>
  </si>
  <si>
    <t>9103</t>
  </si>
  <si>
    <t>Dod+mont sloupků dopravních značek vč. základku</t>
  </si>
  <si>
    <t>9104</t>
  </si>
  <si>
    <t>Dod+mont cedulí dopravních značek</t>
  </si>
  <si>
    <t>9105</t>
  </si>
  <si>
    <t>Úprava napojení na komunikaci - u vjezdu do zahrady a u přechodů</t>
  </si>
  <si>
    <t>113 10-7 Odstranění podkladů nebo krytů</t>
  </si>
  <si>
    <t>113108410R00</t>
  </si>
  <si>
    <t>...v ploše jednotlivě nad 50 m2, živičných, tloušťka vrstvy 100 mm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</si>
  <si>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</si>
  <si>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</si>
  <si>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113151119R00</t>
  </si>
  <si>
    <t>...povrch živičný, plochy do 500 m2 na jednom objektu nebo při provádění pruhu šířky do  750 mm, tloušťky 100 mm</t>
  </si>
  <si>
    <t>113 20 Vytrhání obrub</t>
  </si>
  <si>
    <t>s vybouráním lože, s přemístěním hmot na skládku na vzdálenost do 3 m nebo naložením na dopravní prostředek</t>
  </si>
  <si>
    <t>113202111R00</t>
  </si>
  <si>
    <t>...z krajníků nebo obrubníků stojatých</t>
  </si>
  <si>
    <t>919 73-5 Řezání stávajících krytů nebo podkladů</t>
  </si>
  <si>
    <t>včetně spotřeby vody</t>
  </si>
  <si>
    <t>919735112R00</t>
  </si>
  <si>
    <t>...živičných, hloubky přes 50 do 100 mm</t>
  </si>
  <si>
    <t>966 06-7 Rozebrání plotu</t>
  </si>
  <si>
    <t>966067111R00</t>
  </si>
  <si>
    <t>...tyčového laťového prkenného, drátěného, plechového</t>
  </si>
  <si>
    <t>vč.betonových základů</t>
  </si>
  <si>
    <t>96011</t>
  </si>
  <si>
    <t>Odstranění celé konstrukce vozovky šířky 100mm - viz bouraný obrubník</t>
  </si>
  <si>
    <t>962101</t>
  </si>
  <si>
    <t>Odstranění dřevěného sloupu VO vč.základu vč.odvozu a likvidace</t>
  </si>
  <si>
    <t>9621012</t>
  </si>
  <si>
    <t>Odstranění mobilního plotu vč.odvozu a uložení</t>
  </si>
  <si>
    <t>979 08-2 Vodorovná doprava suti po suchu</t>
  </si>
  <si>
    <t>979082213R00</t>
  </si>
  <si>
    <t>...Vodorovná doprava suti po suchu do 1 km</t>
  </si>
  <si>
    <t>979082219R00</t>
  </si>
  <si>
    <t>...Příplatek za dopravu suti po suchu za další 1 km</t>
  </si>
  <si>
    <t>979 08-7 Nakládání na dopravní prostředky</t>
  </si>
  <si>
    <t>pro vodorovnou dopravu</t>
  </si>
  <si>
    <t>979087212R00</t>
  </si>
  <si>
    <t>...Nakládání suti na dopravní prostředky</t>
  </si>
  <si>
    <t>979 08-4 Poplatek za skládku</t>
  </si>
  <si>
    <t>979990001R00</t>
  </si>
  <si>
    <t>...Poplatek za skládku stavební suti</t>
  </si>
  <si>
    <t>801-3</t>
  </si>
  <si>
    <t>směsný odpad všech kategorií</t>
  </si>
  <si>
    <t>998 22-5 Přesun hmot komunikací a letišť, kryt živičný</t>
  </si>
  <si>
    <t>vodorovně do 200 m</t>
  </si>
  <si>
    <t>998225111R00</t>
  </si>
  <si>
    <t>...jakékoliv délky objektu</t>
  </si>
  <si>
    <t>kruhová křižovatka skomunikací k2 a chodníkem ch2</t>
  </si>
  <si>
    <t>...Sejmutí ornice s přemístěním přes 100 do 250 m</t>
  </si>
  <si>
    <t>1200*0,2</t>
  </si>
  <si>
    <t>...Odkopávky pro silnice v hor. 3 do 1000 m3</t>
  </si>
  <si>
    <t>345,3*0,6</t>
  </si>
  <si>
    <t>...Příplatek za lepivost - odkop. pro silnice v hor.3</t>
  </si>
  <si>
    <t>...Odkopávky pro silnice v hor. 4 do 1000 m3</t>
  </si>
  <si>
    <t>345,3*0,4</t>
  </si>
  <si>
    <t>...Příplatek za lepivost - odkop pro silnice v hor. 4</t>
  </si>
  <si>
    <t>...Vodorovné přemístění výkopku z hor.1-4 do 10000 m</t>
  </si>
  <si>
    <t>345,3-339,7</t>
  </si>
  <si>
    <t>1,064</t>
  </si>
  <si>
    <t>odvoz ornice na místo dle Měú Třinec</t>
  </si>
  <si>
    <t>1845*1,1*2</t>
  </si>
  <si>
    <t>6,664*1,65</t>
  </si>
  <si>
    <t>3+2+6+1+1+3+8</t>
  </si>
  <si>
    <t>11123</t>
  </si>
  <si>
    <t>Odstranění řady tůjí  výšky 2,5m vč.odstranění pařezů vč.rozřezání, vč.odvozu a lividace,skládky</t>
  </si>
  <si>
    <t>11124</t>
  </si>
  <si>
    <t>Odstranění  tůjí  výšky 8m vč.odstranění pařezů vč.rozřezání, vč.odvozu a lividace,skládky</t>
  </si>
  <si>
    <t>11125</t>
  </si>
  <si>
    <t>Přesazení mladých javorů v 2,5m vč.příslušenství,zemních prací a kůlů</t>
  </si>
  <si>
    <t>...Vodorovné přemístění výkopku z hor.1-4 do 500 m</t>
  </si>
  <si>
    <t>478*0,15</t>
  </si>
  <si>
    <t>...Nakládání výkopku z hor.1-4 v množství do 100 m3</t>
  </si>
  <si>
    <t>střed.ostrov : 250*1,2</t>
  </si>
  <si>
    <t>obruby : 36,4</t>
  </si>
  <si>
    <t>směrové ostrůvky : 3,3</t>
  </si>
  <si>
    <t>...Rozprostření ornice, rovina, tl. 10-15 cm,do 500m2</t>
  </si>
  <si>
    <t>478*2</t>
  </si>
  <si>
    <t>478*0,025</t>
  </si>
  <si>
    <t>...Beton základových patek prostý C 25/30</t>
  </si>
  <si>
    <t>1,064*1,1</t>
  </si>
  <si>
    <t>564411111R00</t>
  </si>
  <si>
    <t>...tloušťka po zhutnění 50 mm</t>
  </si>
  <si>
    <t>...Podklad ze struskového štěrku tloušťky 15 cm</t>
  </si>
  <si>
    <t>(1281+125)*1,05</t>
  </si>
  <si>
    <t>(1281+125)*1,1</t>
  </si>
  <si>
    <t>...Podklad ze struskového štěrku tloušťky 20 cm</t>
  </si>
  <si>
    <t>48,5*1,05</t>
  </si>
  <si>
    <t>...Postřik živičný infiltr.+ posyp, asfalt 1,5 kg/m2</t>
  </si>
  <si>
    <t>36,4</t>
  </si>
  <si>
    <t>60</t>
  </si>
  <si>
    <t>500500</t>
  </si>
  <si>
    <t>Dod+mont ŽB pojížděná deska tl.160mm B C30/37/XF4 vč.finální povrchové úpravy</t>
  </si>
  <si>
    <t>500501</t>
  </si>
  <si>
    <t>Dod+mont kari sítí 5/150/150</t>
  </si>
  <si>
    <t>24*2*12,63*0,001</t>
  </si>
  <si>
    <t>48,5*1,02</t>
  </si>
  <si>
    <t>82+20+55+41+13+8+13</t>
  </si>
  <si>
    <t>82+20+55+41+60+13+8+13</t>
  </si>
  <si>
    <t>25</t>
  </si>
  <si>
    <t>232*0,15*0,15</t>
  </si>
  <si>
    <t>317*0,2*0,2</t>
  </si>
  <si>
    <t>232*0,1*0,1</t>
  </si>
  <si>
    <t>12,99*1,01</t>
  </si>
  <si>
    <t>25*1,01</t>
  </si>
  <si>
    <t>292*1,01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</si>
  <si>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</si>
  <si>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</si>
  <si>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</si>
  <si>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</si>
  <si>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</si>
  <si>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...Odstranění podkladu pl. nad 50 m2, živice tl.10 cm</t>
  </si>
  <si>
    <t>...Vytrhání obrub z krajníků nebo obrubníků stojatých</t>
  </si>
  <si>
    <t>42+19</t>
  </si>
  <si>
    <t>...Řezání stávajícího živičného krytu tl. 5 - 10 cm</t>
  </si>
  <si>
    <t>6+3</t>
  </si>
  <si>
    <t xml:space="preserve">...Rozebrání plotu tyč. lať. prken. drátěného, plech. </t>
  </si>
  <si>
    <t>35+20</t>
  </si>
  <si>
    <t>11320</t>
  </si>
  <si>
    <t>Vybourání žlabu z bet. tvárnic vč.lože</t>
  </si>
  <si>
    <t>31+18</t>
  </si>
  <si>
    <t>9631</t>
  </si>
  <si>
    <t>Odstranění ulič. vpustí betonových s litinovou mříží vč.nutných zemních prací</t>
  </si>
  <si>
    <t>9632</t>
  </si>
  <si>
    <t>Demontáž sloupu VO vč. spodní stavby</t>
  </si>
  <si>
    <t>9633</t>
  </si>
  <si>
    <t>Demontáž stáv. dopravních značek vč.základku</t>
  </si>
  <si>
    <t>...Přesun hmot, pozemní komunikace, kryt živičný</t>
  </si>
  <si>
    <t>chodník ch1</t>
  </si>
  <si>
    <t>44,54*0,6</t>
  </si>
  <si>
    <t>44,54*0,4</t>
  </si>
  <si>
    <t>78*1,1*2</t>
  </si>
  <si>
    <t>4,08*1,1*2</t>
  </si>
  <si>
    <t>44,45*1,65</t>
  </si>
  <si>
    <t>20*0,15</t>
  </si>
  <si>
    <t>20*2</t>
  </si>
  <si>
    <t>20*0,025</t>
  </si>
  <si>
    <t>78*1,05</t>
  </si>
  <si>
    <t>4,08*1,05</t>
  </si>
  <si>
    <t>78+30</t>
  </si>
  <si>
    <t>4,08</t>
  </si>
  <si>
    <t>108*1,01</t>
  </si>
  <si>
    <t>4,08*1,03</t>
  </si>
  <si>
    <t>58,5*0,2*0,2</t>
  </si>
  <si>
    <t>58,5*1,01</t>
  </si>
  <si>
    <t>113108310R00</t>
  </si>
  <si>
    <t>...Odstranění podkladu pl.do 50 m2, živice tl. 10 cm</t>
  </si>
  <si>
    <t>998 22-3 Přesun hmot pozemních komunikací, kryt dlážděný</t>
  </si>
  <si>
    <t>998223011R00</t>
  </si>
  <si>
    <t>1.etapa dešťové kanalizace</t>
  </si>
  <si>
    <t>2</t>
  </si>
  <si>
    <t>2.etapa dešťové kanalizace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</si>
  <si>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</si>
  <si>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</si>
  <si>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</si>
  <si>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...do 50 m3, v hornině 3, hloubení strojně</t>
  </si>
  <si>
    <t>drenáž : 0,5*0,4*78*0,6</t>
  </si>
  <si>
    <t>132201119R00</t>
  </si>
  <si>
    <t xml:space="preserve">...příplatek za lepivost, v hornině 3,  </t>
  </si>
  <si>
    <t>132301110R00</t>
  </si>
  <si>
    <t>...do 50 m3, v hornině 4, hloubení strojně</t>
  </si>
  <si>
    <t>0,5*0,4*78*0,4</t>
  </si>
  <si>
    <t>132301119R00</t>
  </si>
  <si>
    <t xml:space="preserve">...příplatek za lepivost, v hornině 4,  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</si>
  <si>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</si>
  <si>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</si>
  <si>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132201211R00</t>
  </si>
  <si>
    <t xml:space="preserve">...do 100 m3, v hornině 3, hloubení strojně </t>
  </si>
  <si>
    <t>(21+23+29)*0,9*1,7</t>
  </si>
  <si>
    <t>(2,7+3,3)*0,9*1,85</t>
  </si>
  <si>
    <t/>
  </si>
  <si>
    <t>-121,68*0,4</t>
  </si>
  <si>
    <t>132201219R00</t>
  </si>
  <si>
    <t>73,008*0,5</t>
  </si>
  <si>
    <t>132301211R00</t>
  </si>
  <si>
    <t xml:space="preserve">...do 100 m3, v hornině 4, hloubení strojně </t>
  </si>
  <si>
    <t>-121,68*0,6</t>
  </si>
  <si>
    <t>132301219R00</t>
  </si>
  <si>
    <t>48,672*0,5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</si>
  <si>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</si>
  <si>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</si>
  <si>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</si>
  <si>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</si>
  <si>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(21+23+29)*1,7*2</t>
  </si>
  <si>
    <t>(2,7+3,3)*1,85*2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</si>
  <si>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</si>
  <si>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</si>
  <si>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</si>
  <si>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</si>
  <si>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drenáž : 0,5*0,4*78</t>
  </si>
  <si>
    <t>137,28*1,65</t>
  </si>
  <si>
    <t>451 Lože pod potrubí, stoky a drobné objekty</t>
  </si>
  <si>
    <t>v otevřeném výkopu,</t>
  </si>
  <si>
    <t>451572111R00</t>
  </si>
  <si>
    <t>...z kameniva drobného těženého 0÷4 mm</t>
  </si>
  <si>
    <t>827-1</t>
  </si>
  <si>
    <t>(77+5)*0,9*0,1</t>
  </si>
  <si>
    <t>4501</t>
  </si>
  <si>
    <t>Dod+mont obsyp potrubí  8-16mm</t>
  </si>
  <si>
    <t>(77+5)*0,9*0,3</t>
  </si>
  <si>
    <t>4502</t>
  </si>
  <si>
    <t>Dod+mont nepropustné lože pod drenáž</t>
  </si>
  <si>
    <t>4503</t>
  </si>
  <si>
    <t>Dod+mont zásyp rýh kamenivem kamenivem</t>
  </si>
  <si>
    <t>113,35-7,38-22,14</t>
  </si>
  <si>
    <t>4504</t>
  </si>
  <si>
    <t>Dod+mont obsyp drenáže kamenivem</t>
  </si>
  <si>
    <t>80101</t>
  </si>
  <si>
    <t>MOntáž potrubí DN 150</t>
  </si>
  <si>
    <t>80102</t>
  </si>
  <si>
    <t>Montáž potrubí DN 200</t>
  </si>
  <si>
    <t>80103</t>
  </si>
  <si>
    <t>Dodávka potrubí Dn 150 PP SN10</t>
  </si>
  <si>
    <t>80104</t>
  </si>
  <si>
    <t>Dod potrubí DN 200 PP SN 10</t>
  </si>
  <si>
    <t>80105</t>
  </si>
  <si>
    <t>Dod+mont šachty Šd1 viz tabulka šachet</t>
  </si>
  <si>
    <t>80106</t>
  </si>
  <si>
    <t>Dod+mont šachty Šd2 viz tabulka šachet</t>
  </si>
  <si>
    <t>80107</t>
  </si>
  <si>
    <t>Dod+mont šachty Šd3 viz tabulka šachet</t>
  </si>
  <si>
    <t>80108</t>
  </si>
  <si>
    <t>Dod+mont šachty Šd4 viz tabulka šachet</t>
  </si>
  <si>
    <t>80109</t>
  </si>
  <si>
    <t>Dod+mont vpusti UV1  viz tabulka vpustí</t>
  </si>
  <si>
    <t>80110</t>
  </si>
  <si>
    <t>Dod+mont vpusti UV2  viz tabulka vpustí</t>
  </si>
  <si>
    <t>80111</t>
  </si>
  <si>
    <t>Tlaková zkouška kanalizace</t>
  </si>
  <si>
    <t>77+5</t>
  </si>
  <si>
    <t>80112</t>
  </si>
  <si>
    <t>Dod+mont výstražné folie šedé</t>
  </si>
  <si>
    <t>80113</t>
  </si>
  <si>
    <t>Dod+mont drenážního potrubí DN 100</t>
  </si>
  <si>
    <t>80114</t>
  </si>
  <si>
    <t>Dod+mont napojení drenážního potrubí vč. tvarovky</t>
  </si>
  <si>
    <t>80115</t>
  </si>
  <si>
    <t>Dod+mont geotextilie na drenážní potrubí</t>
  </si>
  <si>
    <t>80116</t>
  </si>
  <si>
    <t>Dod+mont výstražná folie šedá</t>
  </si>
  <si>
    <t>80120</t>
  </si>
  <si>
    <t>Obetonování potrubí,spojů,ostatních prvků,napojení</t>
  </si>
  <si>
    <t>998 27-61 Přesun hmot pro trubní vedení z trub plastových nebo sklolaminátových</t>
  </si>
  <si>
    <t>vodovodu nebo kanalizace ražené nebo hloubené (827 1.1, 827 1.9, 827 2.1, 827 2.9), drobných objektů</t>
  </si>
  <si>
    <t>998276101R00</t>
  </si>
  <si>
    <t>...v otevřeném výkopu</t>
  </si>
  <si>
    <t>na vzdálenost 15 m od hrany výkopu nebo od okraje šachty</t>
  </si>
  <si>
    <t>...Hloubení rýh š.do 200 cm hor.3 do 100 m3,STROJNĚ</t>
  </si>
  <si>
    <t>75*0,6</t>
  </si>
  <si>
    <t>...Příplatek za lepivost - hloubení rýh 200cm v hor.3</t>
  </si>
  <si>
    <t>45*0,5</t>
  </si>
  <si>
    <t>...Hloubení rýh š.do 200 cm hor.4 do 100 m3, STROJNĚ</t>
  </si>
  <si>
    <t>75*0,4</t>
  </si>
  <si>
    <t>...Příplatek za lepivost - hloubení rýh 200cm v hor.4</t>
  </si>
  <si>
    <t>30*0,5</t>
  </si>
  <si>
    <t>...Pažení a rozepření stěn rýh - příložné - hl. do 2m</t>
  </si>
  <si>
    <t>...Odstranění pažení stěn rýh - příložné - hl. do 2 m</t>
  </si>
  <si>
    <t>75*1,65</t>
  </si>
  <si>
    <t>...Lože pod potrubí z kameniva těženého 0 - 4 mm</t>
  </si>
  <si>
    <t>69*0,9*0,1</t>
  </si>
  <si>
    <t>69*0,9*0,3</t>
  </si>
  <si>
    <t>75-6,21-18,63</t>
  </si>
  <si>
    <t>801051</t>
  </si>
  <si>
    <t>Dod+mont šachty Šd5 viz tabulka šachet</t>
  </si>
  <si>
    <t>801061</t>
  </si>
  <si>
    <t>Dod+mont šachty Šd6 viz tabulka šachet</t>
  </si>
  <si>
    <t>801071</t>
  </si>
  <si>
    <t>Dod+mont šachty Šd18 DN 1000 vč.rozebrání stávající</t>
  </si>
  <si>
    <t>801091</t>
  </si>
  <si>
    <t>Dod+mont vpusti UV3  viz tabulka vpustí</t>
  </si>
  <si>
    <t>801101</t>
  </si>
  <si>
    <t>Dod+mont vpusti UV4  viz tabulka vpustí</t>
  </si>
  <si>
    <t>801102</t>
  </si>
  <si>
    <t>Dod+mont vpusti UV5  viz tabulka vpustí</t>
  </si>
  <si>
    <t>801103</t>
  </si>
  <si>
    <t>Dod+mont vpusti UV6  viz tabulka vpustí</t>
  </si>
  <si>
    <t>...Přesun hmot, trubní vedení plastová, otevř. výkop</t>
  </si>
  <si>
    <t>veřejné osvětlení</t>
  </si>
  <si>
    <t>2101</t>
  </si>
  <si>
    <t>Veřejné osvětlení viz samostatný soupis</t>
  </si>
  <si>
    <t>Beton asfalt. ACO 11 obrusný, š. do 3 m, tl. 4 cm</t>
  </si>
  <si>
    <t>...Podklad z obal kam.ACP 16+,ACP 22+,do 3 m,tl. 11 cm</t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</si>
</sst>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00"/>
    <numFmt numFmtId="166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20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18" fillId="0" borderId="79" xfId="0" applyFont="1" applyBorder="1" applyAlignment="1">
      <alignment horizontal="center" vertical="top" shrinkToFit="1"/>
    </xf>
    <xf numFmtId="165" fontId="18" fillId="0" borderId="79" xfId="0" applyNumberFormat="1" applyFont="1" applyBorder="1" applyAlignment="1">
      <alignment vertical="top" shrinkToFit="1"/>
    </xf>
    <xf numFmtId="4" fontId="18" fillId="5" borderId="79" xfId="0" applyNumberFormat="1" applyFont="1" applyFill="1" applyBorder="1" applyAlignment="1" applyProtection="1">
      <alignment vertical="top" shrinkToFit="1"/>
      <protection locked="0"/>
    </xf>
    <xf numFmtId="4" fontId="18" fillId="0" borderId="79" xfId="0" applyNumberFormat="1" applyFont="1" applyBorder="1" applyAlignment="1">
      <alignment vertical="top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80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8" fillId="0" borderId="7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6" fillId="4" borderId="6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1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22" fillId="0" borderId="42" xfId="0" applyNumberFormat="1" applyFont="1" applyBorder="1" applyAlignment="1">
      <alignment horizontal="center" vertical="top" wrapText="1" shrinkToFit="1"/>
    </xf>
    <xf numFmtId="0" fontId="23" fillId="0" borderId="42" xfId="0" applyNumberFormat="1" applyFont="1" applyBorder="1" applyAlignment="1">
      <alignment horizontal="center" vertical="top" wrapText="1" shrinkToFit="1"/>
    </xf>
    <xf numFmtId="165" fontId="22" fillId="0" borderId="42" xfId="0" applyNumberFormat="1" applyFont="1" applyBorder="1" applyAlignment="1">
      <alignment vertical="top" wrapText="1" shrinkToFit="1"/>
    </xf>
    <xf numFmtId="165" fontId="23" fillId="0" borderId="42" xfId="0" applyNumberFormat="1" applyFont="1" applyBorder="1" applyAlignment="1">
      <alignment vertical="top" wrapText="1" shrinkToFit="1"/>
    </xf>
    <xf numFmtId="0" fontId="22" fillId="0" borderId="42" xfId="0" quotePrefix="1" applyNumberFormat="1" applyFont="1" applyBorder="1" applyAlignment="1">
      <alignment horizontal="left" vertical="top" wrapText="1"/>
    </xf>
    <xf numFmtId="0" fontId="23" fillId="0" borderId="42" xfId="0" quotePrefix="1" applyNumberFormat="1" applyFont="1" applyBorder="1" applyAlignment="1">
      <alignment horizontal="left" vertical="top" wrapText="1"/>
    </xf>
    <xf numFmtId="0" fontId="0" fillId="4" borderId="41" xfId="0" applyFill="1" applyBorder="1" applyAlignment="1">
      <alignment horizontal="center" vertical="top" shrinkToFit="1"/>
    </xf>
    <xf numFmtId="0" fontId="18" fillId="0" borderId="56" xfId="0" applyFont="1" applyBorder="1" applyAlignment="1">
      <alignment horizontal="center" vertical="top" shrinkToFi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9" fillId="0" borderId="37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19" fillId="0" borderId="24" xfId="0" applyNumberFormat="1" applyFont="1" applyBorder="1" applyAlignment="1">
      <alignment horizontal="left" vertical="top" wrapText="1"/>
    </xf>
    <xf numFmtId="0" fontId="19" fillId="0" borderId="25" xfId="0" applyNumberFormat="1" applyFont="1" applyBorder="1" applyAlignment="1">
      <alignment vertical="top" wrapText="1" shrinkToFit="1"/>
    </xf>
    <xf numFmtId="165" fontId="19" fillId="0" borderId="25" xfId="0" applyNumberFormat="1" applyFont="1" applyBorder="1" applyAlignment="1">
      <alignment vertical="top" wrapText="1" shrinkToFit="1"/>
    </xf>
    <xf numFmtId="4" fontId="19" fillId="0" borderId="25" xfId="0" applyNumberFormat="1" applyFont="1" applyBorder="1" applyAlignment="1">
      <alignment vertical="top" wrapText="1" shrinkToFit="1"/>
    </xf>
    <xf numFmtId="4" fontId="19" fillId="0" borderId="56" xfId="0" applyNumberFormat="1" applyFont="1" applyBorder="1" applyAlignment="1">
      <alignment vertical="top" wrapText="1" shrinkToFit="1"/>
    </xf>
    <xf numFmtId="0" fontId="0" fillId="4" borderId="67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71" t="s">
        <v>0</v>
      </c>
      <c r="C5" s="271"/>
      <c r="D5" s="271"/>
      <c r="E5" s="271"/>
      <c r="F5" s="271"/>
      <c r="G5" s="272"/>
      <c r="H5" s="15"/>
    </row>
    <row r="6" spans="1:8">
      <c r="A6" s="20" t="s">
        <v>6</v>
      </c>
      <c r="B6" s="273"/>
      <c r="C6" s="273"/>
      <c r="D6" s="273"/>
      <c r="E6" s="273"/>
      <c r="F6" s="273"/>
      <c r="G6" s="274"/>
      <c r="H6" s="15"/>
    </row>
    <row r="7" spans="1:8">
      <c r="A7" s="20" t="s">
        <v>7</v>
      </c>
      <c r="B7" s="273"/>
      <c r="C7" s="273"/>
      <c r="D7" s="273"/>
      <c r="E7" s="273"/>
      <c r="F7" s="273"/>
      <c r="G7" s="274"/>
      <c r="H7" s="15"/>
    </row>
    <row r="8" spans="1:8">
      <c r="A8" s="20" t="s">
        <v>8</v>
      </c>
      <c r="B8" s="273"/>
      <c r="C8" s="273"/>
      <c r="D8" s="273"/>
      <c r="E8" s="273"/>
      <c r="F8" s="273"/>
      <c r="G8" s="274"/>
      <c r="H8" s="15"/>
    </row>
    <row r="9" spans="1:8">
      <c r="A9" s="20" t="s">
        <v>9</v>
      </c>
      <c r="B9" s="273"/>
      <c r="C9" s="273"/>
      <c r="D9" s="273"/>
      <c r="E9" s="273"/>
      <c r="F9" s="273"/>
      <c r="G9" s="274"/>
      <c r="H9" s="15"/>
    </row>
    <row r="10" spans="1:8">
      <c r="A10" s="20" t="s">
        <v>10</v>
      </c>
      <c r="B10" s="273"/>
      <c r="C10" s="273"/>
      <c r="D10" s="273"/>
      <c r="E10" s="273"/>
      <c r="F10" s="273"/>
      <c r="G10" s="274"/>
      <c r="H10" s="15"/>
    </row>
    <row r="11" spans="1:8">
      <c r="A11" s="20" t="s">
        <v>11</v>
      </c>
      <c r="B11" s="263"/>
      <c r="C11" s="263"/>
      <c r="D11" s="263"/>
      <c r="E11" s="263"/>
      <c r="F11" s="263"/>
      <c r="G11" s="264"/>
      <c r="H11" s="15"/>
    </row>
    <row r="12" spans="1:8">
      <c r="A12" s="20" t="s">
        <v>12</v>
      </c>
      <c r="B12" s="265"/>
      <c r="C12" s="266"/>
      <c r="D12" s="266"/>
      <c r="E12" s="266"/>
      <c r="F12" s="266"/>
      <c r="G12" s="267"/>
      <c r="H12" s="15"/>
    </row>
    <row r="13" spans="1:8" ht="13.5" thickBot="1">
      <c r="A13" s="21" t="s">
        <v>13</v>
      </c>
      <c r="B13" s="268"/>
      <c r="C13" s="268"/>
      <c r="D13" s="268"/>
      <c r="E13" s="268"/>
      <c r="F13" s="268"/>
      <c r="G13" s="269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70" t="s">
        <v>40</v>
      </c>
      <c r="B17" s="270"/>
      <c r="C17" s="270"/>
      <c r="D17" s="270"/>
      <c r="E17" s="270"/>
      <c r="F17" s="270"/>
      <c r="G17" s="270"/>
      <c r="H17" s="15"/>
    </row>
  </sheetData>
  <sheetProtection password="94F7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67"/>
  <sheetViews>
    <sheetView showGridLines="0" topLeftCell="B1" zoomScaleNormal="100" zoomScaleSheetLayoutView="75" workbookViewId="0">
      <selection activeCell="O1" sqref="O1:P1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41</v>
      </c>
      <c r="F5" s="10"/>
      <c r="G5" s="11"/>
      <c r="I5" s="11"/>
    </row>
    <row r="6" spans="1:14" ht="13.5" customHeight="1">
      <c r="B6" s="10"/>
      <c r="C6" s="37"/>
      <c r="D6" s="79" t="s">
        <v>42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1</v>
      </c>
      <c r="J22" s="96"/>
    </row>
    <row r="23" spans="1:16">
      <c r="A23" s="88"/>
      <c r="B23" s="88" t="s">
        <v>44</v>
      </c>
      <c r="C23" s="89" t="s">
        <v>43</v>
      </c>
      <c r="D23" s="89"/>
      <c r="E23" s="89"/>
      <c r="F23" s="89"/>
      <c r="G23" s="90"/>
      <c r="H23" s="94"/>
      <c r="I23" s="95">
        <v>1</v>
      </c>
      <c r="J23" s="96">
        <f>'Rekapitulace Objekt 000'!H19</f>
        <v>0</v>
      </c>
      <c r="O23">
        <f>'Rekapitulace Objekt 000'!O21</f>
        <v>0</v>
      </c>
      <c r="P23">
        <f>'Rekapitulace Objekt 000'!P21</f>
        <v>0</v>
      </c>
    </row>
    <row r="24" spans="1:16">
      <c r="A24" s="88"/>
      <c r="B24" s="88" t="s">
        <v>45</v>
      </c>
      <c r="C24" s="89"/>
      <c r="D24" s="89"/>
      <c r="E24" s="89"/>
      <c r="F24" s="89"/>
      <c r="G24" s="90"/>
      <c r="H24" s="94"/>
      <c r="I24" s="95">
        <v>5</v>
      </c>
      <c r="J24" s="96"/>
    </row>
    <row r="25" spans="1:16">
      <c r="A25" s="88"/>
      <c r="B25" s="88" t="s">
        <v>46</v>
      </c>
      <c r="C25" s="89" t="s">
        <v>47</v>
      </c>
      <c r="D25" s="89"/>
      <c r="E25" s="89"/>
      <c r="F25" s="89"/>
      <c r="G25" s="90"/>
      <c r="H25" s="94"/>
      <c r="I25" s="95">
        <v>1</v>
      </c>
      <c r="J25" s="96">
        <f>'Rekapitulace Objekt 100.1'!H19</f>
        <v>0</v>
      </c>
      <c r="O25">
        <f>'Rekapitulace Objekt 100.1'!O21</f>
        <v>0</v>
      </c>
      <c r="P25">
        <f>'Rekapitulace Objekt 100.1'!P21</f>
        <v>0</v>
      </c>
    </row>
    <row r="26" spans="1:16">
      <c r="A26" s="88"/>
      <c r="B26" s="88" t="s">
        <v>48</v>
      </c>
      <c r="C26" s="89" t="s">
        <v>49</v>
      </c>
      <c r="D26" s="89"/>
      <c r="E26" s="89"/>
      <c r="F26" s="89"/>
      <c r="G26" s="90"/>
      <c r="H26" s="94"/>
      <c r="I26" s="95">
        <v>1</v>
      </c>
      <c r="J26" s="96">
        <f>'Rekapitulace Objekt 100.2'!H19</f>
        <v>0</v>
      </c>
      <c r="O26">
        <f>'Rekapitulace Objekt 100.2'!O21</f>
        <v>0</v>
      </c>
      <c r="P26">
        <f>'Rekapitulace Objekt 100.2'!P21</f>
        <v>0</v>
      </c>
    </row>
    <row r="27" spans="1:16">
      <c r="A27" s="88"/>
      <c r="B27" s="88" t="s">
        <v>50</v>
      </c>
      <c r="C27" s="89" t="s">
        <v>51</v>
      </c>
      <c r="D27" s="89"/>
      <c r="E27" s="89"/>
      <c r="F27" s="89"/>
      <c r="G27" s="90"/>
      <c r="H27" s="94"/>
      <c r="I27" s="95">
        <v>1</v>
      </c>
      <c r="J27" s="96">
        <f>'Rekapitulace Objekt 100.3'!H19</f>
        <v>0</v>
      </c>
      <c r="O27">
        <f>'Rekapitulace Objekt 100.3'!O21</f>
        <v>0</v>
      </c>
      <c r="P27">
        <f>'Rekapitulace Objekt 100.3'!P21</f>
        <v>0</v>
      </c>
    </row>
    <row r="28" spans="1:16">
      <c r="A28" s="88"/>
      <c r="B28" s="88" t="s">
        <v>52</v>
      </c>
      <c r="C28" s="89" t="s">
        <v>53</v>
      </c>
      <c r="D28" s="89"/>
      <c r="E28" s="89"/>
      <c r="F28" s="89"/>
      <c r="G28" s="90"/>
      <c r="H28" s="94"/>
      <c r="I28" s="95">
        <v>2</v>
      </c>
      <c r="J28" s="96">
        <f>'Rekapitulace Objekt 300'!H20</f>
        <v>0</v>
      </c>
      <c r="O28">
        <f>'Rekapitulace Objekt 300'!O22</f>
        <v>0</v>
      </c>
      <c r="P28">
        <f>'Rekapitulace Objekt 300'!P22</f>
        <v>0</v>
      </c>
    </row>
    <row r="29" spans="1:16">
      <c r="A29" s="88"/>
      <c r="B29" s="88" t="s">
        <v>54</v>
      </c>
      <c r="C29" s="89" t="s">
        <v>55</v>
      </c>
      <c r="D29" s="89"/>
      <c r="E29" s="89"/>
      <c r="F29" s="89"/>
      <c r="G29" s="90"/>
      <c r="H29" s="94"/>
      <c r="I29" s="95">
        <v>1</v>
      </c>
      <c r="J29" s="96">
        <f>'Rekapitulace Objekt 400'!H19</f>
        <v>0</v>
      </c>
      <c r="O29">
        <f>'Rekapitulace Objekt 400'!O21</f>
        <v>0</v>
      </c>
      <c r="P29">
        <f>'Rekapitulace Objekt 400'!P21</f>
        <v>0</v>
      </c>
    </row>
    <row r="30" spans="1:16" ht="25.5" customHeight="1">
      <c r="A30" s="98"/>
      <c r="B30" s="281" t="s">
        <v>56</v>
      </c>
      <c r="C30" s="282"/>
      <c r="D30" s="282"/>
      <c r="E30" s="282"/>
      <c r="F30" s="99"/>
      <c r="G30" s="100"/>
      <c r="H30" s="101"/>
      <c r="I30" s="102"/>
      <c r="J30" s="97">
        <f>SUM(J22:J29)</f>
        <v>0</v>
      </c>
    </row>
    <row r="31" spans="1:16" ht="13.5" thickBot="1">
      <c r="J31" s="87"/>
    </row>
    <row r="32" spans="1:16">
      <c r="A32" s="114"/>
      <c r="B32" s="115" t="s">
        <v>57</v>
      </c>
      <c r="C32" s="116"/>
      <c r="D32" s="116"/>
      <c r="E32" s="116"/>
      <c r="F32" s="116"/>
      <c r="G32" s="117"/>
      <c r="H32" s="116"/>
      <c r="I32" s="118"/>
      <c r="J32" s="119" t="s">
        <v>23</v>
      </c>
    </row>
    <row r="33" spans="1:10">
      <c r="A33" s="109"/>
      <c r="B33" s="104" t="s">
        <v>58</v>
      </c>
      <c r="C33" s="104"/>
      <c r="D33" s="104"/>
      <c r="E33" s="104">
        <v>15</v>
      </c>
      <c r="F33" s="104" t="s">
        <v>59</v>
      </c>
      <c r="G33" s="106"/>
      <c r="H33" s="104"/>
      <c r="I33" s="105"/>
      <c r="J33" s="112">
        <f>SUM(O23:O29)</f>
        <v>0</v>
      </c>
    </row>
    <row r="34" spans="1:10">
      <c r="A34" s="110"/>
      <c r="B34" s="46" t="s">
        <v>60</v>
      </c>
      <c r="C34" s="46"/>
      <c r="D34" s="46"/>
      <c r="E34" s="46">
        <v>15</v>
      </c>
      <c r="F34" s="46" t="s">
        <v>59</v>
      </c>
      <c r="G34" s="107"/>
      <c r="H34" s="46"/>
      <c r="I34" s="103"/>
      <c r="J34" s="113">
        <f>J33*(E34/100)</f>
        <v>0</v>
      </c>
    </row>
    <row r="35" spans="1:10">
      <c r="A35" s="110"/>
      <c r="B35" s="46" t="s">
        <v>58</v>
      </c>
      <c r="C35" s="46"/>
      <c r="D35" s="46"/>
      <c r="E35" s="46">
        <v>21</v>
      </c>
      <c r="F35" s="46" t="s">
        <v>59</v>
      </c>
      <c r="G35" s="107"/>
      <c r="H35" s="46"/>
      <c r="I35" s="103"/>
      <c r="J35" s="113">
        <f>SUM(P23:P29)</f>
        <v>0</v>
      </c>
    </row>
    <row r="36" spans="1:10" ht="13.5" thickBot="1">
      <c r="A36" s="111"/>
      <c r="B36" s="39" t="s">
        <v>60</v>
      </c>
      <c r="C36" s="39"/>
      <c r="D36" s="39"/>
      <c r="E36" s="39">
        <v>21</v>
      </c>
      <c r="F36" s="39" t="s">
        <v>59</v>
      </c>
      <c r="G36" s="108"/>
      <c r="H36" s="46"/>
      <c r="I36" s="103"/>
      <c r="J36" s="113">
        <f>J35*(E36/100)</f>
        <v>0</v>
      </c>
    </row>
    <row r="37" spans="1:10" ht="16.5" thickBot="1">
      <c r="A37" s="120"/>
      <c r="B37" s="121" t="s">
        <v>61</v>
      </c>
      <c r="C37" s="122"/>
      <c r="D37" s="122"/>
      <c r="E37" s="122"/>
      <c r="F37" s="122"/>
      <c r="G37" s="122"/>
      <c r="H37" s="123"/>
      <c r="I37" s="124"/>
      <c r="J37" s="125">
        <f>SUM(J33:J36)</f>
        <v>0</v>
      </c>
    </row>
    <row r="46" spans="1:10" ht="15.75">
      <c r="B46" s="126" t="s">
        <v>62</v>
      </c>
    </row>
    <row r="48" spans="1:10" ht="25.5" customHeight="1">
      <c r="A48" s="127"/>
      <c r="B48" s="128" t="s">
        <v>63</v>
      </c>
      <c r="C48" s="129" t="s">
        <v>64</v>
      </c>
      <c r="D48" s="129"/>
      <c r="E48" s="129"/>
      <c r="F48" s="129"/>
      <c r="G48" s="130"/>
      <c r="H48" s="130"/>
      <c r="I48" s="130"/>
      <c r="J48" s="131" t="s">
        <v>65</v>
      </c>
    </row>
    <row r="49" spans="1:10" ht="25.5" customHeight="1">
      <c r="A49" s="132"/>
      <c r="B49" s="133" t="s">
        <v>66</v>
      </c>
      <c r="C49" s="283" t="s">
        <v>67</v>
      </c>
      <c r="D49" s="283"/>
      <c r="E49" s="283"/>
      <c r="F49" s="284"/>
      <c r="G49" s="285"/>
      <c r="H49" s="285"/>
      <c r="I49" s="285"/>
      <c r="J49" s="134">
        <f>'100.1 1 Pol'!F8+'100.2 1 Pol'!F8+'100.3 1 Pol'!F8+'300 1 Pol'!F8+'300 2 Pol'!F8</f>
        <v>0</v>
      </c>
    </row>
    <row r="50" spans="1:10" ht="25.5" customHeight="1">
      <c r="A50" s="132"/>
      <c r="B50" s="132" t="s">
        <v>68</v>
      </c>
      <c r="C50" s="275" t="s">
        <v>69</v>
      </c>
      <c r="D50" s="275"/>
      <c r="E50" s="275"/>
      <c r="F50" s="276"/>
      <c r="G50" s="277"/>
      <c r="H50" s="277"/>
      <c r="I50" s="277"/>
      <c r="J50" s="135">
        <f>'100.1 1 Pol'!F51+'100.2 1 Pol'!F49</f>
        <v>0</v>
      </c>
    </row>
    <row r="51" spans="1:10" ht="25.5" customHeight="1">
      <c r="A51" s="132"/>
      <c r="B51" s="132" t="s">
        <v>70</v>
      </c>
      <c r="C51" s="275" t="s">
        <v>71</v>
      </c>
      <c r="D51" s="275"/>
      <c r="E51" s="275"/>
      <c r="F51" s="276"/>
      <c r="G51" s="277"/>
      <c r="H51" s="277"/>
      <c r="I51" s="277"/>
      <c r="J51" s="135">
        <f>'100.1 1 Pol'!F55+'100.2 1 Pol'!F57+'100.3 1 Pol'!F39</f>
        <v>0</v>
      </c>
    </row>
    <row r="52" spans="1:10" ht="25.5" customHeight="1">
      <c r="A52" s="132"/>
      <c r="B52" s="132" t="s">
        <v>72</v>
      </c>
      <c r="C52" s="275" t="s">
        <v>73</v>
      </c>
      <c r="D52" s="275"/>
      <c r="E52" s="275"/>
      <c r="F52" s="276"/>
      <c r="G52" s="277"/>
      <c r="H52" s="277"/>
      <c r="I52" s="277"/>
      <c r="J52" s="135">
        <f>'100.1 1 Pol'!F64+'100.2 1 Pol'!F69+'100.3 1 Pol'!F48</f>
        <v>0</v>
      </c>
    </row>
    <row r="53" spans="1:10" ht="25.5" customHeight="1">
      <c r="A53" s="132"/>
      <c r="B53" s="132" t="s">
        <v>74</v>
      </c>
      <c r="C53" s="275" t="s">
        <v>75</v>
      </c>
      <c r="D53" s="275"/>
      <c r="E53" s="275"/>
      <c r="F53" s="276"/>
      <c r="G53" s="277"/>
      <c r="H53" s="277"/>
      <c r="I53" s="277"/>
      <c r="J53" s="135">
        <f>'100.1 1 Pol'!F86+'100.2 1 Pol'!F89</f>
        <v>0</v>
      </c>
    </row>
    <row r="54" spans="1:10" ht="25.5" customHeight="1">
      <c r="A54" s="132"/>
      <c r="B54" s="132" t="s">
        <v>76</v>
      </c>
      <c r="C54" s="275" t="s">
        <v>77</v>
      </c>
      <c r="D54" s="275"/>
      <c r="E54" s="275"/>
      <c r="F54" s="276"/>
      <c r="G54" s="277"/>
      <c r="H54" s="277"/>
      <c r="I54" s="277"/>
      <c r="J54" s="135">
        <f>'100.1 1 Pol'!F92+'100.2 1 Pol'!F95</f>
        <v>0</v>
      </c>
    </row>
    <row r="55" spans="1:10" ht="25.5" customHeight="1">
      <c r="A55" s="132"/>
      <c r="B55" s="132" t="s">
        <v>78</v>
      </c>
      <c r="C55" s="275" t="s">
        <v>79</v>
      </c>
      <c r="D55" s="275"/>
      <c r="E55" s="275"/>
      <c r="F55" s="276"/>
      <c r="G55" s="277"/>
      <c r="H55" s="277"/>
      <c r="I55" s="277"/>
      <c r="J55" s="135">
        <f>'300 1 Pol'!F52+'300 2 Pol'!F30</f>
        <v>0</v>
      </c>
    </row>
    <row r="56" spans="1:10" ht="25.5" customHeight="1">
      <c r="A56" s="132"/>
      <c r="B56" s="132" t="s">
        <v>80</v>
      </c>
      <c r="C56" s="275" t="s">
        <v>81</v>
      </c>
      <c r="D56" s="275"/>
      <c r="E56" s="275"/>
      <c r="F56" s="276"/>
      <c r="G56" s="277"/>
      <c r="H56" s="277"/>
      <c r="I56" s="277"/>
      <c r="J56" s="135">
        <f>'100.1 1 Pol'!F107+'100.2 1 Pol'!F110+'100.3 1 Pol'!F68</f>
        <v>0</v>
      </c>
    </row>
    <row r="57" spans="1:10" ht="25.5" customHeight="1">
      <c r="A57" s="132"/>
      <c r="B57" s="132" t="s">
        <v>82</v>
      </c>
      <c r="C57" s="275" t="s">
        <v>83</v>
      </c>
      <c r="D57" s="275"/>
      <c r="E57" s="275"/>
      <c r="F57" s="276"/>
      <c r="G57" s="277"/>
      <c r="H57" s="277"/>
      <c r="I57" s="277"/>
      <c r="J57" s="135">
        <f>'300 1 Pol'!F63+'300 2 Pol'!F39</f>
        <v>0</v>
      </c>
    </row>
    <row r="58" spans="1:10" ht="25.5" customHeight="1">
      <c r="A58" s="132"/>
      <c r="B58" s="132" t="s">
        <v>84</v>
      </c>
      <c r="C58" s="275" t="s">
        <v>85</v>
      </c>
      <c r="D58" s="275"/>
      <c r="E58" s="275"/>
      <c r="F58" s="276"/>
      <c r="G58" s="277"/>
      <c r="H58" s="277"/>
      <c r="I58" s="277"/>
      <c r="J58" s="135">
        <f>'100.1 1 Pol'!F143+'100.2 1 Pol'!F140+'100.3 1 Pol'!F85</f>
        <v>0</v>
      </c>
    </row>
    <row r="59" spans="1:10" ht="25.5" customHeight="1">
      <c r="A59" s="132"/>
      <c r="B59" s="132" t="s">
        <v>86</v>
      </c>
      <c r="C59" s="275" t="s">
        <v>87</v>
      </c>
      <c r="D59" s="275"/>
      <c r="E59" s="275"/>
      <c r="F59" s="276"/>
      <c r="G59" s="277"/>
      <c r="H59" s="277"/>
      <c r="I59" s="277"/>
      <c r="J59" s="135">
        <f>'100.1 1 Pol'!F194+'100.2 1 Pol'!F163+'100.3 1 Pol'!F95</f>
        <v>0</v>
      </c>
    </row>
    <row r="60" spans="1:10" ht="25.5" customHeight="1">
      <c r="A60" s="132"/>
      <c r="B60" s="132" t="s">
        <v>88</v>
      </c>
      <c r="C60" s="275" t="s">
        <v>89</v>
      </c>
      <c r="D60" s="275"/>
      <c r="E60" s="275"/>
      <c r="F60" s="276"/>
      <c r="G60" s="277"/>
      <c r="H60" s="277"/>
      <c r="I60" s="277"/>
      <c r="J60" s="135">
        <f>'100.1 1 Pol'!F221+'100.2 1 Pol'!F196+'100.3 1 Pol'!F110+'300 1 Pol'!F82+'300 2 Pol'!F54</f>
        <v>0</v>
      </c>
    </row>
    <row r="61" spans="1:10" ht="25.5" customHeight="1">
      <c r="A61" s="132"/>
      <c r="B61" s="132" t="s">
        <v>90</v>
      </c>
      <c r="C61" s="275" t="s">
        <v>91</v>
      </c>
      <c r="D61" s="275"/>
      <c r="E61" s="275"/>
      <c r="F61" s="276"/>
      <c r="G61" s="277"/>
      <c r="H61" s="277"/>
      <c r="I61" s="277"/>
      <c r="J61" s="135">
        <f>'400 1 Pol'!F8</f>
        <v>0</v>
      </c>
    </row>
    <row r="62" spans="1:10" ht="25.5" customHeight="1">
      <c r="A62" s="132"/>
      <c r="B62" s="132" t="s">
        <v>92</v>
      </c>
      <c r="C62" s="275" t="s">
        <v>93</v>
      </c>
      <c r="D62" s="275"/>
      <c r="E62" s="275"/>
      <c r="F62" s="276"/>
      <c r="G62" s="277"/>
      <c r="H62" s="277"/>
      <c r="I62" s="277"/>
      <c r="J62" s="135">
        <f>'000 1 Naklady'!F8</f>
        <v>0</v>
      </c>
    </row>
    <row r="63" spans="1:10" ht="25.5" customHeight="1">
      <c r="A63" s="132"/>
      <c r="B63" s="136" t="s">
        <v>94</v>
      </c>
      <c r="C63" s="278" t="s">
        <v>95</v>
      </c>
      <c r="D63" s="278"/>
      <c r="E63" s="278"/>
      <c r="F63" s="279"/>
      <c r="G63" s="280"/>
      <c r="H63" s="280"/>
      <c r="I63" s="280"/>
      <c r="J63" s="137">
        <f>'000 1 Naklady'!F27</f>
        <v>0</v>
      </c>
    </row>
    <row r="64" spans="1:10" ht="25.5" customHeight="1">
      <c r="A64" s="138"/>
      <c r="B64" s="139" t="s">
        <v>96</v>
      </c>
      <c r="C64" s="140"/>
      <c r="D64" s="140"/>
      <c r="E64" s="140"/>
      <c r="F64" s="141"/>
      <c r="G64" s="142"/>
      <c r="H64" s="142"/>
      <c r="I64" s="142"/>
      <c r="J64" s="143">
        <f>SUM(J49:J63)</f>
        <v>0</v>
      </c>
    </row>
    <row r="65" spans="1:10">
      <c r="A65" s="85"/>
      <c r="B65" s="85"/>
      <c r="C65" s="85"/>
      <c r="D65" s="85"/>
      <c r="E65" s="85"/>
      <c r="F65" s="85"/>
      <c r="G65" s="86"/>
      <c r="H65" s="85"/>
      <c r="I65" s="86"/>
      <c r="J65" s="87"/>
    </row>
    <row r="66" spans="1:10">
      <c r="A66" s="85"/>
      <c r="B66" s="85"/>
      <c r="C66" s="85"/>
      <c r="D66" s="85"/>
      <c r="E66" s="85"/>
      <c r="F66" s="85"/>
      <c r="G66" s="86"/>
      <c r="H66" s="85"/>
      <c r="I66" s="86"/>
      <c r="J66" s="87"/>
    </row>
    <row r="67" spans="1:10">
      <c r="A67" s="85"/>
      <c r="B67" s="85"/>
      <c r="C67" s="85"/>
      <c r="D67" s="85"/>
      <c r="E67" s="85"/>
      <c r="F67" s="85"/>
      <c r="G67" s="86"/>
      <c r="H67" s="85"/>
      <c r="I67" s="86"/>
      <c r="J67" s="87"/>
    </row>
  </sheetData>
  <sheetProtection password="94F7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">
    <mergeCell ref="C53:I53"/>
    <mergeCell ref="B30:E30"/>
    <mergeCell ref="C49:I49"/>
    <mergeCell ref="C50:I50"/>
    <mergeCell ref="C51:I51"/>
    <mergeCell ref="C52:I52"/>
    <mergeCell ref="C60:I60"/>
    <mergeCell ref="C61:I61"/>
    <mergeCell ref="C62:I62"/>
    <mergeCell ref="C63:I63"/>
    <mergeCell ref="C54:I54"/>
    <mergeCell ref="C55:I55"/>
    <mergeCell ref="C56:I56"/>
    <mergeCell ref="C57:I57"/>
    <mergeCell ref="C58:I58"/>
    <mergeCell ref="C59:I59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8" ht="13.5" thickBot="1">
      <c r="A2" s="25" t="s">
        <v>28</v>
      </c>
      <c r="B2" s="30"/>
      <c r="C2" s="287"/>
      <c r="D2" s="287"/>
      <c r="E2" s="287"/>
      <c r="F2" s="287"/>
      <c r="G2" s="26" t="s">
        <v>15</v>
      </c>
      <c r="H2" s="34" t="s">
        <v>16</v>
      </c>
    </row>
    <row r="3" spans="1:8" ht="13.5" thickTop="1"/>
    <row r="4" spans="1:8" ht="18">
      <c r="A4" s="286" t="s">
        <v>17</v>
      </c>
      <c r="B4" s="286"/>
      <c r="C4" s="286"/>
      <c r="D4" s="286"/>
      <c r="E4" s="286"/>
      <c r="F4" s="286"/>
      <c r="G4" s="286"/>
      <c r="H4" s="286"/>
    </row>
    <row r="6" spans="1:8" ht="15.75">
      <c r="A6" s="32" t="s">
        <v>25</v>
      </c>
      <c r="B6" s="29">
        <f>B2</f>
        <v>0</v>
      </c>
    </row>
    <row r="7" spans="1:8" ht="15.75">
      <c r="B7" s="288">
        <f>C2</f>
        <v>0</v>
      </c>
      <c r="C7" s="289"/>
      <c r="D7" s="289"/>
      <c r="E7" s="289"/>
      <c r="F7" s="289"/>
      <c r="G7" s="289"/>
    </row>
    <row r="9" spans="1:8" s="32" customFormat="1" ht="12.75" customHeight="1">
      <c r="A9" s="32" t="s">
        <v>27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94F7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ColWidth="9.140625"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290" t="s">
        <v>29</v>
      </c>
      <c r="B1" s="290"/>
      <c r="C1" s="291"/>
      <c r="D1" s="290"/>
      <c r="E1" s="290"/>
      <c r="F1" s="290"/>
      <c r="G1" s="290"/>
    </row>
    <row r="2" spans="1:7" ht="13.5" thickTop="1">
      <c r="A2" s="55" t="s">
        <v>30</v>
      </c>
      <c r="B2" s="56"/>
      <c r="C2" s="292"/>
      <c r="D2" s="292"/>
      <c r="E2" s="292"/>
      <c r="F2" s="292"/>
      <c r="G2" s="293"/>
    </row>
    <row r="3" spans="1:7">
      <c r="A3" s="57" t="s">
        <v>31</v>
      </c>
      <c r="B3" s="58"/>
      <c r="C3" s="294"/>
      <c r="D3" s="294"/>
      <c r="E3" s="294"/>
      <c r="F3" s="294"/>
      <c r="G3" s="295"/>
    </row>
    <row r="4" spans="1:7" ht="13.5" thickBot="1">
      <c r="A4" s="59" t="s">
        <v>32</v>
      </c>
      <c r="B4" s="60"/>
      <c r="C4" s="296"/>
      <c r="D4" s="296"/>
      <c r="E4" s="296"/>
      <c r="F4" s="296"/>
      <c r="G4" s="297"/>
    </row>
    <row r="5" spans="1:7" ht="14.25" thickTop="1" thickBot="1">
      <c r="B5" s="61"/>
      <c r="C5" s="62"/>
      <c r="D5" s="63"/>
    </row>
    <row r="6" spans="1:7" ht="13.5" thickBot="1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94F7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50"/>
  <sheetViews>
    <sheetView showGridLines="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140625" customWidth="1"/>
  </cols>
  <sheetData>
    <row r="1" spans="1:10" ht="13.9" customHeight="1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10" ht="13.9" customHeight="1" thickBot="1">
      <c r="A2" s="25" t="s">
        <v>28</v>
      </c>
      <c r="B2" s="144" t="s">
        <v>44</v>
      </c>
      <c r="C2" s="298" t="s">
        <v>43</v>
      </c>
      <c r="D2" s="287"/>
      <c r="E2" s="287"/>
      <c r="F2" s="287"/>
      <c r="G2" s="26" t="s">
        <v>15</v>
      </c>
      <c r="H2" s="34" t="s">
        <v>16</v>
      </c>
    </row>
    <row r="3" spans="1:10" ht="13.9" customHeight="1" thickTop="1">
      <c r="H3" s="35"/>
    </row>
    <row r="4" spans="1:10" ht="17.45" customHeight="1">
      <c r="A4" s="286" t="s">
        <v>17</v>
      </c>
      <c r="B4" s="286"/>
      <c r="C4" s="286"/>
      <c r="D4" s="286"/>
      <c r="E4" s="286"/>
      <c r="F4" s="286"/>
      <c r="G4" s="286"/>
      <c r="H4" s="286"/>
    </row>
    <row r="5" spans="1:10" ht="13.15" customHeight="1">
      <c r="H5" s="35"/>
    </row>
    <row r="6" spans="1:10" ht="15.6" customHeight="1">
      <c r="A6" s="32" t="s">
        <v>25</v>
      </c>
      <c r="B6" s="29" t="str">
        <f>B2</f>
        <v>000</v>
      </c>
      <c r="H6" s="35"/>
    </row>
    <row r="7" spans="1:10" ht="15.6" customHeight="1">
      <c r="B7" s="288" t="str">
        <f>C2</f>
        <v>Ostatní a vedlejší náklady</v>
      </c>
      <c r="C7" s="289"/>
      <c r="D7" s="289"/>
      <c r="E7" s="289"/>
      <c r="F7" s="289"/>
      <c r="G7" s="289"/>
      <c r="H7" s="35"/>
    </row>
    <row r="8" spans="1:10" ht="13.1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98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99</v>
      </c>
      <c r="B17" s="156"/>
      <c r="C17" s="157"/>
      <c r="D17" s="157"/>
      <c r="E17" s="157"/>
      <c r="F17" s="157"/>
      <c r="G17" s="158"/>
      <c r="H17" s="159" t="s">
        <v>100</v>
      </c>
      <c r="I17" s="32"/>
      <c r="J17" s="32"/>
    </row>
    <row r="18" spans="1:55" ht="12.75" customHeight="1">
      <c r="A18" s="153" t="s">
        <v>66</v>
      </c>
      <c r="B18" s="151" t="s">
        <v>101</v>
      </c>
      <c r="C18" s="150"/>
      <c r="D18" s="150"/>
      <c r="E18" s="150"/>
      <c r="F18" s="150"/>
      <c r="G18" s="152"/>
      <c r="H18" s="154">
        <f>'000 1 Naklady'!G37</f>
        <v>0</v>
      </c>
      <c r="I18" s="32"/>
      <c r="J18" s="32"/>
      <c r="O18">
        <f>'000 1 Naklady'!AN37</f>
        <v>0</v>
      </c>
      <c r="P18">
        <f>'000 1 Naklady'!AO37</f>
        <v>0</v>
      </c>
    </row>
    <row r="19" spans="1:55" ht="12.75" customHeight="1" thickBot="1">
      <c r="A19" s="160"/>
      <c r="B19" s="161" t="s">
        <v>102</v>
      </c>
      <c r="C19" s="162"/>
      <c r="D19" s="163" t="str">
        <f>B2</f>
        <v>000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58</v>
      </c>
      <c r="B22" s="167"/>
      <c r="C22" s="167"/>
      <c r="D22" s="167">
        <v>15</v>
      </c>
      <c r="E22" s="168" t="s">
        <v>59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60</v>
      </c>
      <c r="B23" s="148"/>
      <c r="C23" s="148"/>
      <c r="D23" s="148">
        <v>15</v>
      </c>
      <c r="E23" s="169" t="s">
        <v>59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58</v>
      </c>
      <c r="B24" s="148"/>
      <c r="C24" s="148"/>
      <c r="D24" s="148">
        <v>21</v>
      </c>
      <c r="E24" s="169" t="s">
        <v>59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60</v>
      </c>
      <c r="B25" s="149"/>
      <c r="C25" s="149"/>
      <c r="D25" s="149">
        <v>21</v>
      </c>
      <c r="E25" s="170" t="s">
        <v>59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103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154</v>
      </c>
      <c r="B28" s="146"/>
      <c r="C28" s="146"/>
      <c r="D28" s="251" t="s">
        <v>66</v>
      </c>
      <c r="E28" s="299" t="s">
        <v>101</v>
      </c>
      <c r="F28" s="299"/>
      <c r="G28" s="299"/>
      <c r="H28" s="299"/>
      <c r="I28" s="32"/>
      <c r="J28" s="32"/>
      <c r="BC28" s="252" t="str">
        <f>E28</f>
        <v>ostatní a vedlejší náklady</v>
      </c>
    </row>
    <row r="29" spans="1:55" ht="12.75" customHeight="1">
      <c r="A29" s="155" t="s">
        <v>155</v>
      </c>
      <c r="B29" s="156"/>
      <c r="C29" s="157"/>
      <c r="D29" s="157"/>
      <c r="E29" s="157"/>
      <c r="F29" s="157"/>
      <c r="G29" s="158"/>
      <c r="H29" s="159" t="s">
        <v>100</v>
      </c>
      <c r="I29" s="32"/>
      <c r="J29" s="32"/>
    </row>
    <row r="30" spans="1:55" ht="12.75" customHeight="1">
      <c r="A30" s="153" t="s">
        <v>92</v>
      </c>
      <c r="B30" s="151" t="s">
        <v>93</v>
      </c>
      <c r="C30" s="150"/>
      <c r="D30" s="150"/>
      <c r="E30" s="150"/>
      <c r="F30" s="150"/>
      <c r="G30" s="152"/>
      <c r="H30" s="253">
        <f>'000 1 Naklady'!F8</f>
        <v>0</v>
      </c>
      <c r="I30" s="32"/>
      <c r="J30" s="32"/>
    </row>
    <row r="31" spans="1:55" ht="12.75" customHeight="1">
      <c r="A31" s="153" t="s">
        <v>94</v>
      </c>
      <c r="B31" s="151" t="s">
        <v>95</v>
      </c>
      <c r="C31" s="150"/>
      <c r="D31" s="150"/>
      <c r="E31" s="150"/>
      <c r="F31" s="150"/>
      <c r="G31" s="152"/>
      <c r="H31" s="253">
        <f>'000 1 Naklady'!F27</f>
        <v>0</v>
      </c>
      <c r="I31" s="32"/>
      <c r="J31" s="32"/>
    </row>
    <row r="32" spans="1:55" ht="12.75" customHeight="1" thickBot="1">
      <c r="A32" s="160"/>
      <c r="B32" s="161" t="s">
        <v>156</v>
      </c>
      <c r="C32" s="162"/>
      <c r="D32" s="163" t="str">
        <f>D28</f>
        <v>1</v>
      </c>
      <c r="E32" s="162"/>
      <c r="F32" s="162"/>
      <c r="G32" s="164"/>
      <c r="H32" s="254">
        <f>SUM(H30:H31)</f>
        <v>0</v>
      </c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4F7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13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307" t="s">
        <v>104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44</v>
      </c>
      <c r="C3" s="209" t="s">
        <v>43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66</v>
      </c>
      <c r="C4" s="210" t="s">
        <v>101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10"/>
      <c r="E7" s="311"/>
      <c r="F7" s="312"/>
      <c r="G7" s="312"/>
      <c r="H7" s="231"/>
      <c r="I7" s="232"/>
    </row>
    <row r="8" spans="1:60">
      <c r="A8" s="224" t="s">
        <v>110</v>
      </c>
      <c r="B8" s="214" t="s">
        <v>92</v>
      </c>
      <c r="C8" s="246" t="s">
        <v>93</v>
      </c>
      <c r="D8" s="216"/>
      <c r="E8" s="218"/>
      <c r="F8" s="313">
        <f>SUM(G9:G26)</f>
        <v>0</v>
      </c>
      <c r="G8" s="314"/>
      <c r="H8" s="220"/>
      <c r="I8" s="226"/>
    </row>
    <row r="9" spans="1:60" outlineLevel="1">
      <c r="A9" s="225">
        <v>1</v>
      </c>
      <c r="B9" s="215" t="s">
        <v>111</v>
      </c>
      <c r="C9" s="247" t="s">
        <v>112</v>
      </c>
      <c r="D9" s="217" t="s">
        <v>113</v>
      </c>
      <c r="E9" s="219">
        <v>1</v>
      </c>
      <c r="F9" s="221"/>
      <c r="G9" s="222">
        <f>ROUND(E9*F9,2)</f>
        <v>0</v>
      </c>
      <c r="H9" s="223"/>
      <c r="I9" s="227" t="s">
        <v>114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>
        <v>21</v>
      </c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33.75" outlineLevel="1">
      <c r="A10" s="225"/>
      <c r="B10" s="215"/>
      <c r="C10" s="300" t="s">
        <v>115</v>
      </c>
      <c r="D10" s="301"/>
      <c r="E10" s="302"/>
      <c r="F10" s="303"/>
      <c r="G10" s="304"/>
      <c r="H10" s="223"/>
      <c r="I10" s="227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7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6"/>
      <c r="BC10" s="206"/>
      <c r="BD10" s="206"/>
      <c r="BE10" s="206"/>
      <c r="BF10" s="206"/>
      <c r="BG10" s="206"/>
      <c r="BH10" s="206"/>
    </row>
    <row r="11" spans="1:60" outlineLevel="1">
      <c r="A11" s="225">
        <v>2</v>
      </c>
      <c r="B11" s="215" t="s">
        <v>116</v>
      </c>
      <c r="C11" s="247" t="s">
        <v>117</v>
      </c>
      <c r="D11" s="217" t="s">
        <v>113</v>
      </c>
      <c r="E11" s="219">
        <v>1</v>
      </c>
      <c r="F11" s="221"/>
      <c r="G11" s="222">
        <f>ROUND(E11*F11,2)</f>
        <v>0</v>
      </c>
      <c r="H11" s="223"/>
      <c r="I11" s="227" t="s">
        <v>114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33.75" outlineLevel="1">
      <c r="A12" s="225"/>
      <c r="B12" s="215"/>
      <c r="C12" s="300" t="s">
        <v>118</v>
      </c>
      <c r="D12" s="301"/>
      <c r="E12" s="302"/>
      <c r="F12" s="303"/>
      <c r="G12" s="304"/>
      <c r="H12" s="223"/>
      <c r="I12" s="227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7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6"/>
      <c r="BC12" s="206"/>
      <c r="BD12" s="206"/>
      <c r="BE12" s="206"/>
      <c r="BF12" s="206"/>
      <c r="BG12" s="206"/>
      <c r="BH12" s="206"/>
    </row>
    <row r="13" spans="1:60" outlineLevel="1">
      <c r="A13" s="225">
        <v>3</v>
      </c>
      <c r="B13" s="215" t="s">
        <v>119</v>
      </c>
      <c r="C13" s="247" t="s">
        <v>120</v>
      </c>
      <c r="D13" s="217" t="s">
        <v>113</v>
      </c>
      <c r="E13" s="219">
        <v>1</v>
      </c>
      <c r="F13" s="221"/>
      <c r="G13" s="222">
        <f>ROUND(E13*F13,2)</f>
        <v>0</v>
      </c>
      <c r="H13" s="223"/>
      <c r="I13" s="227" t="s">
        <v>114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>
        <v>21</v>
      </c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22.5" outlineLevel="1">
      <c r="A14" s="225"/>
      <c r="B14" s="215"/>
      <c r="C14" s="300" t="s">
        <v>121</v>
      </c>
      <c r="D14" s="301"/>
      <c r="E14" s="302"/>
      <c r="F14" s="303"/>
      <c r="G14" s="304"/>
      <c r="H14" s="223"/>
      <c r="I14" s="227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7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6"/>
      <c r="BC14" s="206"/>
      <c r="BD14" s="206"/>
      <c r="BE14" s="206"/>
      <c r="BF14" s="206"/>
      <c r="BG14" s="206"/>
      <c r="BH14" s="206"/>
    </row>
    <row r="15" spans="1:60" outlineLevel="1">
      <c r="A15" s="225">
        <v>4</v>
      </c>
      <c r="B15" s="215" t="s">
        <v>122</v>
      </c>
      <c r="C15" s="247" t="s">
        <v>123</v>
      </c>
      <c r="D15" s="217" t="s">
        <v>113</v>
      </c>
      <c r="E15" s="219">
        <v>1</v>
      </c>
      <c r="F15" s="221"/>
      <c r="G15" s="222">
        <f>ROUND(E15*F15,2)</f>
        <v>0</v>
      </c>
      <c r="H15" s="223"/>
      <c r="I15" s="227" t="s">
        <v>114</v>
      </c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>
        <v>21</v>
      </c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5"/>
      <c r="B16" s="215"/>
      <c r="C16" s="300" t="s">
        <v>124</v>
      </c>
      <c r="D16" s="301"/>
      <c r="E16" s="302"/>
      <c r="F16" s="303"/>
      <c r="G16" s="304"/>
      <c r="H16" s="223"/>
      <c r="I16" s="227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7" t="str">
        <f>C16</f>
        <v>Náklady spojené s účastí zhotovitele na předání a převzetí staveniště.</v>
      </c>
      <c r="BB16" s="206"/>
      <c r="BC16" s="206"/>
      <c r="BD16" s="206"/>
      <c r="BE16" s="206"/>
      <c r="BF16" s="206"/>
      <c r="BG16" s="206"/>
      <c r="BH16" s="206"/>
    </row>
    <row r="17" spans="1:60" outlineLevel="1">
      <c r="A17" s="225">
        <v>5</v>
      </c>
      <c r="B17" s="215" t="s">
        <v>125</v>
      </c>
      <c r="C17" s="247" t="s">
        <v>126</v>
      </c>
      <c r="D17" s="217" t="s">
        <v>113</v>
      </c>
      <c r="E17" s="219">
        <v>1</v>
      </c>
      <c r="F17" s="221"/>
      <c r="G17" s="222">
        <f>ROUND(E17*F17,2)</f>
        <v>0</v>
      </c>
      <c r="H17" s="223"/>
      <c r="I17" s="227" t="s">
        <v>114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>
        <v>21</v>
      </c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ht="22.5" outlineLevel="1">
      <c r="A18" s="225"/>
      <c r="B18" s="215"/>
      <c r="C18" s="300" t="s">
        <v>127</v>
      </c>
      <c r="D18" s="301"/>
      <c r="E18" s="302"/>
      <c r="F18" s="303"/>
      <c r="G18" s="304"/>
      <c r="H18" s="223"/>
      <c r="I18" s="227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7" t="str">
        <f>C18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8" s="206"/>
      <c r="BC18" s="206"/>
      <c r="BD18" s="206"/>
      <c r="BE18" s="206"/>
      <c r="BF18" s="206"/>
      <c r="BG18" s="206"/>
      <c r="BH18" s="206"/>
    </row>
    <row r="19" spans="1:60" outlineLevel="1">
      <c r="A19" s="225">
        <v>6</v>
      </c>
      <c r="B19" s="215" t="s">
        <v>128</v>
      </c>
      <c r="C19" s="247" t="s">
        <v>129</v>
      </c>
      <c r="D19" s="217" t="s">
        <v>113</v>
      </c>
      <c r="E19" s="219">
        <v>1</v>
      </c>
      <c r="F19" s="221"/>
      <c r="G19" s="222">
        <f>ROUND(E19*F19,2)</f>
        <v>0</v>
      </c>
      <c r="H19" s="223"/>
      <c r="I19" s="227" t="s">
        <v>114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>
        <v>21</v>
      </c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33.75" outlineLevel="1">
      <c r="A20" s="225"/>
      <c r="B20" s="215"/>
      <c r="C20" s="300" t="s">
        <v>130</v>
      </c>
      <c r="D20" s="301"/>
      <c r="E20" s="302"/>
      <c r="F20" s="303"/>
      <c r="G20" s="304"/>
      <c r="H20" s="223"/>
      <c r="I20" s="227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7" t="str">
        <f>C20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0" s="206"/>
      <c r="BC20" s="206"/>
      <c r="BD20" s="206"/>
      <c r="BE20" s="206"/>
      <c r="BF20" s="206"/>
      <c r="BG20" s="206"/>
      <c r="BH20" s="206"/>
    </row>
    <row r="21" spans="1:60" outlineLevel="1">
      <c r="A21" s="225">
        <v>7</v>
      </c>
      <c r="B21" s="215" t="s">
        <v>131</v>
      </c>
      <c r="C21" s="247" t="s">
        <v>132</v>
      </c>
      <c r="D21" s="217" t="s">
        <v>113</v>
      </c>
      <c r="E21" s="219">
        <v>1</v>
      </c>
      <c r="F21" s="221"/>
      <c r="G21" s="222">
        <f>ROUND(E21*F21,2)</f>
        <v>0</v>
      </c>
      <c r="H21" s="223"/>
      <c r="I21" s="227" t="s">
        <v>114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>
        <v>21</v>
      </c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ht="33.75" outlineLevel="1">
      <c r="A22" s="225"/>
      <c r="B22" s="215"/>
      <c r="C22" s="300" t="s">
        <v>133</v>
      </c>
      <c r="D22" s="301"/>
      <c r="E22" s="302"/>
      <c r="F22" s="303"/>
      <c r="G22" s="304"/>
      <c r="H22" s="223"/>
      <c r="I22" s="227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7" t="str">
        <f>C22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2" s="206"/>
      <c r="BC22" s="206"/>
      <c r="BD22" s="206"/>
      <c r="BE22" s="206"/>
      <c r="BF22" s="206"/>
      <c r="BG22" s="206"/>
      <c r="BH22" s="206"/>
    </row>
    <row r="23" spans="1:60" outlineLevel="1">
      <c r="A23" s="225">
        <v>8</v>
      </c>
      <c r="B23" s="215" t="s">
        <v>134</v>
      </c>
      <c r="C23" s="247" t="s">
        <v>135</v>
      </c>
      <c r="D23" s="217" t="s">
        <v>136</v>
      </c>
      <c r="E23" s="219">
        <v>1</v>
      </c>
      <c r="F23" s="221"/>
      <c r="G23" s="222">
        <f>ROUND(E23*F23,2)</f>
        <v>0</v>
      </c>
      <c r="H23" s="223"/>
      <c r="I23" s="227" t="s">
        <v>137</v>
      </c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>
        <v>21</v>
      </c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ht="22.5" outlineLevel="1">
      <c r="A24" s="225"/>
      <c r="B24" s="215"/>
      <c r="C24" s="300" t="s">
        <v>151</v>
      </c>
      <c r="D24" s="301"/>
      <c r="E24" s="302"/>
      <c r="F24" s="303"/>
      <c r="G24" s="304"/>
      <c r="H24" s="223"/>
      <c r="I24" s="227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7" t="str">
        <f>C24</f>
        <v>zabezpečení provizorního propojení ul. Via Lyžbice s ul. Šeříkovou včetně přechodného dopravního značení a nezbytných oprav vrstvy ACP +16 po zimním období</v>
      </c>
      <c r="BB24" s="206"/>
      <c r="BC24" s="206"/>
      <c r="BD24" s="206"/>
      <c r="BE24" s="206"/>
      <c r="BF24" s="206"/>
      <c r="BG24" s="206"/>
      <c r="BH24" s="206"/>
    </row>
    <row r="25" spans="1:60" outlineLevel="1">
      <c r="A25" s="225"/>
      <c r="B25" s="215"/>
      <c r="C25" s="300" t="s">
        <v>138</v>
      </c>
      <c r="D25" s="301"/>
      <c r="E25" s="302"/>
      <c r="F25" s="303"/>
      <c r="G25" s="304"/>
      <c r="H25" s="223"/>
      <c r="I25" s="227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7" t="str">
        <f>C25</f>
        <v>viz v.č. E-97-13-5</v>
      </c>
      <c r="BB25" s="206"/>
      <c r="BC25" s="206"/>
      <c r="BD25" s="206"/>
      <c r="BE25" s="206"/>
      <c r="BF25" s="206"/>
      <c r="BG25" s="206"/>
      <c r="BH25" s="206"/>
    </row>
    <row r="26" spans="1:60" outlineLevel="1">
      <c r="A26" s="225"/>
      <c r="B26" s="215"/>
      <c r="C26" s="300" t="s">
        <v>139</v>
      </c>
      <c r="D26" s="301"/>
      <c r="E26" s="302"/>
      <c r="F26" s="303"/>
      <c r="G26" s="304"/>
      <c r="H26" s="223"/>
      <c r="I26" s="227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7" t="str">
        <f>C26</f>
        <v>plocha 280m2</v>
      </c>
      <c r="BB26" s="206"/>
      <c r="BC26" s="206"/>
      <c r="BD26" s="206"/>
      <c r="BE26" s="206"/>
      <c r="BF26" s="206"/>
      <c r="BG26" s="206"/>
      <c r="BH26" s="206"/>
    </row>
    <row r="27" spans="1:60">
      <c r="A27" s="224" t="s">
        <v>110</v>
      </c>
      <c r="B27" s="214" t="s">
        <v>94</v>
      </c>
      <c r="C27" s="246" t="s">
        <v>95</v>
      </c>
      <c r="D27" s="216"/>
      <c r="E27" s="218"/>
      <c r="F27" s="305">
        <f>SUM(G28:G35)</f>
        <v>0</v>
      </c>
      <c r="G27" s="306"/>
      <c r="H27" s="220"/>
      <c r="I27" s="226"/>
    </row>
    <row r="28" spans="1:60" outlineLevel="1">
      <c r="A28" s="225">
        <v>9</v>
      </c>
      <c r="B28" s="215" t="s">
        <v>140</v>
      </c>
      <c r="C28" s="247" t="s">
        <v>141</v>
      </c>
      <c r="D28" s="217" t="s">
        <v>113</v>
      </c>
      <c r="E28" s="219">
        <v>1</v>
      </c>
      <c r="F28" s="221"/>
      <c r="G28" s="222">
        <f>ROUND(E28*F28,2)</f>
        <v>0</v>
      </c>
      <c r="H28" s="223"/>
      <c r="I28" s="227" t="s">
        <v>114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>
        <v>21</v>
      </c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5"/>
      <c r="B29" s="215"/>
      <c r="C29" s="300" t="s">
        <v>152</v>
      </c>
      <c r="D29" s="301"/>
      <c r="E29" s="302"/>
      <c r="F29" s="303"/>
      <c r="G29" s="304"/>
      <c r="H29" s="223"/>
      <c r="I29" s="227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7" t="str">
        <f>C29</f>
        <v>Geodetické zaměření rohů stavby, stabilizace bodů a sestavení laviček.</v>
      </c>
      <c r="BB29" s="206"/>
      <c r="BC29" s="206"/>
      <c r="BD29" s="206"/>
      <c r="BE29" s="206"/>
      <c r="BF29" s="206"/>
      <c r="BG29" s="206"/>
      <c r="BH29" s="206"/>
    </row>
    <row r="30" spans="1:60" ht="22.5" outlineLevel="1">
      <c r="A30" s="225"/>
      <c r="B30" s="215"/>
      <c r="C30" s="300" t="s">
        <v>142</v>
      </c>
      <c r="D30" s="301"/>
      <c r="E30" s="302"/>
      <c r="F30" s="303"/>
      <c r="G30" s="304"/>
      <c r="H30" s="223"/>
      <c r="I30" s="227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7" t="str">
        <f>C30</f>
        <v>Vyhotovení protokolu o vytyčení stavby se seznamem souřadnic vytyčených bodů a jejich polohopisnými (S-JTSK) a výškopisnými (Bpv) hodnotami.</v>
      </c>
      <c r="BB30" s="206"/>
      <c r="BC30" s="206"/>
      <c r="BD30" s="206"/>
      <c r="BE30" s="206"/>
      <c r="BF30" s="206"/>
      <c r="BG30" s="206"/>
      <c r="BH30" s="206"/>
    </row>
    <row r="31" spans="1:60" outlineLevel="1">
      <c r="A31" s="225">
        <v>10</v>
      </c>
      <c r="B31" s="215" t="s">
        <v>143</v>
      </c>
      <c r="C31" s="247" t="s">
        <v>144</v>
      </c>
      <c r="D31" s="217" t="s">
        <v>113</v>
      </c>
      <c r="E31" s="219">
        <v>1</v>
      </c>
      <c r="F31" s="221"/>
      <c r="G31" s="222">
        <f>ROUND(E31*F31,2)</f>
        <v>0</v>
      </c>
      <c r="H31" s="223"/>
      <c r="I31" s="227" t="s">
        <v>114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>
        <v>21</v>
      </c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5"/>
      <c r="B32" s="215"/>
      <c r="C32" s="300" t="s">
        <v>145</v>
      </c>
      <c r="D32" s="301"/>
      <c r="E32" s="302"/>
      <c r="F32" s="303"/>
      <c r="G32" s="304"/>
      <c r="H32" s="223"/>
      <c r="I32" s="227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7" t="str">
        <f>C32</f>
        <v>Náklady na vyhotovení dokumentace skutečného provedení stavby a její předání objednateli v požadované formě a požadovaném počtu.</v>
      </c>
      <c r="BB32" s="206"/>
      <c r="BC32" s="206"/>
      <c r="BD32" s="206"/>
      <c r="BE32" s="206"/>
      <c r="BF32" s="206"/>
      <c r="BG32" s="206"/>
      <c r="BH32" s="206"/>
    </row>
    <row r="33" spans="1:60" outlineLevel="1">
      <c r="A33" s="225">
        <v>11</v>
      </c>
      <c r="B33" s="215" t="s">
        <v>146</v>
      </c>
      <c r="C33" s="247" t="s">
        <v>147</v>
      </c>
      <c r="D33" s="217" t="s">
        <v>113</v>
      </c>
      <c r="E33" s="219">
        <v>1</v>
      </c>
      <c r="F33" s="221"/>
      <c r="G33" s="222">
        <f>ROUND(E33*F33,2)</f>
        <v>0</v>
      </c>
      <c r="H33" s="223"/>
      <c r="I33" s="227" t="s">
        <v>114</v>
      </c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>
        <v>21</v>
      </c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25"/>
      <c r="B34" s="215"/>
      <c r="C34" s="300" t="s">
        <v>148</v>
      </c>
      <c r="D34" s="301"/>
      <c r="E34" s="302"/>
      <c r="F34" s="303"/>
      <c r="G34" s="304"/>
      <c r="H34" s="223"/>
      <c r="I34" s="227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7" t="str">
        <f>C34</f>
        <v>Náklady na provedení skutečného zaměření stavby v rozsahu nezbytném pro zápis změny do katastru nemovitostí.</v>
      </c>
      <c r="BB34" s="206"/>
      <c r="BC34" s="206"/>
      <c r="BD34" s="206"/>
      <c r="BE34" s="206"/>
      <c r="BF34" s="206"/>
      <c r="BG34" s="206"/>
      <c r="BH34" s="206"/>
    </row>
    <row r="35" spans="1:60" ht="13.5" outlineLevel="1" thickBot="1">
      <c r="A35" s="233">
        <v>12</v>
      </c>
      <c r="B35" s="234" t="s">
        <v>149</v>
      </c>
      <c r="C35" s="248" t="s">
        <v>150</v>
      </c>
      <c r="D35" s="235" t="s">
        <v>136</v>
      </c>
      <c r="E35" s="236">
        <v>1</v>
      </c>
      <c r="F35" s="237"/>
      <c r="G35" s="238">
        <f>ROUND(E35*F35,2)</f>
        <v>0</v>
      </c>
      <c r="H35" s="239"/>
      <c r="I35" s="240" t="s">
        <v>137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hidden="1">
      <c r="C36" s="249"/>
      <c r="D36" s="185"/>
      <c r="AK36">
        <f>SUM(AK1:AK35)</f>
        <v>0</v>
      </c>
      <c r="AL36">
        <f>SUM(AL1:AL35)</f>
        <v>0</v>
      </c>
      <c r="AN36">
        <v>15</v>
      </c>
      <c r="AO36">
        <v>21</v>
      </c>
    </row>
    <row r="37" spans="1:60" ht="13.5" hidden="1" thickBot="1">
      <c r="A37" s="241"/>
      <c r="B37" s="242" t="s">
        <v>153</v>
      </c>
      <c r="C37" s="250"/>
      <c r="D37" s="243"/>
      <c r="E37" s="244"/>
      <c r="F37" s="244"/>
      <c r="G37" s="245">
        <f>F8+F27</f>
        <v>0</v>
      </c>
      <c r="AN37">
        <f>SUMIF(AM8:AM36,AN36,G8:G36)</f>
        <v>0</v>
      </c>
      <c r="AO37">
        <f>SUMIF(AM8:AM36,AO36,G8:G36)</f>
        <v>0</v>
      </c>
    </row>
    <row r="38" spans="1:60">
      <c r="D38" s="185"/>
    </row>
    <row r="39" spans="1:60">
      <c r="D39" s="185"/>
    </row>
    <row r="40" spans="1:60">
      <c r="D40" s="185"/>
    </row>
    <row r="41" spans="1:60">
      <c r="D41" s="185"/>
    </row>
    <row r="42" spans="1:60">
      <c r="D42" s="185"/>
    </row>
    <row r="43" spans="1:60">
      <c r="D43" s="185"/>
    </row>
    <row r="44" spans="1:60">
      <c r="D44" s="185"/>
    </row>
    <row r="45" spans="1:60">
      <c r="D45" s="185"/>
    </row>
    <row r="46" spans="1:60">
      <c r="D46" s="185"/>
    </row>
    <row r="47" spans="1:60">
      <c r="D47" s="185"/>
    </row>
    <row r="48" spans="1:60">
      <c r="D48" s="185"/>
    </row>
    <row r="49" spans="4:4">
      <c r="D49" s="185"/>
    </row>
    <row r="50" spans="4:4">
      <c r="D50" s="185"/>
    </row>
    <row r="51" spans="4:4">
      <c r="D51" s="185"/>
    </row>
    <row r="52" spans="4:4">
      <c r="D52" s="185"/>
    </row>
    <row r="53" spans="4:4">
      <c r="D53" s="185"/>
    </row>
    <row r="54" spans="4:4">
      <c r="D54" s="185"/>
    </row>
    <row r="55" spans="4:4">
      <c r="D55" s="185"/>
    </row>
    <row r="56" spans="4:4">
      <c r="D56" s="185"/>
    </row>
    <row r="57" spans="4:4">
      <c r="D57" s="185"/>
    </row>
    <row r="58" spans="4:4">
      <c r="D58" s="185"/>
    </row>
    <row r="59" spans="4:4">
      <c r="D59" s="185"/>
    </row>
    <row r="60" spans="4:4">
      <c r="D60" s="185"/>
    </row>
    <row r="61" spans="4:4">
      <c r="D61" s="185"/>
    </row>
    <row r="62" spans="4:4">
      <c r="D62" s="185"/>
    </row>
    <row r="63" spans="4:4">
      <c r="D63" s="185"/>
    </row>
    <row r="64" spans="4:4">
      <c r="D64" s="185"/>
    </row>
    <row r="65" spans="4:4">
      <c r="D65" s="185"/>
    </row>
    <row r="66" spans="4:4">
      <c r="D66" s="185"/>
    </row>
    <row r="67" spans="4:4">
      <c r="D67" s="185"/>
    </row>
    <row r="68" spans="4:4">
      <c r="D68" s="185"/>
    </row>
    <row r="69" spans="4:4">
      <c r="D69" s="185"/>
    </row>
    <row r="70" spans="4:4">
      <c r="D70" s="185"/>
    </row>
    <row r="71" spans="4:4">
      <c r="D71" s="185"/>
    </row>
    <row r="72" spans="4:4">
      <c r="D72" s="185"/>
    </row>
    <row r="73" spans="4:4">
      <c r="D73" s="185"/>
    </row>
    <row r="74" spans="4:4">
      <c r="D74" s="185"/>
    </row>
    <row r="75" spans="4:4">
      <c r="D75" s="185"/>
    </row>
    <row r="76" spans="4:4">
      <c r="D76" s="185"/>
    </row>
    <row r="77" spans="4:4">
      <c r="D77" s="185"/>
    </row>
    <row r="78" spans="4:4">
      <c r="D78" s="185"/>
    </row>
    <row r="79" spans="4:4">
      <c r="D79" s="185"/>
    </row>
    <row r="80" spans="4:4">
      <c r="D80" s="185"/>
    </row>
    <row r="81" spans="4:4">
      <c r="D81" s="185"/>
    </row>
    <row r="82" spans="4:4">
      <c r="D82" s="185"/>
    </row>
    <row r="83" spans="4:4">
      <c r="D83" s="185"/>
    </row>
    <row r="84" spans="4:4">
      <c r="D84" s="185"/>
    </row>
    <row r="85" spans="4:4">
      <c r="D85" s="185"/>
    </row>
    <row r="86" spans="4:4">
      <c r="D86" s="185"/>
    </row>
    <row r="87" spans="4:4">
      <c r="D87" s="185"/>
    </row>
    <row r="88" spans="4:4">
      <c r="D88" s="185"/>
    </row>
    <row r="89" spans="4:4">
      <c r="D89" s="185"/>
    </row>
    <row r="90" spans="4:4">
      <c r="D90" s="185"/>
    </row>
    <row r="91" spans="4:4">
      <c r="D91" s="185"/>
    </row>
    <row r="92" spans="4:4">
      <c r="D92" s="185"/>
    </row>
    <row r="93" spans="4:4">
      <c r="D93" s="185"/>
    </row>
    <row r="94" spans="4:4">
      <c r="D94" s="185"/>
    </row>
    <row r="95" spans="4:4">
      <c r="D95" s="185"/>
    </row>
    <row r="96" spans="4:4">
      <c r="D96" s="185"/>
    </row>
    <row r="97" spans="4:4">
      <c r="D97" s="185"/>
    </row>
    <row r="98" spans="4:4">
      <c r="D98" s="185"/>
    </row>
    <row r="99" spans="4:4">
      <c r="D99" s="185"/>
    </row>
    <row r="100" spans="4:4">
      <c r="D100" s="185"/>
    </row>
    <row r="101" spans="4:4">
      <c r="D101" s="185"/>
    </row>
    <row r="102" spans="4:4">
      <c r="D102" s="185"/>
    </row>
    <row r="103" spans="4:4">
      <c r="D103" s="185"/>
    </row>
    <row r="104" spans="4:4">
      <c r="D104" s="185"/>
    </row>
    <row r="105" spans="4:4">
      <c r="D105" s="185"/>
    </row>
    <row r="106" spans="4:4">
      <c r="D106" s="185"/>
    </row>
    <row r="107" spans="4:4">
      <c r="D107" s="185"/>
    </row>
    <row r="108" spans="4:4">
      <c r="D108" s="185"/>
    </row>
    <row r="109" spans="4:4">
      <c r="D109" s="185"/>
    </row>
    <row r="110" spans="4:4">
      <c r="D110" s="185"/>
    </row>
    <row r="111" spans="4:4">
      <c r="D111" s="185"/>
    </row>
    <row r="112" spans="4:4">
      <c r="D112" s="185"/>
    </row>
    <row r="113" spans="4:4">
      <c r="D113" s="185"/>
    </row>
    <row r="114" spans="4:4">
      <c r="D114" s="185"/>
    </row>
    <row r="115" spans="4:4">
      <c r="D115" s="185"/>
    </row>
    <row r="116" spans="4:4">
      <c r="D116" s="185"/>
    </row>
    <row r="117" spans="4:4">
      <c r="D117" s="185"/>
    </row>
    <row r="118" spans="4:4">
      <c r="D118" s="185"/>
    </row>
    <row r="119" spans="4:4">
      <c r="D119" s="185"/>
    </row>
    <row r="120" spans="4:4">
      <c r="D120" s="185"/>
    </row>
    <row r="121" spans="4:4">
      <c r="D121" s="185"/>
    </row>
    <row r="122" spans="4:4">
      <c r="D122" s="185"/>
    </row>
    <row r="123" spans="4:4">
      <c r="D123" s="185"/>
    </row>
    <row r="124" spans="4:4">
      <c r="D124" s="185"/>
    </row>
    <row r="125" spans="4:4">
      <c r="D125" s="185"/>
    </row>
    <row r="126" spans="4:4">
      <c r="D126" s="185"/>
    </row>
    <row r="127" spans="4:4">
      <c r="D127" s="185"/>
    </row>
    <row r="128" spans="4:4">
      <c r="D128" s="185"/>
    </row>
    <row r="129" spans="4:4">
      <c r="D129" s="185"/>
    </row>
    <row r="130" spans="4:4">
      <c r="D130" s="185"/>
    </row>
    <row r="131" spans="4:4">
      <c r="D131" s="185"/>
    </row>
    <row r="132" spans="4:4">
      <c r="D132" s="185"/>
    </row>
    <row r="133" spans="4:4">
      <c r="D133" s="185"/>
    </row>
    <row r="134" spans="4:4">
      <c r="D134" s="185"/>
    </row>
    <row r="135" spans="4:4">
      <c r="D135" s="185"/>
    </row>
    <row r="136" spans="4:4">
      <c r="D136" s="185"/>
    </row>
    <row r="137" spans="4:4">
      <c r="D137" s="185"/>
    </row>
    <row r="138" spans="4:4">
      <c r="D138" s="185"/>
    </row>
    <row r="139" spans="4:4">
      <c r="D139" s="185"/>
    </row>
    <row r="140" spans="4:4">
      <c r="D140" s="185"/>
    </row>
    <row r="141" spans="4:4">
      <c r="D141" s="185"/>
    </row>
    <row r="142" spans="4:4">
      <c r="D142" s="185"/>
    </row>
    <row r="143" spans="4:4">
      <c r="D143" s="185"/>
    </row>
    <row r="144" spans="4:4">
      <c r="D144" s="185"/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/>
  <mergeCells count="18">
    <mergeCell ref="C14:G14"/>
    <mergeCell ref="A1:G1"/>
    <mergeCell ref="C7:G7"/>
    <mergeCell ref="F8:G8"/>
    <mergeCell ref="C10:G10"/>
    <mergeCell ref="C12:G12"/>
    <mergeCell ref="C34:G34"/>
    <mergeCell ref="C16:G16"/>
    <mergeCell ref="C18:G18"/>
    <mergeCell ref="C20:G20"/>
    <mergeCell ref="C22:G22"/>
    <mergeCell ref="C24:G24"/>
    <mergeCell ref="C25:G25"/>
    <mergeCell ref="C26:G26"/>
    <mergeCell ref="F27:G27"/>
    <mergeCell ref="C29:G29"/>
    <mergeCell ref="C30:G30"/>
    <mergeCell ref="C32:G3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C50"/>
  <sheetViews>
    <sheetView showGridLines="0" zoomScaleNormal="10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140625" customWidth="1"/>
  </cols>
  <sheetData>
    <row r="1" spans="1:10" ht="13.9" customHeight="1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10" ht="13.9" customHeight="1" thickBot="1">
      <c r="A2" s="25" t="s">
        <v>28</v>
      </c>
      <c r="B2" s="144" t="s">
        <v>46</v>
      </c>
      <c r="C2" s="298" t="s">
        <v>47</v>
      </c>
      <c r="D2" s="287"/>
      <c r="E2" s="287"/>
      <c r="F2" s="287"/>
      <c r="G2" s="26" t="s">
        <v>15</v>
      </c>
      <c r="H2" s="34" t="s">
        <v>16</v>
      </c>
    </row>
    <row r="3" spans="1:10" ht="13.9" customHeight="1" thickTop="1">
      <c r="H3" s="35"/>
    </row>
    <row r="4" spans="1:10" ht="17.45" customHeight="1">
      <c r="A4" s="286" t="s">
        <v>17</v>
      </c>
      <c r="B4" s="286"/>
      <c r="C4" s="286"/>
      <c r="D4" s="286"/>
      <c r="E4" s="286"/>
      <c r="F4" s="286"/>
      <c r="G4" s="286"/>
      <c r="H4" s="286"/>
    </row>
    <row r="5" spans="1:10" ht="13.15" customHeight="1">
      <c r="H5" s="35"/>
    </row>
    <row r="6" spans="1:10" ht="15.6" customHeight="1">
      <c r="A6" s="32" t="s">
        <v>25</v>
      </c>
      <c r="B6" s="29" t="str">
        <f>B2</f>
        <v>100.1</v>
      </c>
      <c r="H6" s="35"/>
    </row>
    <row r="7" spans="1:10" ht="15.6" customHeight="1">
      <c r="B7" s="288" t="str">
        <f>C2</f>
        <v>Komunikace k1  s přilehlým chodníkem</v>
      </c>
      <c r="C7" s="289"/>
      <c r="D7" s="289"/>
      <c r="E7" s="289"/>
      <c r="F7" s="289"/>
      <c r="G7" s="289"/>
      <c r="H7" s="35"/>
    </row>
    <row r="8" spans="1:10" ht="13.1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98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99</v>
      </c>
      <c r="B17" s="156"/>
      <c r="C17" s="157"/>
      <c r="D17" s="157"/>
      <c r="E17" s="157"/>
      <c r="F17" s="157"/>
      <c r="G17" s="158"/>
      <c r="H17" s="159" t="s">
        <v>100</v>
      </c>
      <c r="I17" s="32"/>
      <c r="J17" s="32"/>
    </row>
    <row r="18" spans="1:55" ht="12.75" customHeight="1">
      <c r="A18" s="153" t="s">
        <v>66</v>
      </c>
      <c r="B18" s="151" t="s">
        <v>157</v>
      </c>
      <c r="C18" s="150"/>
      <c r="D18" s="150"/>
      <c r="E18" s="150"/>
      <c r="F18" s="150"/>
      <c r="G18" s="152"/>
      <c r="H18" s="154">
        <f>'100.1 1 Pol'!G226</f>
        <v>0</v>
      </c>
      <c r="I18" s="32"/>
      <c r="J18" s="32"/>
      <c r="O18">
        <f>'100.1 1 Pol'!AN226</f>
        <v>0</v>
      </c>
      <c r="P18">
        <f>'100.1 1 Pol'!AO226</f>
        <v>0</v>
      </c>
    </row>
    <row r="19" spans="1:55" ht="12.75" customHeight="1" thickBot="1">
      <c r="A19" s="160"/>
      <c r="B19" s="161" t="s">
        <v>102</v>
      </c>
      <c r="C19" s="162"/>
      <c r="D19" s="163" t="str">
        <f>B2</f>
        <v>100.1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58</v>
      </c>
      <c r="B22" s="167"/>
      <c r="C22" s="167"/>
      <c r="D22" s="167">
        <v>15</v>
      </c>
      <c r="E22" s="168" t="s">
        <v>59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60</v>
      </c>
      <c r="B23" s="148"/>
      <c r="C23" s="148"/>
      <c r="D23" s="148">
        <v>15</v>
      </c>
      <c r="E23" s="169" t="s">
        <v>59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58</v>
      </c>
      <c r="B24" s="148"/>
      <c r="C24" s="148"/>
      <c r="D24" s="148">
        <v>21</v>
      </c>
      <c r="E24" s="169" t="s">
        <v>59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60</v>
      </c>
      <c r="B25" s="149"/>
      <c r="C25" s="149"/>
      <c r="D25" s="149">
        <v>21</v>
      </c>
      <c r="E25" s="170" t="s">
        <v>59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103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154</v>
      </c>
      <c r="B28" s="146"/>
      <c r="C28" s="146"/>
      <c r="D28" s="251" t="s">
        <v>66</v>
      </c>
      <c r="E28" s="299" t="s">
        <v>157</v>
      </c>
      <c r="F28" s="299"/>
      <c r="G28" s="299"/>
      <c r="H28" s="299"/>
      <c r="I28" s="32"/>
      <c r="J28" s="32"/>
      <c r="BC28" s="252" t="str">
        <f>E28</f>
        <v>komunikace k1 s přilehlým chodníkem</v>
      </c>
    </row>
    <row r="29" spans="1:55" ht="12.75" customHeight="1">
      <c r="A29" s="155" t="s">
        <v>155</v>
      </c>
      <c r="B29" s="156"/>
      <c r="C29" s="157"/>
      <c r="D29" s="157"/>
      <c r="E29" s="157"/>
      <c r="F29" s="157"/>
      <c r="G29" s="158"/>
      <c r="H29" s="159" t="s">
        <v>100</v>
      </c>
      <c r="I29" s="32"/>
      <c r="J29" s="32"/>
    </row>
    <row r="30" spans="1:55" ht="12.75" customHeight="1">
      <c r="A30" s="153" t="s">
        <v>66</v>
      </c>
      <c r="B30" s="151" t="s">
        <v>67</v>
      </c>
      <c r="C30" s="150"/>
      <c r="D30" s="150"/>
      <c r="E30" s="150"/>
      <c r="F30" s="150"/>
      <c r="G30" s="152"/>
      <c r="H30" s="253">
        <f>'100.1 1 Pol'!F8</f>
        <v>0</v>
      </c>
      <c r="I30" s="32"/>
      <c r="J30" s="32"/>
    </row>
    <row r="31" spans="1:55" ht="12.75" customHeight="1">
      <c r="A31" s="153" t="s">
        <v>68</v>
      </c>
      <c r="B31" s="151" t="s">
        <v>69</v>
      </c>
      <c r="C31" s="150"/>
      <c r="D31" s="150"/>
      <c r="E31" s="150"/>
      <c r="F31" s="150"/>
      <c r="G31" s="152"/>
      <c r="H31" s="253">
        <f>'100.1 1 Pol'!F51</f>
        <v>0</v>
      </c>
      <c r="I31" s="32"/>
      <c r="J31" s="32"/>
    </row>
    <row r="32" spans="1:55" ht="12.75" customHeight="1">
      <c r="A32" s="153" t="s">
        <v>70</v>
      </c>
      <c r="B32" s="151" t="s">
        <v>71</v>
      </c>
      <c r="C32" s="150"/>
      <c r="D32" s="150"/>
      <c r="E32" s="150"/>
      <c r="F32" s="150"/>
      <c r="G32" s="152"/>
      <c r="H32" s="253">
        <f>'100.1 1 Pol'!F55</f>
        <v>0</v>
      </c>
      <c r="I32" s="32"/>
      <c r="J32" s="32"/>
    </row>
    <row r="33" spans="1:10" ht="12.75" customHeight="1">
      <c r="A33" s="153" t="s">
        <v>72</v>
      </c>
      <c r="B33" s="151" t="s">
        <v>73</v>
      </c>
      <c r="C33" s="150"/>
      <c r="D33" s="150"/>
      <c r="E33" s="150"/>
      <c r="F33" s="150"/>
      <c r="G33" s="152"/>
      <c r="H33" s="253">
        <f>'100.1 1 Pol'!F64</f>
        <v>0</v>
      </c>
      <c r="I33" s="32"/>
      <c r="J33" s="32"/>
    </row>
    <row r="34" spans="1:10" ht="12.75" customHeight="1">
      <c r="A34" s="153" t="s">
        <v>74</v>
      </c>
      <c r="B34" s="151" t="s">
        <v>75</v>
      </c>
      <c r="C34" s="150"/>
      <c r="D34" s="150"/>
      <c r="E34" s="150"/>
      <c r="F34" s="150"/>
      <c r="G34" s="152"/>
      <c r="H34" s="253">
        <f>'100.1 1 Pol'!F86</f>
        <v>0</v>
      </c>
      <c r="I34" s="32"/>
      <c r="J34" s="32"/>
    </row>
    <row r="35" spans="1:10" ht="12.75" customHeight="1">
      <c r="A35" s="153" t="s">
        <v>76</v>
      </c>
      <c r="B35" s="151" t="s">
        <v>77</v>
      </c>
      <c r="C35" s="150"/>
      <c r="D35" s="150"/>
      <c r="E35" s="150"/>
      <c r="F35" s="150"/>
      <c r="G35" s="152"/>
      <c r="H35" s="253">
        <f>'100.1 1 Pol'!F92</f>
        <v>0</v>
      </c>
      <c r="I35" s="32"/>
      <c r="J35" s="32"/>
    </row>
    <row r="36" spans="1:10" ht="12.75" customHeight="1">
      <c r="A36" s="153" t="s">
        <v>80</v>
      </c>
      <c r="B36" s="151" t="s">
        <v>81</v>
      </c>
      <c r="C36" s="150"/>
      <c r="D36" s="150"/>
      <c r="E36" s="150"/>
      <c r="F36" s="150"/>
      <c r="G36" s="152"/>
      <c r="H36" s="253">
        <f>'100.1 1 Pol'!F107</f>
        <v>0</v>
      </c>
      <c r="I36" s="32"/>
      <c r="J36" s="32"/>
    </row>
    <row r="37" spans="1:10" ht="12.75" customHeight="1">
      <c r="A37" s="153" t="s">
        <v>84</v>
      </c>
      <c r="B37" s="151" t="s">
        <v>85</v>
      </c>
      <c r="C37" s="150"/>
      <c r="D37" s="150"/>
      <c r="E37" s="150"/>
      <c r="F37" s="150"/>
      <c r="G37" s="152"/>
      <c r="H37" s="253">
        <f>'100.1 1 Pol'!F143</f>
        <v>0</v>
      </c>
      <c r="I37" s="32"/>
      <c r="J37" s="32"/>
    </row>
    <row r="38" spans="1:10" ht="12.75" customHeight="1">
      <c r="A38" s="153" t="s">
        <v>86</v>
      </c>
      <c r="B38" s="151" t="s">
        <v>87</v>
      </c>
      <c r="C38" s="150"/>
      <c r="D38" s="150"/>
      <c r="E38" s="150"/>
      <c r="F38" s="150"/>
      <c r="G38" s="152"/>
      <c r="H38" s="253">
        <f>'100.1 1 Pol'!F194</f>
        <v>0</v>
      </c>
      <c r="I38" s="32"/>
      <c r="J38" s="32"/>
    </row>
    <row r="39" spans="1:10" ht="12.75" customHeight="1">
      <c r="A39" s="153" t="s">
        <v>88</v>
      </c>
      <c r="B39" s="151" t="s">
        <v>89</v>
      </c>
      <c r="C39" s="150"/>
      <c r="D39" s="150"/>
      <c r="E39" s="150"/>
      <c r="F39" s="150"/>
      <c r="G39" s="152"/>
      <c r="H39" s="253">
        <f>'100.1 1 Pol'!F221</f>
        <v>0</v>
      </c>
      <c r="I39" s="32"/>
      <c r="J39" s="32"/>
    </row>
    <row r="40" spans="1:10" ht="12.75" customHeight="1" thickBot="1">
      <c r="A40" s="160"/>
      <c r="B40" s="161" t="s">
        <v>156</v>
      </c>
      <c r="C40" s="162"/>
      <c r="D40" s="163" t="str">
        <f>D28</f>
        <v>1</v>
      </c>
      <c r="E40" s="162"/>
      <c r="F40" s="162"/>
      <c r="G40" s="164"/>
      <c r="H40" s="254">
        <f>SUM(H30:H39)</f>
        <v>0</v>
      </c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4F7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>
      <c r="A1" s="307" t="s">
        <v>158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46</v>
      </c>
      <c r="C3" s="209" t="s">
        <v>47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66</v>
      </c>
      <c r="C4" s="210" t="s">
        <v>157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10"/>
      <c r="E7" s="311"/>
      <c r="F7" s="312"/>
      <c r="G7" s="312"/>
      <c r="H7" s="231"/>
      <c r="I7" s="232"/>
    </row>
    <row r="8" spans="1:60">
      <c r="A8" s="224" t="s">
        <v>110</v>
      </c>
      <c r="B8" s="214" t="s">
        <v>66</v>
      </c>
      <c r="C8" s="246" t="s">
        <v>67</v>
      </c>
      <c r="D8" s="216"/>
      <c r="E8" s="218"/>
      <c r="F8" s="313">
        <f>SUM(G9:G50)</f>
        <v>0</v>
      </c>
      <c r="G8" s="314"/>
      <c r="H8" s="220"/>
      <c r="I8" s="226"/>
    </row>
    <row r="9" spans="1:60" outlineLevel="1">
      <c r="A9" s="225"/>
      <c r="B9" s="321" t="s">
        <v>159</v>
      </c>
      <c r="C9" s="322"/>
      <c r="D9" s="323"/>
      <c r="E9" s="324"/>
      <c r="F9" s="325"/>
      <c r="G9" s="326"/>
      <c r="H9" s="223"/>
      <c r="I9" s="227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>
        <v>0</v>
      </c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22.5" outlineLevel="1">
      <c r="A10" s="225"/>
      <c r="B10" s="315" t="s">
        <v>160</v>
      </c>
      <c r="C10" s="316"/>
      <c r="D10" s="317"/>
      <c r="E10" s="318"/>
      <c r="F10" s="319"/>
      <c r="G10" s="320"/>
      <c r="H10" s="223"/>
      <c r="I10" s="227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7" t="str">
        <f>B10</f>
        <v>nebo lesní půdy, s naložením na dopravní prostředek a vodorovným přemístěním na hromady v místě upotřebení nebo na dočasné či trvalé skládky se složením,</v>
      </c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25">
        <v>1</v>
      </c>
      <c r="B11" s="215" t="s">
        <v>161</v>
      </c>
      <c r="C11" s="247" t="s">
        <v>162</v>
      </c>
      <c r="D11" s="217" t="s">
        <v>163</v>
      </c>
      <c r="E11" s="219">
        <v>118</v>
      </c>
      <c r="F11" s="221"/>
      <c r="G11" s="222">
        <f>ROUND(E11*F11,2)</f>
        <v>0</v>
      </c>
      <c r="H11" s="223" t="s">
        <v>164</v>
      </c>
      <c r="I11" s="227" t="s">
        <v>114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25"/>
      <c r="B12" s="215"/>
      <c r="C12" s="259" t="s">
        <v>165</v>
      </c>
      <c r="D12" s="255"/>
      <c r="E12" s="257">
        <v>118</v>
      </c>
      <c r="F12" s="222"/>
      <c r="G12" s="222"/>
      <c r="H12" s="223"/>
      <c r="I12" s="227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25"/>
      <c r="B13" s="315" t="s">
        <v>166</v>
      </c>
      <c r="C13" s="316"/>
      <c r="D13" s="317"/>
      <c r="E13" s="318"/>
      <c r="F13" s="319"/>
      <c r="G13" s="320"/>
      <c r="H13" s="223"/>
      <c r="I13" s="227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>
        <v>0</v>
      </c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25"/>
      <c r="B14" s="315" t="s">
        <v>167</v>
      </c>
      <c r="C14" s="316"/>
      <c r="D14" s="317"/>
      <c r="E14" s="318"/>
      <c r="F14" s="319"/>
      <c r="G14" s="320"/>
      <c r="H14" s="223"/>
      <c r="I14" s="227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25"/>
      <c r="B15" s="315" t="s">
        <v>168</v>
      </c>
      <c r="C15" s="316"/>
      <c r="D15" s="317"/>
      <c r="E15" s="318"/>
      <c r="F15" s="319"/>
      <c r="G15" s="320"/>
      <c r="H15" s="223"/>
      <c r="I15" s="227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>
        <v>1</v>
      </c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5">
        <v>2</v>
      </c>
      <c r="B16" s="215" t="s">
        <v>169</v>
      </c>
      <c r="C16" s="247" t="s">
        <v>170</v>
      </c>
      <c r="D16" s="217" t="s">
        <v>163</v>
      </c>
      <c r="E16" s="219">
        <v>86.664000000000001</v>
      </c>
      <c r="F16" s="221"/>
      <c r="G16" s="222">
        <f>ROUND(E16*F16,2)</f>
        <v>0</v>
      </c>
      <c r="H16" s="223" t="s">
        <v>164</v>
      </c>
      <c r="I16" s="227" t="s">
        <v>114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25"/>
      <c r="B17" s="215"/>
      <c r="C17" s="259" t="s">
        <v>171</v>
      </c>
      <c r="D17" s="255"/>
      <c r="E17" s="257">
        <v>86.664000000000001</v>
      </c>
      <c r="F17" s="222"/>
      <c r="G17" s="222"/>
      <c r="H17" s="223"/>
      <c r="I17" s="227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25"/>
      <c r="B18" s="315" t="s">
        <v>166</v>
      </c>
      <c r="C18" s="316"/>
      <c r="D18" s="317"/>
      <c r="E18" s="318"/>
      <c r="F18" s="319"/>
      <c r="G18" s="320"/>
      <c r="H18" s="223"/>
      <c r="I18" s="227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>
        <v>0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25"/>
      <c r="B19" s="315" t="s">
        <v>167</v>
      </c>
      <c r="C19" s="316"/>
      <c r="D19" s="317"/>
      <c r="E19" s="318"/>
      <c r="F19" s="319"/>
      <c r="G19" s="320"/>
      <c r="H19" s="223"/>
      <c r="I19" s="227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25"/>
      <c r="B20" s="315" t="s">
        <v>168</v>
      </c>
      <c r="C20" s="316"/>
      <c r="D20" s="317"/>
      <c r="E20" s="318"/>
      <c r="F20" s="319"/>
      <c r="G20" s="320"/>
      <c r="H20" s="223"/>
      <c r="I20" s="227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>
        <v>1</v>
      </c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25"/>
      <c r="B21" s="315" t="s">
        <v>172</v>
      </c>
      <c r="C21" s="316"/>
      <c r="D21" s="317"/>
      <c r="E21" s="318"/>
      <c r="F21" s="319"/>
      <c r="G21" s="320"/>
      <c r="H21" s="223"/>
      <c r="I21" s="227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>
        <v>2</v>
      </c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25">
        <v>3</v>
      </c>
      <c r="B22" s="215" t="s">
        <v>173</v>
      </c>
      <c r="C22" s="247" t="s">
        <v>174</v>
      </c>
      <c r="D22" s="217" t="s">
        <v>163</v>
      </c>
      <c r="E22" s="219">
        <v>86.664000000000001</v>
      </c>
      <c r="F22" s="221"/>
      <c r="G22" s="222">
        <f>ROUND(E22*F22,2)</f>
        <v>0</v>
      </c>
      <c r="H22" s="223" t="s">
        <v>164</v>
      </c>
      <c r="I22" s="227" t="s">
        <v>114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>
        <v>21</v>
      </c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25"/>
      <c r="B23" s="315" t="s">
        <v>166</v>
      </c>
      <c r="C23" s="316"/>
      <c r="D23" s="317"/>
      <c r="E23" s="318"/>
      <c r="F23" s="319"/>
      <c r="G23" s="320"/>
      <c r="H23" s="223"/>
      <c r="I23" s="227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>
        <v>0</v>
      </c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25"/>
      <c r="B24" s="315" t="s">
        <v>167</v>
      </c>
      <c r="C24" s="316"/>
      <c r="D24" s="317"/>
      <c r="E24" s="318"/>
      <c r="F24" s="319"/>
      <c r="G24" s="320"/>
      <c r="H24" s="223"/>
      <c r="I24" s="227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25"/>
      <c r="B25" s="315" t="s">
        <v>175</v>
      </c>
      <c r="C25" s="316"/>
      <c r="D25" s="317"/>
      <c r="E25" s="318"/>
      <c r="F25" s="319"/>
      <c r="G25" s="320"/>
      <c r="H25" s="223"/>
      <c r="I25" s="227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>
        <v>1</v>
      </c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25">
        <v>4</v>
      </c>
      <c r="B26" s="215" t="s">
        <v>176</v>
      </c>
      <c r="C26" s="247" t="s">
        <v>170</v>
      </c>
      <c r="D26" s="217" t="s">
        <v>163</v>
      </c>
      <c r="E26" s="219">
        <v>57.776000000000003</v>
      </c>
      <c r="F26" s="221"/>
      <c r="G26" s="222">
        <f>ROUND(E26*F26,2)</f>
        <v>0</v>
      </c>
      <c r="H26" s="223" t="s">
        <v>164</v>
      </c>
      <c r="I26" s="227" t="s">
        <v>114</v>
      </c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>
        <v>21</v>
      </c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25"/>
      <c r="B27" s="215"/>
      <c r="C27" s="259" t="s">
        <v>177</v>
      </c>
      <c r="D27" s="255"/>
      <c r="E27" s="257">
        <v>57.776000000000003</v>
      </c>
      <c r="F27" s="222"/>
      <c r="G27" s="222"/>
      <c r="H27" s="223"/>
      <c r="I27" s="227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25"/>
      <c r="B28" s="315" t="s">
        <v>166</v>
      </c>
      <c r="C28" s="316"/>
      <c r="D28" s="317"/>
      <c r="E28" s="318"/>
      <c r="F28" s="319"/>
      <c r="G28" s="320"/>
      <c r="H28" s="223"/>
      <c r="I28" s="227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>
        <v>0</v>
      </c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5"/>
      <c r="B29" s="315" t="s">
        <v>167</v>
      </c>
      <c r="C29" s="316"/>
      <c r="D29" s="317"/>
      <c r="E29" s="318"/>
      <c r="F29" s="319"/>
      <c r="G29" s="320"/>
      <c r="H29" s="223"/>
      <c r="I29" s="227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25"/>
      <c r="B30" s="315" t="s">
        <v>175</v>
      </c>
      <c r="C30" s="316"/>
      <c r="D30" s="317"/>
      <c r="E30" s="318"/>
      <c r="F30" s="319"/>
      <c r="G30" s="320"/>
      <c r="H30" s="223"/>
      <c r="I30" s="227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>
        <v>1</v>
      </c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25"/>
      <c r="B31" s="315" t="s">
        <v>178</v>
      </c>
      <c r="C31" s="316"/>
      <c r="D31" s="317"/>
      <c r="E31" s="318"/>
      <c r="F31" s="319"/>
      <c r="G31" s="320"/>
      <c r="H31" s="223"/>
      <c r="I31" s="227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>
        <v>2</v>
      </c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5">
        <v>5</v>
      </c>
      <c r="B32" s="215" t="s">
        <v>179</v>
      </c>
      <c r="C32" s="247" t="s">
        <v>174</v>
      </c>
      <c r="D32" s="217" t="s">
        <v>163</v>
      </c>
      <c r="E32" s="219">
        <v>57.776000000000003</v>
      </c>
      <c r="F32" s="221"/>
      <c r="G32" s="222">
        <f>ROUND(E32*F32,2)</f>
        <v>0</v>
      </c>
      <c r="H32" s="223" t="s">
        <v>164</v>
      </c>
      <c r="I32" s="227" t="s">
        <v>114</v>
      </c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>
        <v>21</v>
      </c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25"/>
      <c r="B33" s="315" t="s">
        <v>180</v>
      </c>
      <c r="C33" s="316"/>
      <c r="D33" s="317"/>
      <c r="E33" s="318"/>
      <c r="F33" s="319"/>
      <c r="G33" s="320"/>
      <c r="H33" s="223"/>
      <c r="I33" s="227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>
        <v>0</v>
      </c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25"/>
      <c r="B34" s="315" t="s">
        <v>181</v>
      </c>
      <c r="C34" s="316"/>
      <c r="D34" s="317"/>
      <c r="E34" s="318"/>
      <c r="F34" s="319"/>
      <c r="G34" s="320"/>
      <c r="H34" s="223"/>
      <c r="I34" s="227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25">
        <v>6</v>
      </c>
      <c r="B35" s="215" t="s">
        <v>182</v>
      </c>
      <c r="C35" s="247" t="s">
        <v>183</v>
      </c>
      <c r="D35" s="217" t="s">
        <v>163</v>
      </c>
      <c r="E35" s="219">
        <v>1.3440000000000001</v>
      </c>
      <c r="F35" s="221"/>
      <c r="G35" s="222">
        <f>ROUND(E35*F35,2)</f>
        <v>0</v>
      </c>
      <c r="H35" s="223" t="s">
        <v>164</v>
      </c>
      <c r="I35" s="227" t="s">
        <v>114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25"/>
      <c r="B36" s="215"/>
      <c r="C36" s="259" t="s">
        <v>184</v>
      </c>
      <c r="D36" s="255"/>
      <c r="E36" s="257">
        <v>1.3440000000000001</v>
      </c>
      <c r="F36" s="222"/>
      <c r="G36" s="222"/>
      <c r="H36" s="223"/>
      <c r="I36" s="227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25"/>
      <c r="B37" s="315" t="s">
        <v>185</v>
      </c>
      <c r="C37" s="316"/>
      <c r="D37" s="317"/>
      <c r="E37" s="318"/>
      <c r="F37" s="319"/>
      <c r="G37" s="320"/>
      <c r="H37" s="223"/>
      <c r="I37" s="227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>
        <v>0</v>
      </c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25"/>
      <c r="B38" s="315" t="s">
        <v>186</v>
      </c>
      <c r="C38" s="316"/>
      <c r="D38" s="317"/>
      <c r="E38" s="318"/>
      <c r="F38" s="319"/>
      <c r="G38" s="320"/>
      <c r="H38" s="223"/>
      <c r="I38" s="227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25">
        <v>7</v>
      </c>
      <c r="B39" s="215" t="s">
        <v>187</v>
      </c>
      <c r="C39" s="247" t="s">
        <v>188</v>
      </c>
      <c r="D39" s="217" t="s">
        <v>163</v>
      </c>
      <c r="E39" s="219">
        <v>145.78399999999999</v>
      </c>
      <c r="F39" s="221"/>
      <c r="G39" s="222">
        <f>ROUND(E39*F39,2)</f>
        <v>0</v>
      </c>
      <c r="H39" s="223" t="s">
        <v>164</v>
      </c>
      <c r="I39" s="227" t="s">
        <v>114</v>
      </c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>
        <v>21</v>
      </c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25"/>
      <c r="B40" s="215"/>
      <c r="C40" s="259" t="s">
        <v>189</v>
      </c>
      <c r="D40" s="255"/>
      <c r="E40" s="257">
        <v>144.44</v>
      </c>
      <c r="F40" s="222"/>
      <c r="G40" s="222"/>
      <c r="H40" s="223"/>
      <c r="I40" s="227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25"/>
      <c r="B41" s="215"/>
      <c r="C41" s="259" t="s">
        <v>190</v>
      </c>
      <c r="D41" s="255"/>
      <c r="E41" s="257">
        <v>1.3440000000000001</v>
      </c>
      <c r="F41" s="222"/>
      <c r="G41" s="222"/>
      <c r="H41" s="223"/>
      <c r="I41" s="227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25"/>
      <c r="B42" s="315" t="s">
        <v>191</v>
      </c>
      <c r="C42" s="316"/>
      <c r="D42" s="317"/>
      <c r="E42" s="318"/>
      <c r="F42" s="319"/>
      <c r="G42" s="320"/>
      <c r="H42" s="223"/>
      <c r="I42" s="227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>
        <v>0</v>
      </c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25"/>
      <c r="B43" s="315" t="s">
        <v>192</v>
      </c>
      <c r="C43" s="316"/>
      <c r="D43" s="317"/>
      <c r="E43" s="318"/>
      <c r="F43" s="319"/>
      <c r="G43" s="320"/>
      <c r="H43" s="223"/>
      <c r="I43" s="227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25">
        <v>8</v>
      </c>
      <c r="B44" s="215" t="s">
        <v>193</v>
      </c>
      <c r="C44" s="247" t="s">
        <v>194</v>
      </c>
      <c r="D44" s="217" t="s">
        <v>195</v>
      </c>
      <c r="E44" s="219">
        <v>1581.14</v>
      </c>
      <c r="F44" s="221"/>
      <c r="G44" s="222">
        <f>ROUND(E44*F44,2)</f>
        <v>0</v>
      </c>
      <c r="H44" s="223" t="s">
        <v>164</v>
      </c>
      <c r="I44" s="227" t="s">
        <v>114</v>
      </c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>
        <v>21</v>
      </c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25"/>
      <c r="B45" s="215"/>
      <c r="C45" s="259" t="s">
        <v>196</v>
      </c>
      <c r="D45" s="255"/>
      <c r="E45" s="257">
        <v>550</v>
      </c>
      <c r="F45" s="222"/>
      <c r="G45" s="222"/>
      <c r="H45" s="223"/>
      <c r="I45" s="227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25"/>
      <c r="B46" s="215"/>
      <c r="C46" s="259" t="s">
        <v>197</v>
      </c>
      <c r="D46" s="255"/>
      <c r="E46" s="257">
        <v>240.57</v>
      </c>
      <c r="F46" s="222"/>
      <c r="G46" s="222"/>
      <c r="H46" s="223"/>
      <c r="I46" s="227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25"/>
      <c r="B47" s="215"/>
      <c r="C47" s="260" t="s">
        <v>198</v>
      </c>
      <c r="D47" s="256"/>
      <c r="E47" s="258">
        <v>790.57</v>
      </c>
      <c r="F47" s="222"/>
      <c r="G47" s="222"/>
      <c r="H47" s="223"/>
      <c r="I47" s="227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25"/>
      <c r="B48" s="215"/>
      <c r="C48" s="259" t="s">
        <v>199</v>
      </c>
      <c r="D48" s="255"/>
      <c r="E48" s="257">
        <v>790.57</v>
      </c>
      <c r="F48" s="222"/>
      <c r="G48" s="222"/>
      <c r="H48" s="223"/>
      <c r="I48" s="227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>
      <c r="A49" s="225">
        <v>9</v>
      </c>
      <c r="B49" s="215" t="s">
        <v>200</v>
      </c>
      <c r="C49" s="247" t="s">
        <v>201</v>
      </c>
      <c r="D49" s="217" t="s">
        <v>202</v>
      </c>
      <c r="E49" s="219">
        <v>240.5436</v>
      </c>
      <c r="F49" s="221"/>
      <c r="G49" s="222">
        <f>ROUND(E49*F49,2)</f>
        <v>0</v>
      </c>
      <c r="H49" s="223"/>
      <c r="I49" s="227" t="s">
        <v>137</v>
      </c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>
        <v>21</v>
      </c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25"/>
      <c r="B50" s="215"/>
      <c r="C50" s="259" t="s">
        <v>203</v>
      </c>
      <c r="D50" s="255"/>
      <c r="E50" s="257">
        <v>240.5436</v>
      </c>
      <c r="F50" s="222"/>
      <c r="G50" s="222"/>
      <c r="H50" s="223"/>
      <c r="I50" s="227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>
      <c r="A51" s="224" t="s">
        <v>110</v>
      </c>
      <c r="B51" s="214" t="s">
        <v>68</v>
      </c>
      <c r="C51" s="246" t="s">
        <v>69</v>
      </c>
      <c r="D51" s="216"/>
      <c r="E51" s="218"/>
      <c r="F51" s="305">
        <f>SUM(G52:G54)</f>
        <v>0</v>
      </c>
      <c r="G51" s="306"/>
      <c r="H51" s="220"/>
      <c r="I51" s="226"/>
    </row>
    <row r="52" spans="1:60" outlineLevel="1">
      <c r="A52" s="225">
        <v>10</v>
      </c>
      <c r="B52" s="215" t="s">
        <v>204</v>
      </c>
      <c r="C52" s="247" t="s">
        <v>205</v>
      </c>
      <c r="D52" s="217" t="s">
        <v>195</v>
      </c>
      <c r="E52" s="219">
        <v>10</v>
      </c>
      <c r="F52" s="221"/>
      <c r="G52" s="222">
        <f>ROUND(E52*F52,2)</f>
        <v>0</v>
      </c>
      <c r="H52" s="223"/>
      <c r="I52" s="227" t="s">
        <v>137</v>
      </c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>
        <v>21</v>
      </c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ht="22.5" outlineLevel="1">
      <c r="A53" s="225">
        <v>11</v>
      </c>
      <c r="B53" s="215" t="s">
        <v>206</v>
      </c>
      <c r="C53" s="247" t="s">
        <v>207</v>
      </c>
      <c r="D53" s="217" t="s">
        <v>208</v>
      </c>
      <c r="E53" s="219">
        <v>3</v>
      </c>
      <c r="F53" s="221"/>
      <c r="G53" s="222">
        <f>ROUND(E53*F53,2)</f>
        <v>0</v>
      </c>
      <c r="H53" s="223"/>
      <c r="I53" s="227" t="s">
        <v>137</v>
      </c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>
        <v>21</v>
      </c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2.5" outlineLevel="1">
      <c r="A54" s="225">
        <v>12</v>
      </c>
      <c r="B54" s="215" t="s">
        <v>209</v>
      </c>
      <c r="C54" s="247" t="s">
        <v>210</v>
      </c>
      <c r="D54" s="217" t="s">
        <v>208</v>
      </c>
      <c r="E54" s="219">
        <v>6</v>
      </c>
      <c r="F54" s="221"/>
      <c r="G54" s="222">
        <f>ROUND(E54*F54,2)</f>
        <v>0</v>
      </c>
      <c r="H54" s="223"/>
      <c r="I54" s="227" t="s">
        <v>137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>
      <c r="A55" s="224" t="s">
        <v>110</v>
      </c>
      <c r="B55" s="214" t="s">
        <v>70</v>
      </c>
      <c r="C55" s="246" t="s">
        <v>71</v>
      </c>
      <c r="D55" s="216"/>
      <c r="E55" s="218"/>
      <c r="F55" s="305">
        <f>SUM(G56:G63)</f>
        <v>0</v>
      </c>
      <c r="G55" s="306"/>
      <c r="H55" s="220"/>
      <c r="I55" s="226"/>
    </row>
    <row r="56" spans="1:60" outlineLevel="1">
      <c r="A56" s="225"/>
      <c r="B56" s="321" t="s">
        <v>185</v>
      </c>
      <c r="C56" s="322"/>
      <c r="D56" s="323"/>
      <c r="E56" s="324"/>
      <c r="F56" s="325"/>
      <c r="G56" s="326"/>
      <c r="H56" s="223"/>
      <c r="I56" s="227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>
        <v>0</v>
      </c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25"/>
      <c r="B57" s="315" t="s">
        <v>186</v>
      </c>
      <c r="C57" s="316"/>
      <c r="D57" s="317"/>
      <c r="E57" s="318"/>
      <c r="F57" s="319"/>
      <c r="G57" s="320"/>
      <c r="H57" s="223"/>
      <c r="I57" s="227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25">
        <v>13</v>
      </c>
      <c r="B58" s="215" t="s">
        <v>211</v>
      </c>
      <c r="C58" s="247" t="s">
        <v>212</v>
      </c>
      <c r="D58" s="217" t="s">
        <v>163</v>
      </c>
      <c r="E58" s="219">
        <v>38.1</v>
      </c>
      <c r="F58" s="221"/>
      <c r="G58" s="222">
        <f>ROUND(E58*F58,2)</f>
        <v>0</v>
      </c>
      <c r="H58" s="223" t="s">
        <v>164</v>
      </c>
      <c r="I58" s="227" t="s">
        <v>114</v>
      </c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>
        <v>21</v>
      </c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25"/>
      <c r="B59" s="315" t="s">
        <v>213</v>
      </c>
      <c r="C59" s="316"/>
      <c r="D59" s="317"/>
      <c r="E59" s="318"/>
      <c r="F59" s="319"/>
      <c r="G59" s="320"/>
      <c r="H59" s="223"/>
      <c r="I59" s="227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>
        <v>0</v>
      </c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25"/>
      <c r="B60" s="315" t="s">
        <v>214</v>
      </c>
      <c r="C60" s="316"/>
      <c r="D60" s="317"/>
      <c r="E60" s="318"/>
      <c r="F60" s="319"/>
      <c r="G60" s="320"/>
      <c r="H60" s="223"/>
      <c r="I60" s="227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>
        <v>1</v>
      </c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25">
        <v>14</v>
      </c>
      <c r="B61" s="215" t="s">
        <v>215</v>
      </c>
      <c r="C61" s="247" t="s">
        <v>216</v>
      </c>
      <c r="D61" s="217" t="s">
        <v>163</v>
      </c>
      <c r="E61" s="219">
        <v>38.1</v>
      </c>
      <c r="F61" s="221"/>
      <c r="G61" s="222">
        <f>ROUND(E61*F61,2)</f>
        <v>0</v>
      </c>
      <c r="H61" s="223" t="s">
        <v>164</v>
      </c>
      <c r="I61" s="227" t="s">
        <v>114</v>
      </c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>
        <v>21</v>
      </c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25"/>
      <c r="B62" s="215"/>
      <c r="C62" s="259" t="s">
        <v>217</v>
      </c>
      <c r="D62" s="255"/>
      <c r="E62" s="257">
        <v>38.1</v>
      </c>
      <c r="F62" s="222"/>
      <c r="G62" s="222"/>
      <c r="H62" s="223"/>
      <c r="I62" s="227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ht="22.5" outlineLevel="1">
      <c r="A63" s="225">
        <v>15</v>
      </c>
      <c r="B63" s="215" t="s">
        <v>218</v>
      </c>
      <c r="C63" s="247" t="s">
        <v>219</v>
      </c>
      <c r="D63" s="217" t="s">
        <v>163</v>
      </c>
      <c r="E63" s="219">
        <v>16.28</v>
      </c>
      <c r="F63" s="221"/>
      <c r="G63" s="222">
        <f>ROUND(E63*F63,2)</f>
        <v>0</v>
      </c>
      <c r="H63" s="223"/>
      <c r="I63" s="227" t="s">
        <v>137</v>
      </c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>
        <v>21</v>
      </c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>
      <c r="A64" s="224" t="s">
        <v>110</v>
      </c>
      <c r="B64" s="214" t="s">
        <v>72</v>
      </c>
      <c r="C64" s="246" t="s">
        <v>73</v>
      </c>
      <c r="D64" s="216"/>
      <c r="E64" s="218"/>
      <c r="F64" s="305">
        <f>SUM(G65:G85)</f>
        <v>0</v>
      </c>
      <c r="G64" s="306"/>
      <c r="H64" s="220"/>
      <c r="I64" s="226"/>
    </row>
    <row r="65" spans="1:60" outlineLevel="1">
      <c r="A65" s="225"/>
      <c r="B65" s="321" t="s">
        <v>220</v>
      </c>
      <c r="C65" s="322"/>
      <c r="D65" s="323"/>
      <c r="E65" s="324"/>
      <c r="F65" s="325"/>
      <c r="G65" s="326"/>
      <c r="H65" s="223"/>
      <c r="I65" s="227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>
        <v>0</v>
      </c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25"/>
      <c r="B66" s="315" t="s">
        <v>221</v>
      </c>
      <c r="C66" s="316"/>
      <c r="D66" s="317"/>
      <c r="E66" s="318"/>
      <c r="F66" s="319"/>
      <c r="G66" s="320"/>
      <c r="H66" s="223"/>
      <c r="I66" s="227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25">
        <v>16</v>
      </c>
      <c r="B67" s="215" t="s">
        <v>222</v>
      </c>
      <c r="C67" s="247" t="s">
        <v>223</v>
      </c>
      <c r="D67" s="217" t="s">
        <v>195</v>
      </c>
      <c r="E67" s="219">
        <v>254</v>
      </c>
      <c r="F67" s="221"/>
      <c r="G67" s="222">
        <f>ROUND(E67*F67,2)</f>
        <v>0</v>
      </c>
      <c r="H67" s="223" t="s">
        <v>224</v>
      </c>
      <c r="I67" s="227" t="s">
        <v>114</v>
      </c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>
        <v>21</v>
      </c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>
      <c r="A68" s="225"/>
      <c r="B68" s="315" t="s">
        <v>225</v>
      </c>
      <c r="C68" s="316"/>
      <c r="D68" s="317"/>
      <c r="E68" s="318"/>
      <c r="F68" s="319"/>
      <c r="G68" s="320"/>
      <c r="H68" s="223"/>
      <c r="I68" s="227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>
        <v>0</v>
      </c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>
      <c r="A69" s="225"/>
      <c r="B69" s="315" t="s">
        <v>226</v>
      </c>
      <c r="C69" s="316"/>
      <c r="D69" s="317"/>
      <c r="E69" s="318"/>
      <c r="F69" s="319"/>
      <c r="G69" s="320"/>
      <c r="H69" s="223"/>
      <c r="I69" s="227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>
      <c r="A70" s="225">
        <v>17</v>
      </c>
      <c r="B70" s="215" t="s">
        <v>227</v>
      </c>
      <c r="C70" s="247" t="s">
        <v>228</v>
      </c>
      <c r="D70" s="217" t="s">
        <v>195</v>
      </c>
      <c r="E70" s="219">
        <v>254</v>
      </c>
      <c r="F70" s="221"/>
      <c r="G70" s="222">
        <f>ROUND(E70*F70,2)</f>
        <v>0</v>
      </c>
      <c r="H70" s="223" t="s">
        <v>164</v>
      </c>
      <c r="I70" s="227" t="s">
        <v>114</v>
      </c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>
        <v>21</v>
      </c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25"/>
      <c r="B71" s="215"/>
      <c r="C71" s="259" t="s">
        <v>229</v>
      </c>
      <c r="D71" s="255"/>
      <c r="E71" s="257">
        <v>274</v>
      </c>
      <c r="F71" s="222"/>
      <c r="G71" s="222"/>
      <c r="H71" s="223"/>
      <c r="I71" s="227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25"/>
      <c r="B72" s="215"/>
      <c r="C72" s="259" t="s">
        <v>230</v>
      </c>
      <c r="D72" s="255"/>
      <c r="E72" s="257">
        <v>-20</v>
      </c>
      <c r="F72" s="222"/>
      <c r="G72" s="222"/>
      <c r="H72" s="223"/>
      <c r="I72" s="227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25"/>
      <c r="B73" s="315" t="s">
        <v>231</v>
      </c>
      <c r="C73" s="316"/>
      <c r="D73" s="317"/>
      <c r="E73" s="318"/>
      <c r="F73" s="319"/>
      <c r="G73" s="320"/>
      <c r="H73" s="223"/>
      <c r="I73" s="227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>
        <v>0</v>
      </c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25">
        <v>18</v>
      </c>
      <c r="B74" s="215" t="s">
        <v>232</v>
      </c>
      <c r="C74" s="247" t="s">
        <v>233</v>
      </c>
      <c r="D74" s="217" t="s">
        <v>195</v>
      </c>
      <c r="E74" s="219">
        <v>254</v>
      </c>
      <c r="F74" s="221"/>
      <c r="G74" s="222">
        <f>ROUND(E74*F74,2)</f>
        <v>0</v>
      </c>
      <c r="H74" s="223" t="s">
        <v>224</v>
      </c>
      <c r="I74" s="227" t="s">
        <v>114</v>
      </c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>
        <v>21</v>
      </c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>
      <c r="A75" s="225">
        <v>19</v>
      </c>
      <c r="B75" s="215" t="s">
        <v>234</v>
      </c>
      <c r="C75" s="247" t="s">
        <v>235</v>
      </c>
      <c r="D75" s="217" t="s">
        <v>195</v>
      </c>
      <c r="E75" s="219">
        <v>254</v>
      </c>
      <c r="F75" s="221"/>
      <c r="G75" s="222">
        <f>ROUND(E75*F75,2)</f>
        <v>0</v>
      </c>
      <c r="H75" s="223" t="s">
        <v>224</v>
      </c>
      <c r="I75" s="227" t="s">
        <v>114</v>
      </c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>
        <v>21</v>
      </c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25">
        <v>20</v>
      </c>
      <c r="B76" s="215" t="s">
        <v>236</v>
      </c>
      <c r="C76" s="247" t="s">
        <v>237</v>
      </c>
      <c r="D76" s="217" t="s">
        <v>195</v>
      </c>
      <c r="E76" s="219">
        <v>508</v>
      </c>
      <c r="F76" s="221"/>
      <c r="G76" s="222">
        <f>ROUND(E76*F76,2)</f>
        <v>0</v>
      </c>
      <c r="H76" s="223" t="s">
        <v>224</v>
      </c>
      <c r="I76" s="227" t="s">
        <v>114</v>
      </c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>
        <v>21</v>
      </c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25"/>
      <c r="B77" s="215"/>
      <c r="C77" s="259" t="s">
        <v>238</v>
      </c>
      <c r="D77" s="255"/>
      <c r="E77" s="257">
        <v>508</v>
      </c>
      <c r="F77" s="222"/>
      <c r="G77" s="222"/>
      <c r="H77" s="223"/>
      <c r="I77" s="227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25">
        <v>21</v>
      </c>
      <c r="B78" s="215" t="s">
        <v>239</v>
      </c>
      <c r="C78" s="247" t="s">
        <v>240</v>
      </c>
      <c r="D78" s="217" t="s">
        <v>195</v>
      </c>
      <c r="E78" s="219">
        <v>508</v>
      </c>
      <c r="F78" s="221"/>
      <c r="G78" s="222">
        <f>ROUND(E78*F78,2)</f>
        <v>0</v>
      </c>
      <c r="H78" s="223" t="s">
        <v>224</v>
      </c>
      <c r="I78" s="227" t="s">
        <v>114</v>
      </c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>
        <v>21</v>
      </c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25"/>
      <c r="B79" s="315" t="s">
        <v>241</v>
      </c>
      <c r="C79" s="316"/>
      <c r="D79" s="317"/>
      <c r="E79" s="318"/>
      <c r="F79" s="319"/>
      <c r="G79" s="320"/>
      <c r="H79" s="223"/>
      <c r="I79" s="227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>
        <v>0</v>
      </c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25"/>
      <c r="B80" s="315" t="s">
        <v>242</v>
      </c>
      <c r="C80" s="316"/>
      <c r="D80" s="317"/>
      <c r="E80" s="318"/>
      <c r="F80" s="319"/>
      <c r="G80" s="320"/>
      <c r="H80" s="223"/>
      <c r="I80" s="227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>
      <c r="A81" s="225">
        <v>22</v>
      </c>
      <c r="B81" s="215" t="s">
        <v>243</v>
      </c>
      <c r="C81" s="247" t="s">
        <v>244</v>
      </c>
      <c r="D81" s="217" t="s">
        <v>195</v>
      </c>
      <c r="E81" s="219">
        <v>254</v>
      </c>
      <c r="F81" s="221"/>
      <c r="G81" s="222">
        <f>ROUND(E81*F81,2)</f>
        <v>0</v>
      </c>
      <c r="H81" s="223" t="s">
        <v>224</v>
      </c>
      <c r="I81" s="227" t="s">
        <v>114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25"/>
      <c r="B82" s="215"/>
      <c r="C82" s="300" t="s">
        <v>245</v>
      </c>
      <c r="D82" s="301"/>
      <c r="E82" s="302"/>
      <c r="F82" s="303"/>
      <c r="G82" s="304"/>
      <c r="H82" s="223"/>
      <c r="I82" s="227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7" t="str">
        <f>C82</f>
        <v>Včetně dovozu vody do 10 km.</v>
      </c>
      <c r="BB82" s="206"/>
      <c r="BC82" s="206"/>
      <c r="BD82" s="206"/>
      <c r="BE82" s="206"/>
      <c r="BF82" s="206"/>
      <c r="BG82" s="206"/>
      <c r="BH82" s="206"/>
    </row>
    <row r="83" spans="1:60" outlineLevel="1">
      <c r="A83" s="225">
        <v>23</v>
      </c>
      <c r="B83" s="215" t="s">
        <v>246</v>
      </c>
      <c r="C83" s="247" t="s">
        <v>247</v>
      </c>
      <c r="D83" s="217" t="s">
        <v>248</v>
      </c>
      <c r="E83" s="219">
        <v>6.35</v>
      </c>
      <c r="F83" s="221"/>
      <c r="G83" s="222">
        <f>ROUND(E83*F83,2)</f>
        <v>0</v>
      </c>
      <c r="H83" s="223" t="s">
        <v>249</v>
      </c>
      <c r="I83" s="227" t="s">
        <v>114</v>
      </c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>
        <v>21</v>
      </c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25"/>
      <c r="B84" s="215"/>
      <c r="C84" s="259" t="s">
        <v>250</v>
      </c>
      <c r="D84" s="255"/>
      <c r="E84" s="257">
        <v>6.35</v>
      </c>
      <c r="F84" s="222"/>
      <c r="G84" s="222"/>
      <c r="H84" s="223"/>
      <c r="I84" s="227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25">
        <v>24</v>
      </c>
      <c r="B85" s="215" t="s">
        <v>251</v>
      </c>
      <c r="C85" s="247" t="s">
        <v>252</v>
      </c>
      <c r="D85" s="217" t="s">
        <v>253</v>
      </c>
      <c r="E85" s="219">
        <v>1</v>
      </c>
      <c r="F85" s="221"/>
      <c r="G85" s="222">
        <f>ROUND(E85*F85,2)</f>
        <v>0</v>
      </c>
      <c r="H85" s="223" t="s">
        <v>249</v>
      </c>
      <c r="I85" s="227" t="s">
        <v>114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>
        <v>21</v>
      </c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>
      <c r="A86" s="224" t="s">
        <v>110</v>
      </c>
      <c r="B86" s="214" t="s">
        <v>74</v>
      </c>
      <c r="C86" s="246" t="s">
        <v>75</v>
      </c>
      <c r="D86" s="216"/>
      <c r="E86" s="218"/>
      <c r="F86" s="305">
        <f>SUM(G87:G91)</f>
        <v>0</v>
      </c>
      <c r="G86" s="306"/>
      <c r="H86" s="220"/>
      <c r="I86" s="226"/>
    </row>
    <row r="87" spans="1:60" outlineLevel="1">
      <c r="A87" s="225"/>
      <c r="B87" s="321" t="s">
        <v>254</v>
      </c>
      <c r="C87" s="322"/>
      <c r="D87" s="323"/>
      <c r="E87" s="324"/>
      <c r="F87" s="325"/>
      <c r="G87" s="326"/>
      <c r="H87" s="223"/>
      <c r="I87" s="227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>
        <v>0</v>
      </c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>
      <c r="A88" s="225"/>
      <c r="B88" s="315" t="s">
        <v>255</v>
      </c>
      <c r="C88" s="316"/>
      <c r="D88" s="317"/>
      <c r="E88" s="318"/>
      <c r="F88" s="319"/>
      <c r="G88" s="320"/>
      <c r="H88" s="223"/>
      <c r="I88" s="227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>
        <v>1</v>
      </c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>
      <c r="A89" s="225">
        <v>25</v>
      </c>
      <c r="B89" s="215" t="s">
        <v>256</v>
      </c>
      <c r="C89" s="247" t="s">
        <v>257</v>
      </c>
      <c r="D89" s="217" t="s">
        <v>163</v>
      </c>
      <c r="E89" s="219">
        <v>1.4783999999999999</v>
      </c>
      <c r="F89" s="221"/>
      <c r="G89" s="222">
        <f>ROUND(E89*F89,2)</f>
        <v>0</v>
      </c>
      <c r="H89" s="223" t="s">
        <v>258</v>
      </c>
      <c r="I89" s="227" t="s">
        <v>114</v>
      </c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>
        <v>21</v>
      </c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>
      <c r="A90" s="225"/>
      <c r="B90" s="215"/>
      <c r="C90" s="259" t="s">
        <v>259</v>
      </c>
      <c r="D90" s="255"/>
      <c r="E90" s="257">
        <v>1.4783999999999999</v>
      </c>
      <c r="F90" s="222"/>
      <c r="G90" s="222"/>
      <c r="H90" s="223"/>
      <c r="I90" s="227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>
      <c r="A91" s="225">
        <v>26</v>
      </c>
      <c r="B91" s="215" t="s">
        <v>260</v>
      </c>
      <c r="C91" s="247" t="s">
        <v>261</v>
      </c>
      <c r="D91" s="217" t="s">
        <v>208</v>
      </c>
      <c r="E91" s="219">
        <v>24</v>
      </c>
      <c r="F91" s="221"/>
      <c r="G91" s="222">
        <f>ROUND(E91*F91,2)</f>
        <v>0</v>
      </c>
      <c r="H91" s="223"/>
      <c r="I91" s="227" t="s">
        <v>137</v>
      </c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>
        <v>21</v>
      </c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>
      <c r="A92" s="224" t="s">
        <v>110</v>
      </c>
      <c r="B92" s="214" t="s">
        <v>76</v>
      </c>
      <c r="C92" s="246" t="s">
        <v>77</v>
      </c>
      <c r="D92" s="216"/>
      <c r="E92" s="218"/>
      <c r="F92" s="305">
        <f>SUM(G93:G106)</f>
        <v>0</v>
      </c>
      <c r="G92" s="306"/>
      <c r="H92" s="220"/>
      <c r="I92" s="226"/>
    </row>
    <row r="93" spans="1:60" outlineLevel="1">
      <c r="A93" s="225"/>
      <c r="B93" s="321" t="s">
        <v>262</v>
      </c>
      <c r="C93" s="322"/>
      <c r="D93" s="323"/>
      <c r="E93" s="324"/>
      <c r="F93" s="325"/>
      <c r="G93" s="326"/>
      <c r="H93" s="223"/>
      <c r="I93" s="227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>
        <v>0</v>
      </c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>
      <c r="A94" s="225"/>
      <c r="B94" s="315" t="s">
        <v>263</v>
      </c>
      <c r="C94" s="316"/>
      <c r="D94" s="317"/>
      <c r="E94" s="318"/>
      <c r="F94" s="319"/>
      <c r="G94" s="320"/>
      <c r="H94" s="223"/>
      <c r="I94" s="227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>
      <c r="A95" s="225">
        <v>27</v>
      </c>
      <c r="B95" s="215" t="s">
        <v>264</v>
      </c>
      <c r="C95" s="247" t="s">
        <v>265</v>
      </c>
      <c r="D95" s="217" t="s">
        <v>266</v>
      </c>
      <c r="E95" s="219">
        <v>14</v>
      </c>
      <c r="F95" s="221"/>
      <c r="G95" s="222">
        <f>ROUND(E95*F95,2)</f>
        <v>0</v>
      </c>
      <c r="H95" s="223" t="s">
        <v>267</v>
      </c>
      <c r="I95" s="227" t="s">
        <v>114</v>
      </c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>
        <v>21</v>
      </c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>
      <c r="A96" s="225"/>
      <c r="B96" s="315" t="s">
        <v>268</v>
      </c>
      <c r="C96" s="316"/>
      <c r="D96" s="317"/>
      <c r="E96" s="318"/>
      <c r="F96" s="319"/>
      <c r="G96" s="320"/>
      <c r="H96" s="223"/>
      <c r="I96" s="227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>
        <v>0</v>
      </c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25">
        <v>28</v>
      </c>
      <c r="B97" s="215" t="s">
        <v>269</v>
      </c>
      <c r="C97" s="247" t="s">
        <v>270</v>
      </c>
      <c r="D97" s="217" t="s">
        <v>266</v>
      </c>
      <c r="E97" s="219">
        <v>6</v>
      </c>
      <c r="F97" s="221"/>
      <c r="G97" s="222">
        <f>ROUND(E97*F97,2)</f>
        <v>0</v>
      </c>
      <c r="H97" s="223" t="s">
        <v>224</v>
      </c>
      <c r="I97" s="227" t="s">
        <v>114</v>
      </c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>
        <v>21</v>
      </c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25"/>
      <c r="B98" s="315" t="s">
        <v>271</v>
      </c>
      <c r="C98" s="316"/>
      <c r="D98" s="317"/>
      <c r="E98" s="318"/>
      <c r="F98" s="319"/>
      <c r="G98" s="320"/>
      <c r="H98" s="223"/>
      <c r="I98" s="227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>
        <v>0</v>
      </c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>
      <c r="A99" s="225"/>
      <c r="B99" s="315" t="s">
        <v>272</v>
      </c>
      <c r="C99" s="316"/>
      <c r="D99" s="317"/>
      <c r="E99" s="318"/>
      <c r="F99" s="319"/>
      <c r="G99" s="320"/>
      <c r="H99" s="223"/>
      <c r="I99" s="227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>
        <v>1</v>
      </c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>
      <c r="A100" s="225">
        <v>29</v>
      </c>
      <c r="B100" s="215" t="s">
        <v>273</v>
      </c>
      <c r="C100" s="247" t="s">
        <v>274</v>
      </c>
      <c r="D100" s="217" t="s">
        <v>275</v>
      </c>
      <c r="E100" s="219">
        <v>42</v>
      </c>
      <c r="F100" s="221"/>
      <c r="G100" s="222">
        <f t="shared" ref="G100:G106" si="0">ROUND(E100*F100,2)</f>
        <v>0</v>
      </c>
      <c r="H100" s="223" t="s">
        <v>276</v>
      </c>
      <c r="I100" s="227" t="s">
        <v>114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25">
        <v>30</v>
      </c>
      <c r="B101" s="215" t="s">
        <v>277</v>
      </c>
      <c r="C101" s="247" t="s">
        <v>278</v>
      </c>
      <c r="D101" s="217" t="s">
        <v>208</v>
      </c>
      <c r="E101" s="219">
        <v>18</v>
      </c>
      <c r="F101" s="221"/>
      <c r="G101" s="222">
        <f t="shared" si="0"/>
        <v>0</v>
      </c>
      <c r="H101" s="223"/>
      <c r="I101" s="227" t="s">
        <v>137</v>
      </c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>
        <v>21</v>
      </c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25">
        <v>31</v>
      </c>
      <c r="B102" s="215" t="s">
        <v>279</v>
      </c>
      <c r="C102" s="247" t="s">
        <v>280</v>
      </c>
      <c r="D102" s="217" t="s">
        <v>208</v>
      </c>
      <c r="E102" s="219">
        <v>6</v>
      </c>
      <c r="F102" s="221"/>
      <c r="G102" s="222">
        <f t="shared" si="0"/>
        <v>0</v>
      </c>
      <c r="H102" s="223"/>
      <c r="I102" s="227" t="s">
        <v>137</v>
      </c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>
        <v>21</v>
      </c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25">
        <v>32</v>
      </c>
      <c r="B103" s="215" t="s">
        <v>281</v>
      </c>
      <c r="C103" s="247" t="s">
        <v>282</v>
      </c>
      <c r="D103" s="217" t="s">
        <v>275</v>
      </c>
      <c r="E103" s="219">
        <v>42</v>
      </c>
      <c r="F103" s="221"/>
      <c r="G103" s="222">
        <f t="shared" si="0"/>
        <v>0</v>
      </c>
      <c r="H103" s="223"/>
      <c r="I103" s="227" t="s">
        <v>137</v>
      </c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>
        <v>21</v>
      </c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25">
        <v>33</v>
      </c>
      <c r="B104" s="215" t="s">
        <v>283</v>
      </c>
      <c r="C104" s="247" t="s">
        <v>284</v>
      </c>
      <c r="D104" s="217" t="s">
        <v>275</v>
      </c>
      <c r="E104" s="219">
        <v>126</v>
      </c>
      <c r="F104" s="221"/>
      <c r="G104" s="222">
        <f t="shared" si="0"/>
        <v>0</v>
      </c>
      <c r="H104" s="223"/>
      <c r="I104" s="227" t="s">
        <v>137</v>
      </c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>
        <v>21</v>
      </c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25">
        <v>34</v>
      </c>
      <c r="B105" s="215" t="s">
        <v>285</v>
      </c>
      <c r="C105" s="247" t="s">
        <v>286</v>
      </c>
      <c r="D105" s="217" t="s">
        <v>208</v>
      </c>
      <c r="E105" s="219">
        <v>18</v>
      </c>
      <c r="F105" s="221"/>
      <c r="G105" s="222">
        <f t="shared" si="0"/>
        <v>0</v>
      </c>
      <c r="H105" s="223"/>
      <c r="I105" s="227" t="s">
        <v>137</v>
      </c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>
        <v>21</v>
      </c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25">
        <v>35</v>
      </c>
      <c r="B106" s="215" t="s">
        <v>287</v>
      </c>
      <c r="C106" s="247" t="s">
        <v>288</v>
      </c>
      <c r="D106" s="217" t="s">
        <v>208</v>
      </c>
      <c r="E106" s="219">
        <v>103</v>
      </c>
      <c r="F106" s="221"/>
      <c r="G106" s="222">
        <f t="shared" si="0"/>
        <v>0</v>
      </c>
      <c r="H106" s="223"/>
      <c r="I106" s="227" t="s">
        <v>137</v>
      </c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>
        <v>21</v>
      </c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>
      <c r="A107" s="224" t="s">
        <v>110</v>
      </c>
      <c r="B107" s="214" t="s">
        <v>80</v>
      </c>
      <c r="C107" s="246" t="s">
        <v>81</v>
      </c>
      <c r="D107" s="216"/>
      <c r="E107" s="218"/>
      <c r="F107" s="305">
        <f>SUM(G108:G142)</f>
        <v>0</v>
      </c>
      <c r="G107" s="306"/>
      <c r="H107" s="220"/>
      <c r="I107" s="226"/>
    </row>
    <row r="108" spans="1:60" outlineLevel="1">
      <c r="A108" s="225"/>
      <c r="B108" s="321" t="s">
        <v>289</v>
      </c>
      <c r="C108" s="322"/>
      <c r="D108" s="323"/>
      <c r="E108" s="324"/>
      <c r="F108" s="325"/>
      <c r="G108" s="326"/>
      <c r="H108" s="223"/>
      <c r="I108" s="227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>
        <v>0</v>
      </c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25"/>
      <c r="B109" s="315" t="s">
        <v>290</v>
      </c>
      <c r="C109" s="316"/>
      <c r="D109" s="317"/>
      <c r="E109" s="318"/>
      <c r="F109" s="319"/>
      <c r="G109" s="320"/>
      <c r="H109" s="223"/>
      <c r="I109" s="227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>
      <c r="A110" s="225">
        <v>36</v>
      </c>
      <c r="B110" s="215" t="s">
        <v>291</v>
      </c>
      <c r="C110" s="247" t="s">
        <v>292</v>
      </c>
      <c r="D110" s="217" t="s">
        <v>195</v>
      </c>
      <c r="E110" s="219">
        <v>525</v>
      </c>
      <c r="F110" s="221"/>
      <c r="G110" s="222">
        <f>ROUND(E110*F110,2)</f>
        <v>0</v>
      </c>
      <c r="H110" s="223" t="s">
        <v>293</v>
      </c>
      <c r="I110" s="227" t="s">
        <v>114</v>
      </c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>
        <v>21</v>
      </c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>
      <c r="A111" s="225"/>
      <c r="B111" s="215"/>
      <c r="C111" s="259" t="s">
        <v>294</v>
      </c>
      <c r="D111" s="255"/>
      <c r="E111" s="257">
        <v>525</v>
      </c>
      <c r="F111" s="222"/>
      <c r="G111" s="222"/>
      <c r="H111" s="223"/>
      <c r="I111" s="227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25">
        <v>37</v>
      </c>
      <c r="B112" s="215" t="s">
        <v>291</v>
      </c>
      <c r="C112" s="247" t="s">
        <v>292</v>
      </c>
      <c r="D112" s="217" t="s">
        <v>195</v>
      </c>
      <c r="E112" s="219">
        <v>550</v>
      </c>
      <c r="F112" s="221"/>
      <c r="G112" s="222">
        <f>ROUND(E112*F112,2)</f>
        <v>0</v>
      </c>
      <c r="H112" s="223" t="s">
        <v>293</v>
      </c>
      <c r="I112" s="227" t="s">
        <v>114</v>
      </c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>
        <v>21</v>
      </c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>
      <c r="A113" s="225"/>
      <c r="B113" s="215"/>
      <c r="C113" s="259" t="s">
        <v>196</v>
      </c>
      <c r="D113" s="255"/>
      <c r="E113" s="257">
        <v>550</v>
      </c>
      <c r="F113" s="222"/>
      <c r="G113" s="222"/>
      <c r="H113" s="223"/>
      <c r="I113" s="227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>
      <c r="A114" s="225">
        <v>38</v>
      </c>
      <c r="B114" s="215" t="s">
        <v>295</v>
      </c>
      <c r="C114" s="247" t="s">
        <v>296</v>
      </c>
      <c r="D114" s="217" t="s">
        <v>195</v>
      </c>
      <c r="E114" s="219">
        <v>193.6224</v>
      </c>
      <c r="F114" s="221"/>
      <c r="G114" s="222">
        <f>ROUND(E114*F114,2)</f>
        <v>0</v>
      </c>
      <c r="H114" s="223" t="s">
        <v>293</v>
      </c>
      <c r="I114" s="227" t="s">
        <v>114</v>
      </c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>
        <v>21</v>
      </c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>
      <c r="A115" s="225"/>
      <c r="B115" s="215"/>
      <c r="C115" s="259" t="s">
        <v>297</v>
      </c>
      <c r="D115" s="255"/>
      <c r="E115" s="257">
        <v>185.85</v>
      </c>
      <c r="F115" s="222"/>
      <c r="G115" s="222"/>
      <c r="H115" s="223"/>
      <c r="I115" s="227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>
      <c r="A116" s="225"/>
      <c r="B116" s="215"/>
      <c r="C116" s="259" t="s">
        <v>298</v>
      </c>
      <c r="D116" s="255"/>
      <c r="E116" s="257">
        <v>7.7724000000000002</v>
      </c>
      <c r="F116" s="222"/>
      <c r="G116" s="222"/>
      <c r="H116" s="223"/>
      <c r="I116" s="227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>
      <c r="A117" s="225"/>
      <c r="B117" s="315" t="s">
        <v>299</v>
      </c>
      <c r="C117" s="316"/>
      <c r="D117" s="317"/>
      <c r="E117" s="318"/>
      <c r="F117" s="319"/>
      <c r="G117" s="320"/>
      <c r="H117" s="223"/>
      <c r="I117" s="227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>
        <v>0</v>
      </c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>
      <c r="A118" s="225"/>
      <c r="B118" s="315" t="s">
        <v>290</v>
      </c>
      <c r="C118" s="316"/>
      <c r="D118" s="317"/>
      <c r="E118" s="318"/>
      <c r="F118" s="319"/>
      <c r="G118" s="320"/>
      <c r="H118" s="223"/>
      <c r="I118" s="227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>
      <c r="A119" s="225">
        <v>39</v>
      </c>
      <c r="B119" s="215" t="s">
        <v>300</v>
      </c>
      <c r="C119" s="247" t="s">
        <v>301</v>
      </c>
      <c r="D119" s="217" t="s">
        <v>195</v>
      </c>
      <c r="E119" s="219">
        <v>350</v>
      </c>
      <c r="F119" s="221"/>
      <c r="G119" s="222">
        <f>ROUND(E119*F119,2)</f>
        <v>0</v>
      </c>
      <c r="H119" s="223" t="s">
        <v>293</v>
      </c>
      <c r="I119" s="227" t="s">
        <v>114</v>
      </c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>
        <v>21</v>
      </c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>
      <c r="A120" s="225"/>
      <c r="B120" s="315" t="s">
        <v>302</v>
      </c>
      <c r="C120" s="316"/>
      <c r="D120" s="317"/>
      <c r="E120" s="318"/>
      <c r="F120" s="319"/>
      <c r="G120" s="320"/>
      <c r="H120" s="223"/>
      <c r="I120" s="227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>
        <v>0</v>
      </c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>
      <c r="A121" s="225"/>
      <c r="B121" s="315" t="s">
        <v>303</v>
      </c>
      <c r="C121" s="316"/>
      <c r="D121" s="317"/>
      <c r="E121" s="318"/>
      <c r="F121" s="319"/>
      <c r="G121" s="320"/>
      <c r="H121" s="223"/>
      <c r="I121" s="227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>
      <c r="A122" s="225">
        <v>40</v>
      </c>
      <c r="B122" s="215" t="s">
        <v>304</v>
      </c>
      <c r="C122" s="247" t="s">
        <v>305</v>
      </c>
      <c r="D122" s="217" t="s">
        <v>195</v>
      </c>
      <c r="E122" s="219">
        <v>850</v>
      </c>
      <c r="F122" s="221"/>
      <c r="G122" s="222">
        <f>ROUND(E122*F122,2)</f>
        <v>0</v>
      </c>
      <c r="H122" s="223" t="s">
        <v>293</v>
      </c>
      <c r="I122" s="227" t="s">
        <v>114</v>
      </c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>
        <v>21</v>
      </c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>
      <c r="A123" s="225"/>
      <c r="B123" s="315" t="s">
        <v>306</v>
      </c>
      <c r="C123" s="316"/>
      <c r="D123" s="317"/>
      <c r="E123" s="318"/>
      <c r="F123" s="319"/>
      <c r="G123" s="320"/>
      <c r="H123" s="223"/>
      <c r="I123" s="227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>
        <v>0</v>
      </c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>
      <c r="A124" s="225">
        <v>41</v>
      </c>
      <c r="B124" s="215" t="s">
        <v>307</v>
      </c>
      <c r="C124" s="247" t="s">
        <v>308</v>
      </c>
      <c r="D124" s="217" t="s">
        <v>195</v>
      </c>
      <c r="E124" s="219">
        <v>850</v>
      </c>
      <c r="F124" s="221"/>
      <c r="G124" s="222">
        <f>ROUND(E124*F124,2)</f>
        <v>0</v>
      </c>
      <c r="H124" s="223" t="s">
        <v>293</v>
      </c>
      <c r="I124" s="227" t="s">
        <v>114</v>
      </c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>
        <v>21</v>
      </c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>
      <c r="A125" s="225"/>
      <c r="B125" s="315" t="s">
        <v>309</v>
      </c>
      <c r="C125" s="316"/>
      <c r="D125" s="317"/>
      <c r="E125" s="318"/>
      <c r="F125" s="319"/>
      <c r="G125" s="320"/>
      <c r="H125" s="223"/>
      <c r="I125" s="227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>
        <v>0</v>
      </c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>
      <c r="A126" s="225">
        <v>42</v>
      </c>
      <c r="B126" s="215" t="s">
        <v>310</v>
      </c>
      <c r="C126" s="247" t="s">
        <v>311</v>
      </c>
      <c r="D126" s="217" t="s">
        <v>195</v>
      </c>
      <c r="E126" s="219">
        <v>850</v>
      </c>
      <c r="F126" s="221"/>
      <c r="G126" s="222">
        <f>ROUND(E126*F126,2)</f>
        <v>0</v>
      </c>
      <c r="H126" s="223" t="s">
        <v>293</v>
      </c>
      <c r="I126" s="227" t="s">
        <v>114</v>
      </c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>
        <v>21</v>
      </c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>
      <c r="A127" s="225"/>
      <c r="B127" s="315" t="s">
        <v>312</v>
      </c>
      <c r="C127" s="316"/>
      <c r="D127" s="317"/>
      <c r="E127" s="318"/>
      <c r="F127" s="319"/>
      <c r="G127" s="320"/>
      <c r="H127" s="223"/>
      <c r="I127" s="227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>
        <v>0</v>
      </c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ht="22.5" outlineLevel="1">
      <c r="A128" s="225"/>
      <c r="B128" s="315" t="s">
        <v>313</v>
      </c>
      <c r="C128" s="316"/>
      <c r="D128" s="317"/>
      <c r="E128" s="318"/>
      <c r="F128" s="319"/>
      <c r="G128" s="320"/>
      <c r="H128" s="223"/>
      <c r="I128" s="227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7" t="str">
        <f>B128</f>
        <v>s provedením lože z kameniva drceného, s vyplněním spár, s dvojitým hutněním a se smetením přebytečného materiálu na krajnici. S dodáním hmot pro lože a výplň spár.</v>
      </c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>
      <c r="A129" s="225">
        <v>43</v>
      </c>
      <c r="B129" s="215" t="s">
        <v>314</v>
      </c>
      <c r="C129" s="247" t="s">
        <v>315</v>
      </c>
      <c r="D129" s="217" t="s">
        <v>195</v>
      </c>
      <c r="E129" s="219">
        <v>184.62</v>
      </c>
      <c r="F129" s="221"/>
      <c r="G129" s="222">
        <f>ROUND(E129*F129,2)</f>
        <v>0</v>
      </c>
      <c r="H129" s="223" t="s">
        <v>293</v>
      </c>
      <c r="I129" s="227" t="s">
        <v>114</v>
      </c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>
        <v>21</v>
      </c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>
      <c r="A130" s="225"/>
      <c r="B130" s="215"/>
      <c r="C130" s="259" t="s">
        <v>316</v>
      </c>
      <c r="D130" s="255"/>
      <c r="E130" s="257">
        <v>177</v>
      </c>
      <c r="F130" s="222"/>
      <c r="G130" s="222"/>
      <c r="H130" s="223"/>
      <c r="I130" s="227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>
      <c r="A131" s="225"/>
      <c r="B131" s="215"/>
      <c r="C131" s="259" t="s">
        <v>317</v>
      </c>
      <c r="D131" s="255"/>
      <c r="E131" s="257">
        <v>7.62</v>
      </c>
      <c r="F131" s="222"/>
      <c r="G131" s="222"/>
      <c r="H131" s="223"/>
      <c r="I131" s="227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>
      <c r="A132" s="225"/>
      <c r="B132" s="315" t="s">
        <v>318</v>
      </c>
      <c r="C132" s="316"/>
      <c r="D132" s="317"/>
      <c r="E132" s="318"/>
      <c r="F132" s="319"/>
      <c r="G132" s="320"/>
      <c r="H132" s="223"/>
      <c r="I132" s="227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>
        <v>1</v>
      </c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>
      <c r="A133" s="225">
        <v>44</v>
      </c>
      <c r="B133" s="215" t="s">
        <v>319</v>
      </c>
      <c r="C133" s="247" t="s">
        <v>320</v>
      </c>
      <c r="D133" s="217" t="s">
        <v>195</v>
      </c>
      <c r="E133" s="219">
        <v>7.62</v>
      </c>
      <c r="F133" s="221"/>
      <c r="G133" s="222">
        <f>ROUND(E133*F133,2)</f>
        <v>0</v>
      </c>
      <c r="H133" s="223" t="s">
        <v>293</v>
      </c>
      <c r="I133" s="227" t="s">
        <v>114</v>
      </c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>
        <v>21</v>
      </c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>
      <c r="A134" s="225"/>
      <c r="B134" s="215"/>
      <c r="C134" s="259" t="s">
        <v>321</v>
      </c>
      <c r="D134" s="255"/>
      <c r="E134" s="257">
        <v>7.62</v>
      </c>
      <c r="F134" s="222"/>
      <c r="G134" s="222"/>
      <c r="H134" s="223"/>
      <c r="I134" s="227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ht="22.5" outlineLevel="1">
      <c r="A135" s="225">
        <v>45</v>
      </c>
      <c r="B135" s="215" t="s">
        <v>322</v>
      </c>
      <c r="C135" s="247" t="s">
        <v>323</v>
      </c>
      <c r="D135" s="217" t="s">
        <v>163</v>
      </c>
      <c r="E135" s="219">
        <v>28.12</v>
      </c>
      <c r="F135" s="221"/>
      <c r="G135" s="222">
        <f>ROUND(E135*F135,2)</f>
        <v>0</v>
      </c>
      <c r="H135" s="223"/>
      <c r="I135" s="227" t="s">
        <v>137</v>
      </c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>
        <v>21</v>
      </c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>
      <c r="A136" s="225"/>
      <c r="B136" s="215"/>
      <c r="C136" s="259" t="s">
        <v>324</v>
      </c>
      <c r="D136" s="255"/>
      <c r="E136" s="257">
        <v>28.12</v>
      </c>
      <c r="F136" s="222"/>
      <c r="G136" s="222"/>
      <c r="H136" s="223"/>
      <c r="I136" s="227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>
      <c r="A137" s="225">
        <v>46</v>
      </c>
      <c r="B137" s="215" t="s">
        <v>325</v>
      </c>
      <c r="C137" s="247" t="s">
        <v>326</v>
      </c>
      <c r="D137" s="217" t="s">
        <v>195</v>
      </c>
      <c r="E137" s="219">
        <v>178.77</v>
      </c>
      <c r="F137" s="221"/>
      <c r="G137" s="222">
        <f>ROUND(E137*F137,2)</f>
        <v>0</v>
      </c>
      <c r="H137" s="223"/>
      <c r="I137" s="227" t="s">
        <v>137</v>
      </c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>
        <v>21</v>
      </c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>
      <c r="A138" s="225"/>
      <c r="B138" s="215"/>
      <c r="C138" s="259" t="s">
        <v>327</v>
      </c>
      <c r="D138" s="255"/>
      <c r="E138" s="257">
        <v>178.77</v>
      </c>
      <c r="F138" s="222"/>
      <c r="G138" s="222"/>
      <c r="H138" s="223"/>
      <c r="I138" s="227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>
      <c r="A139" s="225">
        <v>47</v>
      </c>
      <c r="B139" s="215" t="s">
        <v>328</v>
      </c>
      <c r="C139" s="247" t="s">
        <v>329</v>
      </c>
      <c r="D139" s="217" t="s">
        <v>195</v>
      </c>
      <c r="E139" s="219">
        <v>7.8486000000000002</v>
      </c>
      <c r="F139" s="221"/>
      <c r="G139" s="222">
        <f>ROUND(E139*F139,2)</f>
        <v>0</v>
      </c>
      <c r="H139" s="223"/>
      <c r="I139" s="227" t="s">
        <v>137</v>
      </c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>
        <v>21</v>
      </c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>
      <c r="A140" s="225"/>
      <c r="B140" s="215"/>
      <c r="C140" s="259" t="s">
        <v>330</v>
      </c>
      <c r="D140" s="255"/>
      <c r="E140" s="257">
        <v>7.8486000000000002</v>
      </c>
      <c r="F140" s="222"/>
      <c r="G140" s="222"/>
      <c r="H140" s="223"/>
      <c r="I140" s="227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>
      <c r="A141" s="225">
        <v>48</v>
      </c>
      <c r="B141" s="215" t="s">
        <v>331</v>
      </c>
      <c r="C141" s="247" t="s">
        <v>332</v>
      </c>
      <c r="D141" s="217" t="s">
        <v>195</v>
      </c>
      <c r="E141" s="219">
        <v>500</v>
      </c>
      <c r="F141" s="221"/>
      <c r="G141" s="222">
        <f>ROUND(E141*F141,2)</f>
        <v>0</v>
      </c>
      <c r="H141" s="223"/>
      <c r="I141" s="227" t="s">
        <v>137</v>
      </c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>
        <v>21</v>
      </c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>
      <c r="A142" s="225">
        <v>49</v>
      </c>
      <c r="B142" s="215" t="s">
        <v>333</v>
      </c>
      <c r="C142" s="247" t="s">
        <v>334</v>
      </c>
      <c r="D142" s="217" t="s">
        <v>275</v>
      </c>
      <c r="E142" s="219">
        <v>76</v>
      </c>
      <c r="F142" s="221"/>
      <c r="G142" s="222">
        <f>ROUND(E142*F142,2)</f>
        <v>0</v>
      </c>
      <c r="H142" s="223"/>
      <c r="I142" s="227" t="s">
        <v>137</v>
      </c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>
        <v>21</v>
      </c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>
      <c r="A143" s="224" t="s">
        <v>110</v>
      </c>
      <c r="B143" s="214" t="s">
        <v>84</v>
      </c>
      <c r="C143" s="246" t="s">
        <v>85</v>
      </c>
      <c r="D143" s="216"/>
      <c r="E143" s="218"/>
      <c r="F143" s="305">
        <f>SUM(G144:G193)</f>
        <v>0</v>
      </c>
      <c r="G143" s="306"/>
      <c r="H143" s="220"/>
      <c r="I143" s="226"/>
    </row>
    <row r="144" spans="1:60" outlineLevel="1">
      <c r="A144" s="225"/>
      <c r="B144" s="321" t="s">
        <v>335</v>
      </c>
      <c r="C144" s="322"/>
      <c r="D144" s="323"/>
      <c r="E144" s="324"/>
      <c r="F144" s="325"/>
      <c r="G144" s="326"/>
      <c r="H144" s="223"/>
      <c r="I144" s="227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>
        <v>0</v>
      </c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ht="33.75" outlineLevel="1">
      <c r="A145" s="225"/>
      <c r="B145" s="315" t="s">
        <v>336</v>
      </c>
      <c r="C145" s="316"/>
      <c r="D145" s="317"/>
      <c r="E145" s="318"/>
      <c r="F145" s="319"/>
      <c r="G145" s="320"/>
      <c r="H145" s="223"/>
      <c r="I145" s="227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7" t="str">
        <f>B145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>
      <c r="A146" s="225">
        <v>50</v>
      </c>
      <c r="B146" s="215" t="s">
        <v>337</v>
      </c>
      <c r="C146" s="247" t="s">
        <v>338</v>
      </c>
      <c r="D146" s="217" t="s">
        <v>266</v>
      </c>
      <c r="E146" s="219">
        <v>2</v>
      </c>
      <c r="F146" s="221"/>
      <c r="G146" s="222">
        <f>ROUND(E146*F146,2)</f>
        <v>0</v>
      </c>
      <c r="H146" s="223" t="s">
        <v>293</v>
      </c>
      <c r="I146" s="227" t="s">
        <v>114</v>
      </c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>
        <v>21</v>
      </c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>
      <c r="A147" s="225">
        <v>51</v>
      </c>
      <c r="B147" s="215" t="s">
        <v>339</v>
      </c>
      <c r="C147" s="247" t="s">
        <v>340</v>
      </c>
      <c r="D147" s="217" t="s">
        <v>266</v>
      </c>
      <c r="E147" s="219">
        <v>1</v>
      </c>
      <c r="F147" s="221"/>
      <c r="G147" s="222">
        <f>ROUND(E147*F147,2)</f>
        <v>0</v>
      </c>
      <c r="H147" s="223" t="s">
        <v>293</v>
      </c>
      <c r="I147" s="227" t="s">
        <v>114</v>
      </c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>
        <v>21</v>
      </c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>
      <c r="A148" s="225"/>
      <c r="B148" s="315" t="s">
        <v>341</v>
      </c>
      <c r="C148" s="316"/>
      <c r="D148" s="317"/>
      <c r="E148" s="318"/>
      <c r="F148" s="319"/>
      <c r="G148" s="320"/>
      <c r="H148" s="223"/>
      <c r="I148" s="227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>
        <v>0</v>
      </c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>
      <c r="A149" s="225">
        <v>52</v>
      </c>
      <c r="B149" s="215" t="s">
        <v>342</v>
      </c>
      <c r="C149" s="247" t="s">
        <v>343</v>
      </c>
      <c r="D149" s="217" t="s">
        <v>275</v>
      </c>
      <c r="E149" s="219">
        <v>166</v>
      </c>
      <c r="F149" s="221"/>
      <c r="G149" s="222">
        <f>ROUND(E149*F149,2)</f>
        <v>0</v>
      </c>
      <c r="H149" s="223" t="s">
        <v>293</v>
      </c>
      <c r="I149" s="227" t="s">
        <v>114</v>
      </c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>
        <v>21</v>
      </c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>
      <c r="A150" s="225">
        <v>53</v>
      </c>
      <c r="B150" s="215" t="s">
        <v>344</v>
      </c>
      <c r="C150" s="247" t="s">
        <v>345</v>
      </c>
      <c r="D150" s="217" t="s">
        <v>275</v>
      </c>
      <c r="E150" s="219">
        <v>154</v>
      </c>
      <c r="F150" s="221"/>
      <c r="G150" s="222">
        <f>ROUND(E150*F150,2)</f>
        <v>0</v>
      </c>
      <c r="H150" s="223" t="s">
        <v>293</v>
      </c>
      <c r="I150" s="227" t="s">
        <v>114</v>
      </c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>
        <v>21</v>
      </c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>
      <c r="A151" s="225">
        <v>54</v>
      </c>
      <c r="B151" s="215" t="s">
        <v>346</v>
      </c>
      <c r="C151" s="247" t="s">
        <v>347</v>
      </c>
      <c r="D151" s="217" t="s">
        <v>195</v>
      </c>
      <c r="E151" s="219">
        <v>29.9</v>
      </c>
      <c r="F151" s="221"/>
      <c r="G151" s="222">
        <f>ROUND(E151*F151,2)</f>
        <v>0</v>
      </c>
      <c r="H151" s="223" t="s">
        <v>293</v>
      </c>
      <c r="I151" s="227" t="s">
        <v>114</v>
      </c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>
        <v>21</v>
      </c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>
      <c r="A152" s="225"/>
      <c r="B152" s="315" t="s">
        <v>348</v>
      </c>
      <c r="C152" s="316"/>
      <c r="D152" s="317"/>
      <c r="E152" s="318"/>
      <c r="F152" s="319"/>
      <c r="G152" s="320"/>
      <c r="H152" s="223"/>
      <c r="I152" s="227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>
        <v>1</v>
      </c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>
      <c r="A153" s="225">
        <v>55</v>
      </c>
      <c r="B153" s="215" t="s">
        <v>349</v>
      </c>
      <c r="C153" s="247" t="s">
        <v>350</v>
      </c>
      <c r="D153" s="217" t="s">
        <v>275</v>
      </c>
      <c r="E153" s="219">
        <v>166</v>
      </c>
      <c r="F153" s="221"/>
      <c r="G153" s="222">
        <f>ROUND(E153*F153,2)</f>
        <v>0</v>
      </c>
      <c r="H153" s="223" t="s">
        <v>293</v>
      </c>
      <c r="I153" s="227" t="s">
        <v>114</v>
      </c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>
        <v>21</v>
      </c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>
      <c r="A154" s="225"/>
      <c r="B154" s="315" t="s">
        <v>341</v>
      </c>
      <c r="C154" s="316"/>
      <c r="D154" s="317"/>
      <c r="E154" s="318"/>
      <c r="F154" s="319"/>
      <c r="G154" s="320"/>
      <c r="H154" s="223"/>
      <c r="I154" s="227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>
        <v>0</v>
      </c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>
      <c r="A155" s="225"/>
      <c r="B155" s="315" t="s">
        <v>348</v>
      </c>
      <c r="C155" s="316"/>
      <c r="D155" s="317"/>
      <c r="E155" s="318"/>
      <c r="F155" s="319"/>
      <c r="G155" s="320"/>
      <c r="H155" s="223"/>
      <c r="I155" s="227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>
        <v>1</v>
      </c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>
      <c r="A156" s="225">
        <v>56</v>
      </c>
      <c r="B156" s="215" t="s">
        <v>351</v>
      </c>
      <c r="C156" s="247" t="s">
        <v>352</v>
      </c>
      <c r="D156" s="217" t="s">
        <v>275</v>
      </c>
      <c r="E156" s="219">
        <v>154</v>
      </c>
      <c r="F156" s="221"/>
      <c r="G156" s="222">
        <f>ROUND(E156*F156,2)</f>
        <v>0</v>
      </c>
      <c r="H156" s="223" t="s">
        <v>293</v>
      </c>
      <c r="I156" s="227" t="s">
        <v>114</v>
      </c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>
        <v>21</v>
      </c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>
      <c r="A157" s="225"/>
      <c r="B157" s="315" t="s">
        <v>341</v>
      </c>
      <c r="C157" s="316"/>
      <c r="D157" s="317"/>
      <c r="E157" s="318"/>
      <c r="F157" s="319"/>
      <c r="G157" s="320"/>
      <c r="H157" s="223"/>
      <c r="I157" s="227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>
        <v>0</v>
      </c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>
      <c r="A158" s="225"/>
      <c r="B158" s="315" t="s">
        <v>348</v>
      </c>
      <c r="C158" s="316"/>
      <c r="D158" s="317"/>
      <c r="E158" s="318"/>
      <c r="F158" s="319"/>
      <c r="G158" s="320"/>
      <c r="H158" s="223"/>
      <c r="I158" s="227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>
        <v>1</v>
      </c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>
      <c r="A159" s="225">
        <v>57</v>
      </c>
      <c r="B159" s="215" t="s">
        <v>353</v>
      </c>
      <c r="C159" s="247" t="s">
        <v>354</v>
      </c>
      <c r="D159" s="217" t="s">
        <v>195</v>
      </c>
      <c r="E159" s="219">
        <v>29.9</v>
      </c>
      <c r="F159" s="221"/>
      <c r="G159" s="222">
        <f>ROUND(E159*F159,2)</f>
        <v>0</v>
      </c>
      <c r="H159" s="223" t="s">
        <v>293</v>
      </c>
      <c r="I159" s="227" t="s">
        <v>114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>
        <v>21</v>
      </c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>
      <c r="A160" s="225"/>
      <c r="B160" s="315" t="s">
        <v>355</v>
      </c>
      <c r="C160" s="316"/>
      <c r="D160" s="317"/>
      <c r="E160" s="318"/>
      <c r="F160" s="319"/>
      <c r="G160" s="320"/>
      <c r="H160" s="223"/>
      <c r="I160" s="227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>
        <v>0</v>
      </c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>
      <c r="A161" s="225"/>
      <c r="B161" s="315" t="s">
        <v>356</v>
      </c>
      <c r="C161" s="316"/>
      <c r="D161" s="317"/>
      <c r="E161" s="318"/>
      <c r="F161" s="319"/>
      <c r="G161" s="320"/>
      <c r="H161" s="223"/>
      <c r="I161" s="227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>
      <c r="A162" s="225">
        <v>58</v>
      </c>
      <c r="B162" s="215" t="s">
        <v>357</v>
      </c>
      <c r="C162" s="247" t="s">
        <v>358</v>
      </c>
      <c r="D162" s="217" t="s">
        <v>275</v>
      </c>
      <c r="E162" s="219">
        <v>320</v>
      </c>
      <c r="F162" s="221"/>
      <c r="G162" s="222">
        <f>ROUND(E162*F162,2)</f>
        <v>0</v>
      </c>
      <c r="H162" s="223" t="s">
        <v>293</v>
      </c>
      <c r="I162" s="227" t="s">
        <v>114</v>
      </c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>
        <v>21</v>
      </c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outlineLevel="1">
      <c r="A163" s="225"/>
      <c r="B163" s="215"/>
      <c r="C163" s="259" t="s">
        <v>359</v>
      </c>
      <c r="D163" s="255"/>
      <c r="E163" s="257">
        <v>320</v>
      </c>
      <c r="F163" s="222"/>
      <c r="G163" s="222"/>
      <c r="H163" s="223"/>
      <c r="I163" s="227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>
      <c r="A164" s="225">
        <v>59</v>
      </c>
      <c r="B164" s="215" t="s">
        <v>360</v>
      </c>
      <c r="C164" s="247" t="s">
        <v>361</v>
      </c>
      <c r="D164" s="217" t="s">
        <v>195</v>
      </c>
      <c r="E164" s="219">
        <v>29.9</v>
      </c>
      <c r="F164" s="221"/>
      <c r="G164" s="222">
        <f>ROUND(E164*F164,2)</f>
        <v>0</v>
      </c>
      <c r="H164" s="223" t="s">
        <v>293</v>
      </c>
      <c r="I164" s="227" t="s">
        <v>114</v>
      </c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>
        <v>21</v>
      </c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>
      <c r="A165" s="225"/>
      <c r="B165" s="315" t="s">
        <v>362</v>
      </c>
      <c r="C165" s="316"/>
      <c r="D165" s="317"/>
      <c r="E165" s="318"/>
      <c r="F165" s="319"/>
      <c r="G165" s="320"/>
      <c r="H165" s="223"/>
      <c r="I165" s="227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>
        <v>0</v>
      </c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>
      <c r="A166" s="225"/>
      <c r="B166" s="315" t="s">
        <v>363</v>
      </c>
      <c r="C166" s="316"/>
      <c r="D166" s="317"/>
      <c r="E166" s="318"/>
      <c r="F166" s="319"/>
      <c r="G166" s="320"/>
      <c r="H166" s="223"/>
      <c r="I166" s="227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>
      <c r="A167" s="225">
        <v>60</v>
      </c>
      <c r="B167" s="215" t="s">
        <v>364</v>
      </c>
      <c r="C167" s="247" t="s">
        <v>365</v>
      </c>
      <c r="D167" s="217" t="s">
        <v>275</v>
      </c>
      <c r="E167" s="219">
        <v>183</v>
      </c>
      <c r="F167" s="221"/>
      <c r="G167" s="222">
        <f>ROUND(E167*F167,2)</f>
        <v>0</v>
      </c>
      <c r="H167" s="223" t="s">
        <v>293</v>
      </c>
      <c r="I167" s="227" t="s">
        <v>114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>
        <v>21</v>
      </c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>
      <c r="A168" s="225"/>
      <c r="B168" s="215"/>
      <c r="C168" s="259" t="s">
        <v>366</v>
      </c>
      <c r="D168" s="255"/>
      <c r="E168" s="257">
        <v>183</v>
      </c>
      <c r="F168" s="222"/>
      <c r="G168" s="222"/>
      <c r="H168" s="223"/>
      <c r="I168" s="227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>
      <c r="A169" s="225">
        <v>61</v>
      </c>
      <c r="B169" s="215" t="s">
        <v>367</v>
      </c>
      <c r="C169" s="247" t="s">
        <v>368</v>
      </c>
      <c r="D169" s="217" t="s">
        <v>275</v>
      </c>
      <c r="E169" s="219">
        <v>183</v>
      </c>
      <c r="F169" s="221"/>
      <c r="G169" s="222">
        <f>ROUND(E169*F169,2)</f>
        <v>0</v>
      </c>
      <c r="H169" s="223" t="s">
        <v>293</v>
      </c>
      <c r="I169" s="227" t="s">
        <v>114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>
        <v>21</v>
      </c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>
      <c r="A170" s="225"/>
      <c r="B170" s="315" t="s">
        <v>369</v>
      </c>
      <c r="C170" s="316"/>
      <c r="D170" s="317"/>
      <c r="E170" s="318"/>
      <c r="F170" s="319"/>
      <c r="G170" s="320"/>
      <c r="H170" s="223"/>
      <c r="I170" s="227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>
        <v>0</v>
      </c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>
      <c r="A171" s="225"/>
      <c r="B171" s="315" t="s">
        <v>370</v>
      </c>
      <c r="C171" s="316"/>
      <c r="D171" s="317"/>
      <c r="E171" s="318"/>
      <c r="F171" s="319"/>
      <c r="G171" s="320"/>
      <c r="H171" s="223"/>
      <c r="I171" s="227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>
      <c r="A172" s="225">
        <v>62</v>
      </c>
      <c r="B172" s="215" t="s">
        <v>371</v>
      </c>
      <c r="C172" s="247" t="s">
        <v>372</v>
      </c>
      <c r="D172" s="217" t="s">
        <v>275</v>
      </c>
      <c r="E172" s="219">
        <v>350</v>
      </c>
      <c r="F172" s="221"/>
      <c r="G172" s="222">
        <f>ROUND(E172*F172,2)</f>
        <v>0</v>
      </c>
      <c r="H172" s="223" t="s">
        <v>293</v>
      </c>
      <c r="I172" s="227" t="s">
        <v>114</v>
      </c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>
        <v>21</v>
      </c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>
      <c r="A173" s="225"/>
      <c r="B173" s="215"/>
      <c r="C173" s="259" t="s">
        <v>373</v>
      </c>
      <c r="D173" s="255"/>
      <c r="E173" s="257">
        <v>245.5</v>
      </c>
      <c r="F173" s="222"/>
      <c r="G173" s="222"/>
      <c r="H173" s="223"/>
      <c r="I173" s="227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>
      <c r="A174" s="225"/>
      <c r="B174" s="215"/>
      <c r="C174" s="260" t="s">
        <v>198</v>
      </c>
      <c r="D174" s="256"/>
      <c r="E174" s="258">
        <v>245.5</v>
      </c>
      <c r="F174" s="222"/>
      <c r="G174" s="222"/>
      <c r="H174" s="223"/>
      <c r="I174" s="227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>
      <c r="A175" s="225"/>
      <c r="B175" s="215"/>
      <c r="C175" s="259" t="s">
        <v>374</v>
      </c>
      <c r="D175" s="255"/>
      <c r="E175" s="257">
        <v>104.5</v>
      </c>
      <c r="F175" s="222"/>
      <c r="G175" s="222"/>
      <c r="H175" s="223"/>
      <c r="I175" s="227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>
      <c r="A176" s="225"/>
      <c r="B176" s="215"/>
      <c r="C176" s="260" t="s">
        <v>198</v>
      </c>
      <c r="D176" s="256"/>
      <c r="E176" s="258">
        <v>104.5</v>
      </c>
      <c r="F176" s="222"/>
      <c r="G176" s="222"/>
      <c r="H176" s="223"/>
      <c r="I176" s="227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>
      <c r="A177" s="225"/>
      <c r="B177" s="315" t="s">
        <v>375</v>
      </c>
      <c r="C177" s="316"/>
      <c r="D177" s="317"/>
      <c r="E177" s="318"/>
      <c r="F177" s="319"/>
      <c r="G177" s="320"/>
      <c r="H177" s="223"/>
      <c r="I177" s="227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>
        <v>0</v>
      </c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>
      <c r="A178" s="225"/>
      <c r="B178" s="315" t="s">
        <v>376</v>
      </c>
      <c r="C178" s="316"/>
      <c r="D178" s="317"/>
      <c r="E178" s="318"/>
      <c r="F178" s="319"/>
      <c r="G178" s="320"/>
      <c r="H178" s="223"/>
      <c r="I178" s="227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>
      <c r="A179" s="225">
        <v>63</v>
      </c>
      <c r="B179" s="215" t="s">
        <v>377</v>
      </c>
      <c r="C179" s="247" t="s">
        <v>378</v>
      </c>
      <c r="D179" s="217" t="s">
        <v>163</v>
      </c>
      <c r="E179" s="219">
        <v>19.947500000000002</v>
      </c>
      <c r="F179" s="221"/>
      <c r="G179" s="222">
        <f>ROUND(E179*F179,2)</f>
        <v>0</v>
      </c>
      <c r="H179" s="223" t="s">
        <v>293</v>
      </c>
      <c r="I179" s="227" t="s">
        <v>114</v>
      </c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>
        <v>21</v>
      </c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>
      <c r="A180" s="225"/>
      <c r="B180" s="215"/>
      <c r="C180" s="259" t="s">
        <v>379</v>
      </c>
      <c r="D180" s="255"/>
      <c r="E180" s="257">
        <v>4.1174999999999997</v>
      </c>
      <c r="F180" s="222"/>
      <c r="G180" s="222"/>
      <c r="H180" s="223"/>
      <c r="I180" s="227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>
      <c r="A181" s="225"/>
      <c r="B181" s="215"/>
      <c r="C181" s="259" t="s">
        <v>380</v>
      </c>
      <c r="D181" s="255"/>
      <c r="E181" s="257">
        <v>14</v>
      </c>
      <c r="F181" s="222"/>
      <c r="G181" s="222"/>
      <c r="H181" s="223"/>
      <c r="I181" s="227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>
      <c r="A182" s="225"/>
      <c r="B182" s="215"/>
      <c r="C182" s="259" t="s">
        <v>381</v>
      </c>
      <c r="D182" s="255"/>
      <c r="E182" s="257">
        <v>1.83</v>
      </c>
      <c r="F182" s="222"/>
      <c r="G182" s="222"/>
      <c r="H182" s="223"/>
      <c r="I182" s="227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>
      <c r="A183" s="225"/>
      <c r="B183" s="315" t="s">
        <v>382</v>
      </c>
      <c r="C183" s="316"/>
      <c r="D183" s="317"/>
      <c r="E183" s="318"/>
      <c r="F183" s="319"/>
      <c r="G183" s="320"/>
      <c r="H183" s="223"/>
      <c r="I183" s="227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>
        <v>0</v>
      </c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>
      <c r="A184" s="225">
        <v>64</v>
      </c>
      <c r="B184" s="215" t="s">
        <v>383</v>
      </c>
      <c r="C184" s="247" t="s">
        <v>384</v>
      </c>
      <c r="D184" s="217" t="s">
        <v>195</v>
      </c>
      <c r="E184" s="219">
        <v>350</v>
      </c>
      <c r="F184" s="221"/>
      <c r="G184" s="222">
        <f>ROUND(E184*F184,2)</f>
        <v>0</v>
      </c>
      <c r="H184" s="223" t="s">
        <v>293</v>
      </c>
      <c r="I184" s="227" t="s">
        <v>114</v>
      </c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>
        <v>21</v>
      </c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>
      <c r="A185" s="225">
        <v>65</v>
      </c>
      <c r="B185" s="215" t="s">
        <v>385</v>
      </c>
      <c r="C185" s="247" t="s">
        <v>386</v>
      </c>
      <c r="D185" s="217" t="s">
        <v>202</v>
      </c>
      <c r="E185" s="219">
        <v>10.352499999999999</v>
      </c>
      <c r="F185" s="221"/>
      <c r="G185" s="222">
        <f>ROUND(E185*F185,2)</f>
        <v>0</v>
      </c>
      <c r="H185" s="223"/>
      <c r="I185" s="227" t="s">
        <v>137</v>
      </c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>
        <v>21</v>
      </c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>
      <c r="A186" s="225"/>
      <c r="B186" s="215"/>
      <c r="C186" s="259" t="s">
        <v>387</v>
      </c>
      <c r="D186" s="255"/>
      <c r="E186" s="257">
        <v>10.352499999999999</v>
      </c>
      <c r="F186" s="222"/>
      <c r="G186" s="222"/>
      <c r="H186" s="223"/>
      <c r="I186" s="227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>
      <c r="A187" s="225">
        <v>66</v>
      </c>
      <c r="B187" s="215" t="s">
        <v>388</v>
      </c>
      <c r="C187" s="247" t="s">
        <v>389</v>
      </c>
      <c r="D187" s="217" t="s">
        <v>275</v>
      </c>
      <c r="E187" s="219">
        <v>105.545</v>
      </c>
      <c r="F187" s="221"/>
      <c r="G187" s="222">
        <f>ROUND(E187*F187,2)</f>
        <v>0</v>
      </c>
      <c r="H187" s="223"/>
      <c r="I187" s="227" t="s">
        <v>137</v>
      </c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>
        <v>21</v>
      </c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>
      <c r="A188" s="225"/>
      <c r="B188" s="215"/>
      <c r="C188" s="259" t="s">
        <v>390</v>
      </c>
      <c r="D188" s="255"/>
      <c r="E188" s="257">
        <v>105.545</v>
      </c>
      <c r="F188" s="222"/>
      <c r="G188" s="222"/>
      <c r="H188" s="223"/>
      <c r="I188" s="227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>
      <c r="A189" s="225">
        <v>67</v>
      </c>
      <c r="B189" s="215" t="s">
        <v>391</v>
      </c>
      <c r="C189" s="247" t="s">
        <v>392</v>
      </c>
      <c r="D189" s="217" t="s">
        <v>275</v>
      </c>
      <c r="E189" s="219">
        <v>247.95500000000001</v>
      </c>
      <c r="F189" s="221"/>
      <c r="G189" s="222">
        <f>ROUND(E189*F189,2)</f>
        <v>0</v>
      </c>
      <c r="H189" s="223"/>
      <c r="I189" s="227" t="s">
        <v>137</v>
      </c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>
        <v>21</v>
      </c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>
      <c r="A190" s="225"/>
      <c r="B190" s="215"/>
      <c r="C190" s="259" t="s">
        <v>393</v>
      </c>
      <c r="D190" s="255"/>
      <c r="E190" s="257">
        <v>247.95500000000001</v>
      </c>
      <c r="F190" s="222"/>
      <c r="G190" s="222"/>
      <c r="H190" s="223"/>
      <c r="I190" s="227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>
      <c r="A191" s="225">
        <v>68</v>
      </c>
      <c r="B191" s="215" t="s">
        <v>394</v>
      </c>
      <c r="C191" s="247" t="s">
        <v>395</v>
      </c>
      <c r="D191" s="217" t="s">
        <v>208</v>
      </c>
      <c r="E191" s="219">
        <v>20</v>
      </c>
      <c r="F191" s="221"/>
      <c r="G191" s="222">
        <f>ROUND(E191*F191,2)</f>
        <v>0</v>
      </c>
      <c r="H191" s="223"/>
      <c r="I191" s="227" t="s">
        <v>137</v>
      </c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>
        <v>21</v>
      </c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>
      <c r="A192" s="225">
        <v>69</v>
      </c>
      <c r="B192" s="215" t="s">
        <v>396</v>
      </c>
      <c r="C192" s="247" t="s">
        <v>397</v>
      </c>
      <c r="D192" s="217" t="s">
        <v>208</v>
      </c>
      <c r="E192" s="219">
        <v>27</v>
      </c>
      <c r="F192" s="221"/>
      <c r="G192" s="222">
        <f>ROUND(E192*F192,2)</f>
        <v>0</v>
      </c>
      <c r="H192" s="223"/>
      <c r="I192" s="227" t="s">
        <v>137</v>
      </c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>
        <v>21</v>
      </c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>
      <c r="A193" s="225">
        <v>70</v>
      </c>
      <c r="B193" s="215" t="s">
        <v>398</v>
      </c>
      <c r="C193" s="247" t="s">
        <v>399</v>
      </c>
      <c r="D193" s="217" t="s">
        <v>208</v>
      </c>
      <c r="E193" s="219">
        <v>5</v>
      </c>
      <c r="F193" s="221"/>
      <c r="G193" s="222">
        <f>ROUND(E193*F193,2)</f>
        <v>0</v>
      </c>
      <c r="H193" s="223"/>
      <c r="I193" s="227" t="s">
        <v>137</v>
      </c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>
        <v>21</v>
      </c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>
      <c r="A194" s="224" t="s">
        <v>110</v>
      </c>
      <c r="B194" s="214" t="s">
        <v>86</v>
      </c>
      <c r="C194" s="246" t="s">
        <v>87</v>
      </c>
      <c r="D194" s="216"/>
      <c r="E194" s="218"/>
      <c r="F194" s="305">
        <f>SUM(G195:G220)</f>
        <v>0</v>
      </c>
      <c r="G194" s="306"/>
      <c r="H194" s="220"/>
      <c r="I194" s="226"/>
    </row>
    <row r="195" spans="1:60" outlineLevel="1">
      <c r="A195" s="225"/>
      <c r="B195" s="321" t="s">
        <v>400</v>
      </c>
      <c r="C195" s="322"/>
      <c r="D195" s="323"/>
      <c r="E195" s="324"/>
      <c r="F195" s="325"/>
      <c r="G195" s="326"/>
      <c r="H195" s="223"/>
      <c r="I195" s="227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>
        <v>0</v>
      </c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>
      <c r="A196" s="225">
        <v>71</v>
      </c>
      <c r="B196" s="215" t="s">
        <v>401</v>
      </c>
      <c r="C196" s="247" t="s">
        <v>402</v>
      </c>
      <c r="D196" s="217" t="s">
        <v>195</v>
      </c>
      <c r="E196" s="219">
        <v>350</v>
      </c>
      <c r="F196" s="221"/>
      <c r="G196" s="222">
        <f>ROUND(E196*F196,2)</f>
        <v>0</v>
      </c>
      <c r="H196" s="223" t="s">
        <v>293</v>
      </c>
      <c r="I196" s="227" t="s">
        <v>114</v>
      </c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>
        <v>21</v>
      </c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>
      <c r="A197" s="225"/>
      <c r="B197" s="315" t="s">
        <v>403</v>
      </c>
      <c r="C197" s="316"/>
      <c r="D197" s="317"/>
      <c r="E197" s="318"/>
      <c r="F197" s="319"/>
      <c r="G197" s="320"/>
      <c r="H197" s="223"/>
      <c r="I197" s="227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>
        <v>0</v>
      </c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ht="22.5" outlineLevel="1">
      <c r="A198" s="225"/>
      <c r="B198" s="315" t="s">
        <v>404</v>
      </c>
      <c r="C198" s="316"/>
      <c r="D198" s="317"/>
      <c r="E198" s="318"/>
      <c r="F198" s="319"/>
      <c r="G198" s="320"/>
      <c r="H198" s="223"/>
      <c r="I198" s="227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7" t="str">
        <f>B198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2.5" outlineLevel="1">
      <c r="A199" s="225">
        <v>72</v>
      </c>
      <c r="B199" s="215" t="s">
        <v>405</v>
      </c>
      <c r="C199" s="247" t="s">
        <v>406</v>
      </c>
      <c r="D199" s="217" t="s">
        <v>195</v>
      </c>
      <c r="E199" s="219">
        <v>350</v>
      </c>
      <c r="F199" s="221"/>
      <c r="G199" s="222">
        <f>ROUND(E199*F199,2)</f>
        <v>0</v>
      </c>
      <c r="H199" s="223" t="s">
        <v>293</v>
      </c>
      <c r="I199" s="227" t="s">
        <v>114</v>
      </c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>
        <v>21</v>
      </c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>
      <c r="A200" s="225"/>
      <c r="B200" s="315" t="s">
        <v>407</v>
      </c>
      <c r="C200" s="316"/>
      <c r="D200" s="317"/>
      <c r="E200" s="318"/>
      <c r="F200" s="319"/>
      <c r="G200" s="320"/>
      <c r="H200" s="223"/>
      <c r="I200" s="227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>
        <v>0</v>
      </c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>
      <c r="A201" s="225"/>
      <c r="B201" s="315" t="s">
        <v>408</v>
      </c>
      <c r="C201" s="316"/>
      <c r="D201" s="317"/>
      <c r="E201" s="318"/>
      <c r="F201" s="319"/>
      <c r="G201" s="320"/>
      <c r="H201" s="223"/>
      <c r="I201" s="227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>
      <c r="A202" s="225">
        <v>73</v>
      </c>
      <c r="B202" s="215" t="s">
        <v>409</v>
      </c>
      <c r="C202" s="247" t="s">
        <v>410</v>
      </c>
      <c r="D202" s="217" t="s">
        <v>275</v>
      </c>
      <c r="E202" s="219">
        <v>76</v>
      </c>
      <c r="F202" s="221"/>
      <c r="G202" s="222">
        <f>ROUND(E202*F202,2)</f>
        <v>0</v>
      </c>
      <c r="H202" s="223" t="s">
        <v>293</v>
      </c>
      <c r="I202" s="227" t="s">
        <v>114</v>
      </c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>
        <v>21</v>
      </c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>
      <c r="A203" s="225"/>
      <c r="B203" s="315" t="s">
        <v>411</v>
      </c>
      <c r="C203" s="316"/>
      <c r="D203" s="317"/>
      <c r="E203" s="318"/>
      <c r="F203" s="319"/>
      <c r="G203" s="320"/>
      <c r="H203" s="223"/>
      <c r="I203" s="227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>
        <v>0</v>
      </c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>
      <c r="A204" s="225"/>
      <c r="B204" s="315" t="s">
        <v>412</v>
      </c>
      <c r="C204" s="316"/>
      <c r="D204" s="317"/>
      <c r="E204" s="318"/>
      <c r="F204" s="319"/>
      <c r="G204" s="320"/>
      <c r="H204" s="223"/>
      <c r="I204" s="227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>
      <c r="A205" s="225">
        <v>74</v>
      </c>
      <c r="B205" s="215" t="s">
        <v>413</v>
      </c>
      <c r="C205" s="247" t="s">
        <v>414</v>
      </c>
      <c r="D205" s="217" t="s">
        <v>275</v>
      </c>
      <c r="E205" s="219">
        <v>110</v>
      </c>
      <c r="F205" s="221"/>
      <c r="G205" s="222">
        <f>ROUND(E205*F205,2)</f>
        <v>0</v>
      </c>
      <c r="H205" s="223" t="s">
        <v>293</v>
      </c>
      <c r="I205" s="227" t="s">
        <v>114</v>
      </c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>
        <v>21</v>
      </c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>
      <c r="A206" s="225"/>
      <c r="B206" s="315" t="s">
        <v>415</v>
      </c>
      <c r="C206" s="316"/>
      <c r="D206" s="317"/>
      <c r="E206" s="318"/>
      <c r="F206" s="319"/>
      <c r="G206" s="320"/>
      <c r="H206" s="223"/>
      <c r="I206" s="227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>
        <v>0</v>
      </c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>
      <c r="A207" s="225">
        <v>75</v>
      </c>
      <c r="B207" s="215" t="s">
        <v>416</v>
      </c>
      <c r="C207" s="247" t="s">
        <v>417</v>
      </c>
      <c r="D207" s="217" t="s">
        <v>275</v>
      </c>
      <c r="E207" s="219">
        <v>30</v>
      </c>
      <c r="F207" s="221"/>
      <c r="G207" s="222">
        <f>ROUND(E207*F207,2)</f>
        <v>0</v>
      </c>
      <c r="H207" s="223" t="s">
        <v>267</v>
      </c>
      <c r="I207" s="227" t="s">
        <v>114</v>
      </c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>
        <v>21</v>
      </c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>
      <c r="A208" s="225"/>
      <c r="B208" s="215"/>
      <c r="C208" s="300" t="s">
        <v>418</v>
      </c>
      <c r="D208" s="301"/>
      <c r="E208" s="302"/>
      <c r="F208" s="303"/>
      <c r="G208" s="304"/>
      <c r="H208" s="223"/>
      <c r="I208" s="227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7" t="str">
        <f>C208</f>
        <v>vč.betonových základů</v>
      </c>
      <c r="BB208" s="206"/>
      <c r="BC208" s="206"/>
      <c r="BD208" s="206"/>
      <c r="BE208" s="206"/>
      <c r="BF208" s="206"/>
      <c r="BG208" s="206"/>
      <c r="BH208" s="206"/>
    </row>
    <row r="209" spans="1:60" outlineLevel="1">
      <c r="A209" s="225">
        <v>76</v>
      </c>
      <c r="B209" s="215" t="s">
        <v>419</v>
      </c>
      <c r="C209" s="247" t="s">
        <v>420</v>
      </c>
      <c r="D209" s="217" t="s">
        <v>275</v>
      </c>
      <c r="E209" s="219">
        <v>76</v>
      </c>
      <c r="F209" s="221"/>
      <c r="G209" s="222">
        <f>ROUND(E209*F209,2)</f>
        <v>0</v>
      </c>
      <c r="H209" s="223"/>
      <c r="I209" s="227" t="s">
        <v>137</v>
      </c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>
        <v>21</v>
      </c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>
      <c r="A210" s="225">
        <v>77</v>
      </c>
      <c r="B210" s="215" t="s">
        <v>421</v>
      </c>
      <c r="C210" s="247" t="s">
        <v>422</v>
      </c>
      <c r="D210" s="217" t="s">
        <v>208</v>
      </c>
      <c r="E210" s="219">
        <v>1</v>
      </c>
      <c r="F210" s="221"/>
      <c r="G210" s="222">
        <f>ROUND(E210*F210,2)</f>
        <v>0</v>
      </c>
      <c r="H210" s="223"/>
      <c r="I210" s="227" t="s">
        <v>137</v>
      </c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>
        <v>21</v>
      </c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>
      <c r="A211" s="225">
        <v>78</v>
      </c>
      <c r="B211" s="215" t="s">
        <v>423</v>
      </c>
      <c r="C211" s="247" t="s">
        <v>424</v>
      </c>
      <c r="D211" s="217" t="s">
        <v>275</v>
      </c>
      <c r="E211" s="219">
        <v>52</v>
      </c>
      <c r="F211" s="221"/>
      <c r="G211" s="222">
        <f>ROUND(E211*F211,2)</f>
        <v>0</v>
      </c>
      <c r="H211" s="223"/>
      <c r="I211" s="227" t="s">
        <v>137</v>
      </c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>
        <v>21</v>
      </c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>
      <c r="A212" s="225"/>
      <c r="B212" s="315" t="s">
        <v>425</v>
      </c>
      <c r="C212" s="316"/>
      <c r="D212" s="317"/>
      <c r="E212" s="318"/>
      <c r="F212" s="319"/>
      <c r="G212" s="320"/>
      <c r="H212" s="223"/>
      <c r="I212" s="227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>
        <v>0</v>
      </c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>
      <c r="A213" s="225">
        <v>79</v>
      </c>
      <c r="B213" s="215" t="s">
        <v>426</v>
      </c>
      <c r="C213" s="247" t="s">
        <v>427</v>
      </c>
      <c r="D213" s="217" t="s">
        <v>202</v>
      </c>
      <c r="E213" s="219">
        <v>137.91999999999999</v>
      </c>
      <c r="F213" s="221"/>
      <c r="G213" s="222">
        <f>ROUND(E213*F213,2)</f>
        <v>0</v>
      </c>
      <c r="H213" s="223" t="s">
        <v>293</v>
      </c>
      <c r="I213" s="227" t="s">
        <v>114</v>
      </c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>
        <v>21</v>
      </c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>
      <c r="A214" s="225">
        <v>80</v>
      </c>
      <c r="B214" s="215" t="s">
        <v>428</v>
      </c>
      <c r="C214" s="247" t="s">
        <v>429</v>
      </c>
      <c r="D214" s="217" t="s">
        <v>202</v>
      </c>
      <c r="E214" s="219">
        <v>1241.28</v>
      </c>
      <c r="F214" s="221"/>
      <c r="G214" s="222">
        <f>ROUND(E214*F214,2)</f>
        <v>0</v>
      </c>
      <c r="H214" s="223" t="s">
        <v>293</v>
      </c>
      <c r="I214" s="227" t="s">
        <v>114</v>
      </c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>
        <v>21</v>
      </c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>
      <c r="A215" s="225"/>
      <c r="B215" s="315" t="s">
        <v>430</v>
      </c>
      <c r="C215" s="316"/>
      <c r="D215" s="317"/>
      <c r="E215" s="318"/>
      <c r="F215" s="319"/>
      <c r="G215" s="320"/>
      <c r="H215" s="223"/>
      <c r="I215" s="227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>
        <v>0</v>
      </c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>
      <c r="A216" s="225"/>
      <c r="B216" s="315" t="s">
        <v>431</v>
      </c>
      <c r="C216" s="316"/>
      <c r="D216" s="317"/>
      <c r="E216" s="318"/>
      <c r="F216" s="319"/>
      <c r="G216" s="320"/>
      <c r="H216" s="223"/>
      <c r="I216" s="227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>
      <c r="A217" s="225">
        <v>81</v>
      </c>
      <c r="B217" s="215" t="s">
        <v>432</v>
      </c>
      <c r="C217" s="247" t="s">
        <v>433</v>
      </c>
      <c r="D217" s="217" t="s">
        <v>202</v>
      </c>
      <c r="E217" s="219">
        <v>137.91999999999999</v>
      </c>
      <c r="F217" s="221"/>
      <c r="G217" s="222">
        <f>ROUND(E217*F217,2)</f>
        <v>0</v>
      </c>
      <c r="H217" s="223" t="s">
        <v>293</v>
      </c>
      <c r="I217" s="227" t="s">
        <v>114</v>
      </c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>
        <v>21</v>
      </c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outlineLevel="1">
      <c r="A218" s="225"/>
      <c r="B218" s="315" t="s">
        <v>434</v>
      </c>
      <c r="C218" s="316"/>
      <c r="D218" s="317"/>
      <c r="E218" s="318"/>
      <c r="F218" s="319"/>
      <c r="G218" s="320"/>
      <c r="H218" s="223"/>
      <c r="I218" s="227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>
        <v>0</v>
      </c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>
      <c r="A219" s="225">
        <v>82</v>
      </c>
      <c r="B219" s="215" t="s">
        <v>435</v>
      </c>
      <c r="C219" s="247" t="s">
        <v>436</v>
      </c>
      <c r="D219" s="217" t="s">
        <v>202</v>
      </c>
      <c r="E219" s="219">
        <v>137.91999999999999</v>
      </c>
      <c r="F219" s="221"/>
      <c r="G219" s="222">
        <f>ROUND(E219*F219,2)</f>
        <v>0</v>
      </c>
      <c r="H219" s="223" t="s">
        <v>437</v>
      </c>
      <c r="I219" s="227" t="s">
        <v>114</v>
      </c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>
        <v>21</v>
      </c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>
      <c r="A220" s="225"/>
      <c r="B220" s="215"/>
      <c r="C220" s="300" t="s">
        <v>438</v>
      </c>
      <c r="D220" s="301"/>
      <c r="E220" s="302"/>
      <c r="F220" s="303"/>
      <c r="G220" s="304"/>
      <c r="H220" s="223"/>
      <c r="I220" s="227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7" t="str">
        <f>C220</f>
        <v>směsný odpad všech kategorií</v>
      </c>
      <c r="BB220" s="206"/>
      <c r="BC220" s="206"/>
      <c r="BD220" s="206"/>
      <c r="BE220" s="206"/>
      <c r="BF220" s="206"/>
      <c r="BG220" s="206"/>
      <c r="BH220" s="206"/>
    </row>
    <row r="221" spans="1:60">
      <c r="A221" s="224" t="s">
        <v>110</v>
      </c>
      <c r="B221" s="214" t="s">
        <v>88</v>
      </c>
      <c r="C221" s="246" t="s">
        <v>89</v>
      </c>
      <c r="D221" s="216"/>
      <c r="E221" s="218"/>
      <c r="F221" s="305">
        <f>SUM(G222:G224)</f>
        <v>0</v>
      </c>
      <c r="G221" s="306"/>
      <c r="H221" s="220"/>
      <c r="I221" s="226"/>
    </row>
    <row r="222" spans="1:60" outlineLevel="1">
      <c r="A222" s="225"/>
      <c r="B222" s="321" t="s">
        <v>439</v>
      </c>
      <c r="C222" s="322"/>
      <c r="D222" s="323"/>
      <c r="E222" s="324"/>
      <c r="F222" s="325"/>
      <c r="G222" s="326"/>
      <c r="H222" s="223"/>
      <c r="I222" s="227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>
        <v>0</v>
      </c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>
      <c r="A223" s="225"/>
      <c r="B223" s="315" t="s">
        <v>440</v>
      </c>
      <c r="C223" s="316"/>
      <c r="D223" s="317"/>
      <c r="E223" s="318"/>
      <c r="F223" s="319"/>
      <c r="G223" s="320"/>
      <c r="H223" s="223"/>
      <c r="I223" s="227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ht="13.5" outlineLevel="1" thickBot="1">
      <c r="A224" s="233">
        <v>83</v>
      </c>
      <c r="B224" s="234" t="s">
        <v>441</v>
      </c>
      <c r="C224" s="248" t="s">
        <v>442</v>
      </c>
      <c r="D224" s="235" t="s">
        <v>202</v>
      </c>
      <c r="E224" s="236">
        <v>938.51867000000004</v>
      </c>
      <c r="F224" s="237"/>
      <c r="G224" s="238">
        <f>ROUND(E224*F224,2)</f>
        <v>0</v>
      </c>
      <c r="H224" s="239" t="s">
        <v>293</v>
      </c>
      <c r="I224" s="240" t="s">
        <v>114</v>
      </c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>
        <v>21</v>
      </c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41" hidden="1">
      <c r="C225" s="249"/>
      <c r="D225" s="185"/>
      <c r="AK225">
        <f>SUM(AK1:AK224)</f>
        <v>0</v>
      </c>
      <c r="AL225">
        <f>SUM(AL1:AL224)</f>
        <v>0</v>
      </c>
      <c r="AN225">
        <v>15</v>
      </c>
      <c r="AO225">
        <v>21</v>
      </c>
    </row>
    <row r="226" spans="1:41" ht="13.5" hidden="1" thickBot="1">
      <c r="A226" s="241"/>
      <c r="B226" s="242" t="s">
        <v>153</v>
      </c>
      <c r="C226" s="250"/>
      <c r="D226" s="243"/>
      <c r="E226" s="244"/>
      <c r="F226" s="244"/>
      <c r="G226" s="245">
        <f>F8+F51+F55+F64+F86+F92+F107+F143+F194+F221</f>
        <v>0</v>
      </c>
      <c r="AN226">
        <f>SUMIF(AM8:AM225,AN225,G8:G225)</f>
        <v>0</v>
      </c>
      <c r="AO226">
        <f>SUMIF(AM8:AM225,AO225,G8:G225)</f>
        <v>0</v>
      </c>
    </row>
    <row r="227" spans="1:41">
      <c r="D227" s="185"/>
    </row>
    <row r="228" spans="1:41">
      <c r="D228" s="185"/>
    </row>
    <row r="229" spans="1:41">
      <c r="D229" s="185"/>
    </row>
    <row r="230" spans="1:41">
      <c r="D230" s="185"/>
    </row>
    <row r="231" spans="1:41">
      <c r="D231" s="185"/>
    </row>
    <row r="232" spans="1:41">
      <c r="D232" s="185"/>
    </row>
    <row r="233" spans="1:41">
      <c r="D233" s="185"/>
    </row>
    <row r="234" spans="1:41">
      <c r="D234" s="185"/>
    </row>
    <row r="235" spans="1:41">
      <c r="D235" s="185"/>
    </row>
    <row r="236" spans="1:41">
      <c r="D236" s="185"/>
    </row>
    <row r="237" spans="1:41">
      <c r="D237" s="185"/>
    </row>
    <row r="238" spans="1:41">
      <c r="D238" s="185"/>
    </row>
    <row r="239" spans="1:41">
      <c r="D239" s="185"/>
    </row>
    <row r="240" spans="1:41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/>
  <mergeCells count="97">
    <mergeCell ref="B13:G13"/>
    <mergeCell ref="A1:G1"/>
    <mergeCell ref="C7:G7"/>
    <mergeCell ref="F8:G8"/>
    <mergeCell ref="B9:G9"/>
    <mergeCell ref="B10:G10"/>
    <mergeCell ref="B30:G30"/>
    <mergeCell ref="B14:G14"/>
    <mergeCell ref="B15:G15"/>
    <mergeCell ref="B18:G18"/>
    <mergeCell ref="B19:G19"/>
    <mergeCell ref="B20:G20"/>
    <mergeCell ref="B21:G21"/>
    <mergeCell ref="B23:G23"/>
    <mergeCell ref="B24:G24"/>
    <mergeCell ref="B25:G25"/>
    <mergeCell ref="B28:G28"/>
    <mergeCell ref="B29:G29"/>
    <mergeCell ref="B59:G59"/>
    <mergeCell ref="B31:G31"/>
    <mergeCell ref="B33:G33"/>
    <mergeCell ref="B34:G34"/>
    <mergeCell ref="B37:G37"/>
    <mergeCell ref="B38:G38"/>
    <mergeCell ref="B42:G42"/>
    <mergeCell ref="B43:G43"/>
    <mergeCell ref="F51:G51"/>
    <mergeCell ref="F55:G55"/>
    <mergeCell ref="B56:G56"/>
    <mergeCell ref="B57:G57"/>
    <mergeCell ref="B87:G87"/>
    <mergeCell ref="B60:G60"/>
    <mergeCell ref="F64:G64"/>
    <mergeCell ref="B65:G65"/>
    <mergeCell ref="B66:G66"/>
    <mergeCell ref="B68:G68"/>
    <mergeCell ref="B69:G69"/>
    <mergeCell ref="B73:G73"/>
    <mergeCell ref="B79:G79"/>
    <mergeCell ref="B80:G80"/>
    <mergeCell ref="C82:G82"/>
    <mergeCell ref="F86:G86"/>
    <mergeCell ref="B118:G118"/>
    <mergeCell ref="B88:G88"/>
    <mergeCell ref="F92:G92"/>
    <mergeCell ref="B93:G93"/>
    <mergeCell ref="B94:G94"/>
    <mergeCell ref="B96:G96"/>
    <mergeCell ref="B98:G98"/>
    <mergeCell ref="B99:G99"/>
    <mergeCell ref="F107:G107"/>
    <mergeCell ref="B108:G108"/>
    <mergeCell ref="B109:G109"/>
    <mergeCell ref="B117:G117"/>
    <mergeCell ref="B152:G152"/>
    <mergeCell ref="B120:G120"/>
    <mergeCell ref="B121:G121"/>
    <mergeCell ref="B123:G123"/>
    <mergeCell ref="B125:G125"/>
    <mergeCell ref="B127:G127"/>
    <mergeCell ref="B128:G128"/>
    <mergeCell ref="B132:G132"/>
    <mergeCell ref="F143:G143"/>
    <mergeCell ref="B144:G144"/>
    <mergeCell ref="B145:G145"/>
    <mergeCell ref="B148:G148"/>
    <mergeCell ref="B178:G178"/>
    <mergeCell ref="B154:G154"/>
    <mergeCell ref="B155:G155"/>
    <mergeCell ref="B157:G157"/>
    <mergeCell ref="B158:G158"/>
    <mergeCell ref="B160:G160"/>
    <mergeCell ref="B161:G161"/>
    <mergeCell ref="B165:G165"/>
    <mergeCell ref="B166:G166"/>
    <mergeCell ref="B170:G170"/>
    <mergeCell ref="B171:G171"/>
    <mergeCell ref="B177:G177"/>
    <mergeCell ref="B212:G212"/>
    <mergeCell ref="B183:G183"/>
    <mergeCell ref="F194:G194"/>
    <mergeCell ref="B195:G195"/>
    <mergeCell ref="B197:G197"/>
    <mergeCell ref="B198:G198"/>
    <mergeCell ref="B200:G200"/>
    <mergeCell ref="B201:G201"/>
    <mergeCell ref="B203:G203"/>
    <mergeCell ref="B204:G204"/>
    <mergeCell ref="B206:G206"/>
    <mergeCell ref="C208:G208"/>
    <mergeCell ref="B223:G223"/>
    <mergeCell ref="B215:G215"/>
    <mergeCell ref="B216:G216"/>
    <mergeCell ref="B218:G218"/>
    <mergeCell ref="C220:G220"/>
    <mergeCell ref="F221:G221"/>
    <mergeCell ref="B222:G22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50"/>
  <sheetViews>
    <sheetView showGridLines="0" zoomScaleNormal="10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140625" customWidth="1"/>
  </cols>
  <sheetData>
    <row r="1" spans="1:10" ht="13.9" customHeight="1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10" ht="13.9" customHeight="1" thickBot="1">
      <c r="A2" s="25" t="s">
        <v>28</v>
      </c>
      <c r="B2" s="144" t="s">
        <v>48</v>
      </c>
      <c r="C2" s="298" t="s">
        <v>49</v>
      </c>
      <c r="D2" s="287"/>
      <c r="E2" s="287"/>
      <c r="F2" s="287"/>
      <c r="G2" s="26" t="s">
        <v>15</v>
      </c>
      <c r="H2" s="34" t="s">
        <v>16</v>
      </c>
    </row>
    <row r="3" spans="1:10" ht="13.9" customHeight="1" thickTop="1">
      <c r="H3" s="35"/>
    </row>
    <row r="4" spans="1:10" ht="17.45" customHeight="1">
      <c r="A4" s="286" t="s">
        <v>17</v>
      </c>
      <c r="B4" s="286"/>
      <c r="C4" s="286"/>
      <c r="D4" s="286"/>
      <c r="E4" s="286"/>
      <c r="F4" s="286"/>
      <c r="G4" s="286"/>
      <c r="H4" s="286"/>
    </row>
    <row r="5" spans="1:10" ht="13.15" customHeight="1">
      <c r="H5" s="35"/>
    </row>
    <row r="6" spans="1:10" ht="15.6" customHeight="1">
      <c r="A6" s="32" t="s">
        <v>25</v>
      </c>
      <c r="B6" s="29" t="str">
        <f>B2</f>
        <v>100.2</v>
      </c>
      <c r="H6" s="35"/>
    </row>
    <row r="7" spans="1:10" ht="15.6" customHeight="1">
      <c r="B7" s="288" t="str">
        <f>C2</f>
        <v>Kruhová křižovatka s komunikací k2 a chodníkem ch2</v>
      </c>
      <c r="C7" s="289"/>
      <c r="D7" s="289"/>
      <c r="E7" s="289"/>
      <c r="F7" s="289"/>
      <c r="G7" s="289"/>
      <c r="H7" s="35"/>
    </row>
    <row r="8" spans="1:10" ht="13.1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98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99</v>
      </c>
      <c r="B17" s="156"/>
      <c r="C17" s="157"/>
      <c r="D17" s="157"/>
      <c r="E17" s="157"/>
      <c r="F17" s="157"/>
      <c r="G17" s="158"/>
      <c r="H17" s="159" t="s">
        <v>100</v>
      </c>
      <c r="I17" s="32"/>
      <c r="J17" s="32"/>
    </row>
    <row r="18" spans="1:55" ht="12.75" customHeight="1">
      <c r="A18" s="153" t="s">
        <v>66</v>
      </c>
      <c r="B18" s="151" t="s">
        <v>443</v>
      </c>
      <c r="C18" s="150"/>
      <c r="D18" s="150"/>
      <c r="E18" s="150"/>
      <c r="F18" s="150"/>
      <c r="G18" s="152"/>
      <c r="H18" s="154">
        <f>'100.2 1 Pol'!G201</f>
        <v>0</v>
      </c>
      <c r="I18" s="32"/>
      <c r="J18" s="32"/>
      <c r="O18">
        <f>'100.2 1 Pol'!AN201</f>
        <v>0</v>
      </c>
      <c r="P18">
        <f>'100.2 1 Pol'!AO201</f>
        <v>0</v>
      </c>
    </row>
    <row r="19" spans="1:55" ht="12.75" customHeight="1" thickBot="1">
      <c r="A19" s="160"/>
      <c r="B19" s="161" t="s">
        <v>102</v>
      </c>
      <c r="C19" s="162"/>
      <c r="D19" s="163" t="str">
        <f>B2</f>
        <v>100.2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58</v>
      </c>
      <c r="B22" s="167"/>
      <c r="C22" s="167"/>
      <c r="D22" s="167">
        <v>15</v>
      </c>
      <c r="E22" s="168" t="s">
        <v>59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60</v>
      </c>
      <c r="B23" s="148"/>
      <c r="C23" s="148"/>
      <c r="D23" s="148">
        <v>15</v>
      </c>
      <c r="E23" s="169" t="s">
        <v>59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58</v>
      </c>
      <c r="B24" s="148"/>
      <c r="C24" s="148"/>
      <c r="D24" s="148">
        <v>21</v>
      </c>
      <c r="E24" s="169" t="s">
        <v>59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60</v>
      </c>
      <c r="B25" s="149"/>
      <c r="C25" s="149"/>
      <c r="D25" s="149">
        <v>21</v>
      </c>
      <c r="E25" s="170" t="s">
        <v>59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103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154</v>
      </c>
      <c r="B28" s="146"/>
      <c r="C28" s="146"/>
      <c r="D28" s="251" t="s">
        <v>66</v>
      </c>
      <c r="E28" s="299" t="s">
        <v>443</v>
      </c>
      <c r="F28" s="299"/>
      <c r="G28" s="299"/>
      <c r="H28" s="299"/>
      <c r="I28" s="32"/>
      <c r="J28" s="32"/>
      <c r="BC28" s="252" t="str">
        <f>E28</f>
        <v>kruhová křižovatka skomunikací k2 a chodníkem ch2</v>
      </c>
    </row>
    <row r="29" spans="1:55" ht="12.75" customHeight="1">
      <c r="A29" s="155" t="s">
        <v>155</v>
      </c>
      <c r="B29" s="156"/>
      <c r="C29" s="157"/>
      <c r="D29" s="157"/>
      <c r="E29" s="157"/>
      <c r="F29" s="157"/>
      <c r="G29" s="158"/>
      <c r="H29" s="159" t="s">
        <v>100</v>
      </c>
      <c r="I29" s="32"/>
      <c r="J29" s="32"/>
    </row>
    <row r="30" spans="1:55" ht="12.75" customHeight="1">
      <c r="A30" s="153" t="s">
        <v>66</v>
      </c>
      <c r="B30" s="151" t="s">
        <v>67</v>
      </c>
      <c r="C30" s="150"/>
      <c r="D30" s="150"/>
      <c r="E30" s="150"/>
      <c r="F30" s="150"/>
      <c r="G30" s="152"/>
      <c r="H30" s="253">
        <f>'100.2 1 Pol'!F8</f>
        <v>0</v>
      </c>
      <c r="I30" s="32"/>
      <c r="J30" s="32"/>
    </row>
    <row r="31" spans="1:55" ht="12.75" customHeight="1">
      <c r="A31" s="153" t="s">
        <v>68</v>
      </c>
      <c r="B31" s="151" t="s">
        <v>69</v>
      </c>
      <c r="C31" s="150"/>
      <c r="D31" s="150"/>
      <c r="E31" s="150"/>
      <c r="F31" s="150"/>
      <c r="G31" s="152"/>
      <c r="H31" s="253">
        <f>'100.2 1 Pol'!F49</f>
        <v>0</v>
      </c>
      <c r="I31" s="32"/>
      <c r="J31" s="32"/>
    </row>
    <row r="32" spans="1:55" ht="12.75" customHeight="1">
      <c r="A32" s="153" t="s">
        <v>70</v>
      </c>
      <c r="B32" s="151" t="s">
        <v>71</v>
      </c>
      <c r="C32" s="150"/>
      <c r="D32" s="150"/>
      <c r="E32" s="150"/>
      <c r="F32" s="150"/>
      <c r="G32" s="152"/>
      <c r="H32" s="253">
        <f>'100.2 1 Pol'!F57</f>
        <v>0</v>
      </c>
      <c r="I32" s="32"/>
      <c r="J32" s="32"/>
    </row>
    <row r="33" spans="1:10" ht="12.75" customHeight="1">
      <c r="A33" s="153" t="s">
        <v>72</v>
      </c>
      <c r="B33" s="151" t="s">
        <v>73</v>
      </c>
      <c r="C33" s="150"/>
      <c r="D33" s="150"/>
      <c r="E33" s="150"/>
      <c r="F33" s="150"/>
      <c r="G33" s="152"/>
      <c r="H33" s="253">
        <f>'100.2 1 Pol'!F69</f>
        <v>0</v>
      </c>
      <c r="I33" s="32"/>
      <c r="J33" s="32"/>
    </row>
    <row r="34" spans="1:10" ht="12.75" customHeight="1">
      <c r="A34" s="153" t="s">
        <v>74</v>
      </c>
      <c r="B34" s="151" t="s">
        <v>75</v>
      </c>
      <c r="C34" s="150"/>
      <c r="D34" s="150"/>
      <c r="E34" s="150"/>
      <c r="F34" s="150"/>
      <c r="G34" s="152"/>
      <c r="H34" s="253">
        <f>'100.2 1 Pol'!F89</f>
        <v>0</v>
      </c>
      <c r="I34" s="32"/>
      <c r="J34" s="32"/>
    </row>
    <row r="35" spans="1:10" ht="12.75" customHeight="1">
      <c r="A35" s="153" t="s">
        <v>76</v>
      </c>
      <c r="B35" s="151" t="s">
        <v>77</v>
      </c>
      <c r="C35" s="150"/>
      <c r="D35" s="150"/>
      <c r="E35" s="150"/>
      <c r="F35" s="150"/>
      <c r="G35" s="152"/>
      <c r="H35" s="253">
        <f>'100.2 1 Pol'!F95</f>
        <v>0</v>
      </c>
      <c r="I35" s="32"/>
      <c r="J35" s="32"/>
    </row>
    <row r="36" spans="1:10" ht="12.75" customHeight="1">
      <c r="A36" s="153" t="s">
        <v>80</v>
      </c>
      <c r="B36" s="151" t="s">
        <v>81</v>
      </c>
      <c r="C36" s="150"/>
      <c r="D36" s="150"/>
      <c r="E36" s="150"/>
      <c r="F36" s="150"/>
      <c r="G36" s="152"/>
      <c r="H36" s="253">
        <f>'100.2 1 Pol'!F110</f>
        <v>0</v>
      </c>
      <c r="I36" s="32"/>
      <c r="J36" s="32"/>
    </row>
    <row r="37" spans="1:10" ht="12.75" customHeight="1">
      <c r="A37" s="153" t="s">
        <v>84</v>
      </c>
      <c r="B37" s="151" t="s">
        <v>85</v>
      </c>
      <c r="C37" s="150"/>
      <c r="D37" s="150"/>
      <c r="E37" s="150"/>
      <c r="F37" s="150"/>
      <c r="G37" s="152"/>
      <c r="H37" s="253">
        <f>'100.2 1 Pol'!F140</f>
        <v>0</v>
      </c>
      <c r="I37" s="32"/>
      <c r="J37" s="32"/>
    </row>
    <row r="38" spans="1:10" ht="12.75" customHeight="1">
      <c r="A38" s="153" t="s">
        <v>86</v>
      </c>
      <c r="B38" s="151" t="s">
        <v>87</v>
      </c>
      <c r="C38" s="150"/>
      <c r="D38" s="150"/>
      <c r="E38" s="150"/>
      <c r="F38" s="150"/>
      <c r="G38" s="152"/>
      <c r="H38" s="253">
        <f>'100.2 1 Pol'!F163</f>
        <v>0</v>
      </c>
      <c r="I38" s="32"/>
      <c r="J38" s="32"/>
    </row>
    <row r="39" spans="1:10" ht="12.75" customHeight="1">
      <c r="A39" s="153" t="s">
        <v>88</v>
      </c>
      <c r="B39" s="151" t="s">
        <v>89</v>
      </c>
      <c r="C39" s="150"/>
      <c r="D39" s="150"/>
      <c r="E39" s="150"/>
      <c r="F39" s="150"/>
      <c r="G39" s="152"/>
      <c r="H39" s="253">
        <f>'100.2 1 Pol'!F196</f>
        <v>0</v>
      </c>
      <c r="I39" s="32"/>
      <c r="J39" s="32"/>
    </row>
    <row r="40" spans="1:10" ht="12.75" customHeight="1" thickBot="1">
      <c r="A40" s="160"/>
      <c r="B40" s="161" t="s">
        <v>156</v>
      </c>
      <c r="C40" s="162"/>
      <c r="D40" s="163" t="str">
        <f>D28</f>
        <v>1</v>
      </c>
      <c r="E40" s="162"/>
      <c r="F40" s="162"/>
      <c r="G40" s="164"/>
      <c r="H40" s="254">
        <f>SUM(H30:H39)</f>
        <v>0</v>
      </c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4F7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scale="9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A112" workbookViewId="0">
      <selection activeCell="B123" sqref="B123:G123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>
      <c r="A1" s="307" t="s">
        <v>158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48</v>
      </c>
      <c r="C3" s="209" t="s">
        <v>49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66</v>
      </c>
      <c r="C4" s="210" t="s">
        <v>443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10"/>
      <c r="E7" s="311"/>
      <c r="F7" s="312"/>
      <c r="G7" s="312"/>
      <c r="H7" s="231"/>
      <c r="I7" s="232"/>
    </row>
    <row r="8" spans="1:60">
      <c r="A8" s="224" t="s">
        <v>110</v>
      </c>
      <c r="B8" s="214" t="s">
        <v>66</v>
      </c>
      <c r="C8" s="246" t="s">
        <v>67</v>
      </c>
      <c r="D8" s="216"/>
      <c r="E8" s="218"/>
      <c r="F8" s="313">
        <f>SUM(G9:G48)</f>
        <v>0</v>
      </c>
      <c r="G8" s="314"/>
      <c r="H8" s="220"/>
      <c r="I8" s="226"/>
    </row>
    <row r="9" spans="1:60" outlineLevel="1">
      <c r="A9" s="225"/>
      <c r="B9" s="321" t="s">
        <v>159</v>
      </c>
      <c r="C9" s="322"/>
      <c r="D9" s="323"/>
      <c r="E9" s="324"/>
      <c r="F9" s="325"/>
      <c r="G9" s="326"/>
      <c r="H9" s="223"/>
      <c r="I9" s="227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>
        <v>0</v>
      </c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22.5" outlineLevel="1">
      <c r="A10" s="225"/>
      <c r="B10" s="315" t="s">
        <v>160</v>
      </c>
      <c r="C10" s="316"/>
      <c r="D10" s="317"/>
      <c r="E10" s="318"/>
      <c r="F10" s="319"/>
      <c r="G10" s="320"/>
      <c r="H10" s="223"/>
      <c r="I10" s="227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7" t="str">
        <f>B10</f>
        <v>nebo lesní půdy, s naložením na dopravní prostředek a vodorovným přemístěním na hromady v místě upotřebení nebo na dočasné či trvalé skládky se složením,</v>
      </c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25">
        <v>1</v>
      </c>
      <c r="B11" s="215" t="s">
        <v>161</v>
      </c>
      <c r="C11" s="247" t="s">
        <v>444</v>
      </c>
      <c r="D11" s="217" t="s">
        <v>163</v>
      </c>
      <c r="E11" s="219">
        <v>240</v>
      </c>
      <c r="F11" s="221"/>
      <c r="G11" s="222">
        <f>ROUND(E11*F11,2)</f>
        <v>0</v>
      </c>
      <c r="H11" s="223" t="s">
        <v>164</v>
      </c>
      <c r="I11" s="227" t="s">
        <v>114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25"/>
      <c r="B12" s="215"/>
      <c r="C12" s="259" t="s">
        <v>445</v>
      </c>
      <c r="D12" s="255"/>
      <c r="E12" s="257">
        <v>240</v>
      </c>
      <c r="F12" s="222"/>
      <c r="G12" s="222"/>
      <c r="H12" s="223"/>
      <c r="I12" s="227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25"/>
      <c r="B13" s="315" t="s">
        <v>166</v>
      </c>
      <c r="C13" s="316"/>
      <c r="D13" s="317"/>
      <c r="E13" s="318"/>
      <c r="F13" s="319"/>
      <c r="G13" s="320"/>
      <c r="H13" s="223"/>
      <c r="I13" s="227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>
        <v>0</v>
      </c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25"/>
      <c r="B14" s="315" t="s">
        <v>167</v>
      </c>
      <c r="C14" s="316"/>
      <c r="D14" s="317"/>
      <c r="E14" s="318"/>
      <c r="F14" s="319"/>
      <c r="G14" s="320"/>
      <c r="H14" s="223"/>
      <c r="I14" s="227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25"/>
      <c r="B15" s="315" t="s">
        <v>168</v>
      </c>
      <c r="C15" s="316"/>
      <c r="D15" s="317"/>
      <c r="E15" s="318"/>
      <c r="F15" s="319"/>
      <c r="G15" s="320"/>
      <c r="H15" s="223"/>
      <c r="I15" s="227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>
        <v>1</v>
      </c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5">
        <v>2</v>
      </c>
      <c r="B16" s="215" t="s">
        <v>169</v>
      </c>
      <c r="C16" s="247" t="s">
        <v>446</v>
      </c>
      <c r="D16" s="217" t="s">
        <v>163</v>
      </c>
      <c r="E16" s="219">
        <v>207.18</v>
      </c>
      <c r="F16" s="221"/>
      <c r="G16" s="222">
        <f>ROUND(E16*F16,2)</f>
        <v>0</v>
      </c>
      <c r="H16" s="223" t="s">
        <v>164</v>
      </c>
      <c r="I16" s="227" t="s">
        <v>114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25"/>
      <c r="B17" s="215"/>
      <c r="C17" s="259" t="s">
        <v>447</v>
      </c>
      <c r="D17" s="255"/>
      <c r="E17" s="257">
        <v>207.18</v>
      </c>
      <c r="F17" s="222"/>
      <c r="G17" s="222"/>
      <c r="H17" s="223"/>
      <c r="I17" s="227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25"/>
      <c r="B18" s="315" t="s">
        <v>166</v>
      </c>
      <c r="C18" s="316"/>
      <c r="D18" s="317"/>
      <c r="E18" s="318"/>
      <c r="F18" s="319"/>
      <c r="G18" s="320"/>
      <c r="H18" s="223"/>
      <c r="I18" s="227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>
        <v>0</v>
      </c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25"/>
      <c r="B19" s="315" t="s">
        <v>167</v>
      </c>
      <c r="C19" s="316"/>
      <c r="D19" s="317"/>
      <c r="E19" s="318"/>
      <c r="F19" s="319"/>
      <c r="G19" s="320"/>
      <c r="H19" s="223"/>
      <c r="I19" s="227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25"/>
      <c r="B20" s="315" t="s">
        <v>168</v>
      </c>
      <c r="C20" s="316"/>
      <c r="D20" s="317"/>
      <c r="E20" s="318"/>
      <c r="F20" s="319"/>
      <c r="G20" s="320"/>
      <c r="H20" s="223"/>
      <c r="I20" s="227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>
        <v>1</v>
      </c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25"/>
      <c r="B21" s="315" t="s">
        <v>172</v>
      </c>
      <c r="C21" s="316"/>
      <c r="D21" s="317"/>
      <c r="E21" s="318"/>
      <c r="F21" s="319"/>
      <c r="G21" s="320"/>
      <c r="H21" s="223"/>
      <c r="I21" s="227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>
        <v>2</v>
      </c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25">
        <v>3</v>
      </c>
      <c r="B22" s="215" t="s">
        <v>173</v>
      </c>
      <c r="C22" s="247" t="s">
        <v>448</v>
      </c>
      <c r="D22" s="217" t="s">
        <v>163</v>
      </c>
      <c r="E22" s="219">
        <v>207.18</v>
      </c>
      <c r="F22" s="221"/>
      <c r="G22" s="222">
        <f>ROUND(E22*F22,2)</f>
        <v>0</v>
      </c>
      <c r="H22" s="223" t="s">
        <v>164</v>
      </c>
      <c r="I22" s="227" t="s">
        <v>114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>
        <v>21</v>
      </c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25"/>
      <c r="B23" s="315" t="s">
        <v>166</v>
      </c>
      <c r="C23" s="316"/>
      <c r="D23" s="317"/>
      <c r="E23" s="318"/>
      <c r="F23" s="319"/>
      <c r="G23" s="320"/>
      <c r="H23" s="223"/>
      <c r="I23" s="227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>
        <v>0</v>
      </c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25"/>
      <c r="B24" s="315" t="s">
        <v>167</v>
      </c>
      <c r="C24" s="316"/>
      <c r="D24" s="317"/>
      <c r="E24" s="318"/>
      <c r="F24" s="319"/>
      <c r="G24" s="320"/>
      <c r="H24" s="223"/>
      <c r="I24" s="227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25"/>
      <c r="B25" s="315" t="s">
        <v>175</v>
      </c>
      <c r="C25" s="316"/>
      <c r="D25" s="317"/>
      <c r="E25" s="318"/>
      <c r="F25" s="319"/>
      <c r="G25" s="320"/>
      <c r="H25" s="223"/>
      <c r="I25" s="227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>
        <v>1</v>
      </c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25">
        <v>4</v>
      </c>
      <c r="B26" s="215" t="s">
        <v>176</v>
      </c>
      <c r="C26" s="247" t="s">
        <v>449</v>
      </c>
      <c r="D26" s="217" t="s">
        <v>163</v>
      </c>
      <c r="E26" s="219">
        <v>138.12</v>
      </c>
      <c r="F26" s="221"/>
      <c r="G26" s="222">
        <f>ROUND(E26*F26,2)</f>
        <v>0</v>
      </c>
      <c r="H26" s="223" t="s">
        <v>164</v>
      </c>
      <c r="I26" s="227" t="s">
        <v>114</v>
      </c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>
        <v>21</v>
      </c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25"/>
      <c r="B27" s="215"/>
      <c r="C27" s="259" t="s">
        <v>450</v>
      </c>
      <c r="D27" s="255"/>
      <c r="E27" s="257">
        <v>138.12</v>
      </c>
      <c r="F27" s="222"/>
      <c r="G27" s="222"/>
      <c r="H27" s="223"/>
      <c r="I27" s="227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25"/>
      <c r="B28" s="315" t="s">
        <v>166</v>
      </c>
      <c r="C28" s="316"/>
      <c r="D28" s="317"/>
      <c r="E28" s="318"/>
      <c r="F28" s="319"/>
      <c r="G28" s="320"/>
      <c r="H28" s="223"/>
      <c r="I28" s="227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>
        <v>0</v>
      </c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5"/>
      <c r="B29" s="315" t="s">
        <v>167</v>
      </c>
      <c r="C29" s="316"/>
      <c r="D29" s="317"/>
      <c r="E29" s="318"/>
      <c r="F29" s="319"/>
      <c r="G29" s="320"/>
      <c r="H29" s="223"/>
      <c r="I29" s="227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25"/>
      <c r="B30" s="315" t="s">
        <v>175</v>
      </c>
      <c r="C30" s="316"/>
      <c r="D30" s="317"/>
      <c r="E30" s="318"/>
      <c r="F30" s="319"/>
      <c r="G30" s="320"/>
      <c r="H30" s="223"/>
      <c r="I30" s="227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>
        <v>1</v>
      </c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25"/>
      <c r="B31" s="315" t="s">
        <v>178</v>
      </c>
      <c r="C31" s="316"/>
      <c r="D31" s="317"/>
      <c r="E31" s="318"/>
      <c r="F31" s="319"/>
      <c r="G31" s="320"/>
      <c r="H31" s="223"/>
      <c r="I31" s="227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>
        <v>2</v>
      </c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5">
        <v>5</v>
      </c>
      <c r="B32" s="215" t="s">
        <v>179</v>
      </c>
      <c r="C32" s="247" t="s">
        <v>451</v>
      </c>
      <c r="D32" s="217" t="s">
        <v>163</v>
      </c>
      <c r="E32" s="219">
        <v>138.12</v>
      </c>
      <c r="F32" s="221"/>
      <c r="G32" s="222">
        <f>ROUND(E32*F32,2)</f>
        <v>0</v>
      </c>
      <c r="H32" s="223" t="s">
        <v>164</v>
      </c>
      <c r="I32" s="227" t="s">
        <v>114</v>
      </c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>
        <v>21</v>
      </c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25"/>
      <c r="B33" s="315" t="s">
        <v>180</v>
      </c>
      <c r="C33" s="316"/>
      <c r="D33" s="317"/>
      <c r="E33" s="318"/>
      <c r="F33" s="319"/>
      <c r="G33" s="320"/>
      <c r="H33" s="223"/>
      <c r="I33" s="227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>
        <v>0</v>
      </c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25"/>
      <c r="B34" s="315" t="s">
        <v>181</v>
      </c>
      <c r="C34" s="316"/>
      <c r="D34" s="317"/>
      <c r="E34" s="318"/>
      <c r="F34" s="319"/>
      <c r="G34" s="320"/>
      <c r="H34" s="223"/>
      <c r="I34" s="227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25">
        <v>6</v>
      </c>
      <c r="B35" s="215" t="s">
        <v>182</v>
      </c>
      <c r="C35" s="247" t="s">
        <v>183</v>
      </c>
      <c r="D35" s="217" t="s">
        <v>163</v>
      </c>
      <c r="E35" s="219">
        <v>1.0640000000000001</v>
      </c>
      <c r="F35" s="221"/>
      <c r="G35" s="222">
        <f>ROUND(E35*F35,2)</f>
        <v>0</v>
      </c>
      <c r="H35" s="223" t="s">
        <v>164</v>
      </c>
      <c r="I35" s="227" t="s">
        <v>114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25"/>
      <c r="B36" s="315" t="s">
        <v>185</v>
      </c>
      <c r="C36" s="316"/>
      <c r="D36" s="317"/>
      <c r="E36" s="318"/>
      <c r="F36" s="319"/>
      <c r="G36" s="320"/>
      <c r="H36" s="223"/>
      <c r="I36" s="227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>
        <v>0</v>
      </c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25"/>
      <c r="B37" s="315" t="s">
        <v>186</v>
      </c>
      <c r="C37" s="316"/>
      <c r="D37" s="317"/>
      <c r="E37" s="318"/>
      <c r="F37" s="319"/>
      <c r="G37" s="320"/>
      <c r="H37" s="223"/>
      <c r="I37" s="227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25">
        <v>7</v>
      </c>
      <c r="B38" s="215" t="s">
        <v>187</v>
      </c>
      <c r="C38" s="247" t="s">
        <v>452</v>
      </c>
      <c r="D38" s="217" t="s">
        <v>163</v>
      </c>
      <c r="E38" s="219">
        <v>6.6639999999999997</v>
      </c>
      <c r="F38" s="221"/>
      <c r="G38" s="222">
        <f>ROUND(E38*F38,2)</f>
        <v>0</v>
      </c>
      <c r="H38" s="223" t="s">
        <v>164</v>
      </c>
      <c r="I38" s="227" t="s">
        <v>114</v>
      </c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>
        <v>21</v>
      </c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25"/>
      <c r="B39" s="215"/>
      <c r="C39" s="259" t="s">
        <v>453</v>
      </c>
      <c r="D39" s="255"/>
      <c r="E39" s="257">
        <v>5.6</v>
      </c>
      <c r="F39" s="222"/>
      <c r="G39" s="222"/>
      <c r="H39" s="223"/>
      <c r="I39" s="227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25"/>
      <c r="B40" s="215"/>
      <c r="C40" s="259" t="s">
        <v>454</v>
      </c>
      <c r="D40" s="255"/>
      <c r="E40" s="257">
        <v>1.0640000000000001</v>
      </c>
      <c r="F40" s="222"/>
      <c r="G40" s="222"/>
      <c r="H40" s="223"/>
      <c r="I40" s="227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25">
        <v>8</v>
      </c>
      <c r="B41" s="215" t="s">
        <v>187</v>
      </c>
      <c r="C41" s="247" t="s">
        <v>452</v>
      </c>
      <c r="D41" s="217" t="s">
        <v>163</v>
      </c>
      <c r="E41" s="219">
        <v>240</v>
      </c>
      <c r="F41" s="221"/>
      <c r="G41" s="222">
        <f>ROUND(E41*F41,2)</f>
        <v>0</v>
      </c>
      <c r="H41" s="223" t="s">
        <v>164</v>
      </c>
      <c r="I41" s="227" t="s">
        <v>114</v>
      </c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>
        <v>21</v>
      </c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25"/>
      <c r="B42" s="215"/>
      <c r="C42" s="300" t="s">
        <v>455</v>
      </c>
      <c r="D42" s="301"/>
      <c r="E42" s="302"/>
      <c r="F42" s="303"/>
      <c r="G42" s="304"/>
      <c r="H42" s="223"/>
      <c r="I42" s="227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7" t="str">
        <f>C42</f>
        <v>odvoz ornice na místo dle Měú Třinec</v>
      </c>
      <c r="BB42" s="206"/>
      <c r="BC42" s="206"/>
      <c r="BD42" s="206"/>
      <c r="BE42" s="206"/>
      <c r="BF42" s="206"/>
      <c r="BG42" s="206"/>
      <c r="BH42" s="206"/>
    </row>
    <row r="43" spans="1:60" outlineLevel="1">
      <c r="A43" s="225"/>
      <c r="B43" s="315" t="s">
        <v>191</v>
      </c>
      <c r="C43" s="316"/>
      <c r="D43" s="317"/>
      <c r="E43" s="318"/>
      <c r="F43" s="319"/>
      <c r="G43" s="320"/>
      <c r="H43" s="223"/>
      <c r="I43" s="227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>
        <v>0</v>
      </c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25"/>
      <c r="B44" s="315" t="s">
        <v>192</v>
      </c>
      <c r="C44" s="316"/>
      <c r="D44" s="317"/>
      <c r="E44" s="318"/>
      <c r="F44" s="319"/>
      <c r="G44" s="320"/>
      <c r="H44" s="223"/>
      <c r="I44" s="227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25">
        <v>9</v>
      </c>
      <c r="B45" s="215" t="s">
        <v>193</v>
      </c>
      <c r="C45" s="247" t="s">
        <v>194</v>
      </c>
      <c r="D45" s="217" t="s">
        <v>195</v>
      </c>
      <c r="E45" s="219">
        <v>4059</v>
      </c>
      <c r="F45" s="221"/>
      <c r="G45" s="222">
        <f>ROUND(E45*F45,2)</f>
        <v>0</v>
      </c>
      <c r="H45" s="223" t="s">
        <v>164</v>
      </c>
      <c r="I45" s="227" t="s">
        <v>114</v>
      </c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>
        <v>21</v>
      </c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25"/>
      <c r="B46" s="215"/>
      <c r="C46" s="259" t="s">
        <v>456</v>
      </c>
      <c r="D46" s="255"/>
      <c r="E46" s="257">
        <v>4059</v>
      </c>
      <c r="F46" s="222"/>
      <c r="G46" s="222"/>
      <c r="H46" s="223"/>
      <c r="I46" s="227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25">
        <v>10</v>
      </c>
      <c r="B47" s="215" t="s">
        <v>200</v>
      </c>
      <c r="C47" s="247" t="s">
        <v>201</v>
      </c>
      <c r="D47" s="217" t="s">
        <v>202</v>
      </c>
      <c r="E47" s="219">
        <v>10.9956</v>
      </c>
      <c r="F47" s="221"/>
      <c r="G47" s="222">
        <f>ROUND(E47*F47,2)</f>
        <v>0</v>
      </c>
      <c r="H47" s="223"/>
      <c r="I47" s="227" t="s">
        <v>137</v>
      </c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>
        <v>21</v>
      </c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25"/>
      <c r="B48" s="215"/>
      <c r="C48" s="259" t="s">
        <v>457</v>
      </c>
      <c r="D48" s="255"/>
      <c r="E48" s="257">
        <v>10.9956</v>
      </c>
      <c r="F48" s="222"/>
      <c r="G48" s="222"/>
      <c r="H48" s="223"/>
      <c r="I48" s="227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>
      <c r="A49" s="224" t="s">
        <v>110</v>
      </c>
      <c r="B49" s="214" t="s">
        <v>68</v>
      </c>
      <c r="C49" s="246" t="s">
        <v>69</v>
      </c>
      <c r="D49" s="216"/>
      <c r="E49" s="218"/>
      <c r="F49" s="305">
        <f>SUM(G50:G56)</f>
        <v>0</v>
      </c>
      <c r="G49" s="306"/>
      <c r="H49" s="220"/>
      <c r="I49" s="226"/>
    </row>
    <row r="50" spans="1:60" outlineLevel="1">
      <c r="A50" s="225">
        <v>11</v>
      </c>
      <c r="B50" s="215" t="s">
        <v>204</v>
      </c>
      <c r="C50" s="247" t="s">
        <v>205</v>
      </c>
      <c r="D50" s="217" t="s">
        <v>195</v>
      </c>
      <c r="E50" s="219">
        <v>230</v>
      </c>
      <c r="F50" s="221"/>
      <c r="G50" s="222">
        <f>ROUND(E50*F50,2)</f>
        <v>0</v>
      </c>
      <c r="H50" s="223"/>
      <c r="I50" s="227" t="s">
        <v>137</v>
      </c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>
        <v>21</v>
      </c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ht="22.5" outlineLevel="1">
      <c r="A51" s="225">
        <v>12</v>
      </c>
      <c r="B51" s="215" t="s">
        <v>206</v>
      </c>
      <c r="C51" s="247" t="s">
        <v>207</v>
      </c>
      <c r="D51" s="217" t="s">
        <v>208</v>
      </c>
      <c r="E51" s="219">
        <v>1</v>
      </c>
      <c r="F51" s="221"/>
      <c r="G51" s="222">
        <f>ROUND(E51*F51,2)</f>
        <v>0</v>
      </c>
      <c r="H51" s="223"/>
      <c r="I51" s="227" t="s">
        <v>137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>
        <v>21</v>
      </c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ht="22.5" outlineLevel="1">
      <c r="A52" s="225">
        <v>13</v>
      </c>
      <c r="B52" s="215" t="s">
        <v>209</v>
      </c>
      <c r="C52" s="247" t="s">
        <v>210</v>
      </c>
      <c r="D52" s="217" t="s">
        <v>208</v>
      </c>
      <c r="E52" s="219">
        <v>24</v>
      </c>
      <c r="F52" s="221"/>
      <c r="G52" s="222">
        <f>ROUND(E52*F52,2)</f>
        <v>0</v>
      </c>
      <c r="H52" s="223"/>
      <c r="I52" s="227" t="s">
        <v>137</v>
      </c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>
        <v>21</v>
      </c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25"/>
      <c r="B53" s="215"/>
      <c r="C53" s="259" t="s">
        <v>458</v>
      </c>
      <c r="D53" s="255"/>
      <c r="E53" s="257">
        <v>24</v>
      </c>
      <c r="F53" s="222"/>
      <c r="G53" s="222"/>
      <c r="H53" s="223"/>
      <c r="I53" s="227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ht="22.5" outlineLevel="1">
      <c r="A54" s="225">
        <v>14</v>
      </c>
      <c r="B54" s="215" t="s">
        <v>459</v>
      </c>
      <c r="C54" s="247" t="s">
        <v>460</v>
      </c>
      <c r="D54" s="217" t="s">
        <v>275</v>
      </c>
      <c r="E54" s="219">
        <v>30</v>
      </c>
      <c r="F54" s="221"/>
      <c r="G54" s="222">
        <f>ROUND(E54*F54,2)</f>
        <v>0</v>
      </c>
      <c r="H54" s="223"/>
      <c r="I54" s="227" t="s">
        <v>137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2.5" outlineLevel="1">
      <c r="A55" s="225">
        <v>15</v>
      </c>
      <c r="B55" s="215" t="s">
        <v>461</v>
      </c>
      <c r="C55" s="247" t="s">
        <v>462</v>
      </c>
      <c r="D55" s="217" t="s">
        <v>208</v>
      </c>
      <c r="E55" s="219">
        <v>26</v>
      </c>
      <c r="F55" s="221"/>
      <c r="G55" s="222">
        <f>ROUND(E55*F55,2)</f>
        <v>0</v>
      </c>
      <c r="H55" s="223"/>
      <c r="I55" s="227" t="s">
        <v>137</v>
      </c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>
        <v>21</v>
      </c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25">
        <v>16</v>
      </c>
      <c r="B56" s="215" t="s">
        <v>463</v>
      </c>
      <c r="C56" s="247" t="s">
        <v>464</v>
      </c>
      <c r="D56" s="217" t="s">
        <v>208</v>
      </c>
      <c r="E56" s="219">
        <v>6</v>
      </c>
      <c r="F56" s="221"/>
      <c r="G56" s="222">
        <f>ROUND(E56*F56,2)</f>
        <v>0</v>
      </c>
      <c r="H56" s="223"/>
      <c r="I56" s="227" t="s">
        <v>137</v>
      </c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>
        <v>21</v>
      </c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>
      <c r="A57" s="224" t="s">
        <v>110</v>
      </c>
      <c r="B57" s="214" t="s">
        <v>70</v>
      </c>
      <c r="C57" s="246" t="s">
        <v>71</v>
      </c>
      <c r="D57" s="216"/>
      <c r="E57" s="218"/>
      <c r="F57" s="305">
        <f>SUM(G58:G68)</f>
        <v>0</v>
      </c>
      <c r="G57" s="306"/>
      <c r="H57" s="220"/>
      <c r="I57" s="226"/>
    </row>
    <row r="58" spans="1:60" outlineLevel="1">
      <c r="A58" s="225"/>
      <c r="B58" s="321" t="s">
        <v>185</v>
      </c>
      <c r="C58" s="322"/>
      <c r="D58" s="323"/>
      <c r="E58" s="324"/>
      <c r="F58" s="325"/>
      <c r="G58" s="326"/>
      <c r="H58" s="223"/>
      <c r="I58" s="227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>
        <v>0</v>
      </c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25"/>
      <c r="B59" s="315" t="s">
        <v>186</v>
      </c>
      <c r="C59" s="316"/>
      <c r="D59" s="317"/>
      <c r="E59" s="318"/>
      <c r="F59" s="319"/>
      <c r="G59" s="320"/>
      <c r="H59" s="223"/>
      <c r="I59" s="227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25">
        <v>17</v>
      </c>
      <c r="B60" s="215" t="s">
        <v>211</v>
      </c>
      <c r="C60" s="247" t="s">
        <v>465</v>
      </c>
      <c r="D60" s="217" t="s">
        <v>163</v>
      </c>
      <c r="E60" s="219">
        <v>71.7</v>
      </c>
      <c r="F60" s="221"/>
      <c r="G60" s="222">
        <f>ROUND(E60*F60,2)</f>
        <v>0</v>
      </c>
      <c r="H60" s="223" t="s">
        <v>164</v>
      </c>
      <c r="I60" s="227" t="s">
        <v>114</v>
      </c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>
        <v>21</v>
      </c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25"/>
      <c r="B61" s="215"/>
      <c r="C61" s="259" t="s">
        <v>466</v>
      </c>
      <c r="D61" s="255"/>
      <c r="E61" s="257">
        <v>71.7</v>
      </c>
      <c r="F61" s="222"/>
      <c r="G61" s="222"/>
      <c r="H61" s="223"/>
      <c r="I61" s="227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25"/>
      <c r="B62" s="315" t="s">
        <v>213</v>
      </c>
      <c r="C62" s="316"/>
      <c r="D62" s="317"/>
      <c r="E62" s="318"/>
      <c r="F62" s="319"/>
      <c r="G62" s="320"/>
      <c r="H62" s="223"/>
      <c r="I62" s="227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>
        <v>0</v>
      </c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>
      <c r="A63" s="225"/>
      <c r="B63" s="315" t="s">
        <v>214</v>
      </c>
      <c r="C63" s="316"/>
      <c r="D63" s="317"/>
      <c r="E63" s="318"/>
      <c r="F63" s="319"/>
      <c r="G63" s="320"/>
      <c r="H63" s="223"/>
      <c r="I63" s="227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>
        <v>1</v>
      </c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>
      <c r="A64" s="225">
        <v>18</v>
      </c>
      <c r="B64" s="215" t="s">
        <v>215</v>
      </c>
      <c r="C64" s="247" t="s">
        <v>467</v>
      </c>
      <c r="D64" s="217" t="s">
        <v>163</v>
      </c>
      <c r="E64" s="219">
        <v>71.7</v>
      </c>
      <c r="F64" s="221"/>
      <c r="G64" s="222">
        <f>ROUND(E64*F64,2)</f>
        <v>0</v>
      </c>
      <c r="H64" s="223" t="s">
        <v>164</v>
      </c>
      <c r="I64" s="227" t="s">
        <v>114</v>
      </c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>
        <v>21</v>
      </c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ht="22.5" outlineLevel="1">
      <c r="A65" s="225">
        <v>19</v>
      </c>
      <c r="B65" s="215" t="s">
        <v>218</v>
      </c>
      <c r="C65" s="247" t="s">
        <v>219</v>
      </c>
      <c r="D65" s="217" t="s">
        <v>163</v>
      </c>
      <c r="E65" s="219">
        <v>339.7</v>
      </c>
      <c r="F65" s="221"/>
      <c r="G65" s="222">
        <f>ROUND(E65*F65,2)</f>
        <v>0</v>
      </c>
      <c r="H65" s="223"/>
      <c r="I65" s="227" t="s">
        <v>137</v>
      </c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>
        <v>21</v>
      </c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25"/>
      <c r="B66" s="215"/>
      <c r="C66" s="259" t="s">
        <v>468</v>
      </c>
      <c r="D66" s="255"/>
      <c r="E66" s="257">
        <v>300</v>
      </c>
      <c r="F66" s="222"/>
      <c r="G66" s="222"/>
      <c r="H66" s="223"/>
      <c r="I66" s="227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25"/>
      <c r="B67" s="215"/>
      <c r="C67" s="259" t="s">
        <v>469</v>
      </c>
      <c r="D67" s="255"/>
      <c r="E67" s="257">
        <v>36.4</v>
      </c>
      <c r="F67" s="222"/>
      <c r="G67" s="222"/>
      <c r="H67" s="223"/>
      <c r="I67" s="227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>
      <c r="A68" s="225"/>
      <c r="B68" s="215"/>
      <c r="C68" s="259" t="s">
        <v>470</v>
      </c>
      <c r="D68" s="255"/>
      <c r="E68" s="257">
        <v>3.3</v>
      </c>
      <c r="F68" s="222"/>
      <c r="G68" s="222"/>
      <c r="H68" s="223"/>
      <c r="I68" s="227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>
      <c r="A69" s="224" t="s">
        <v>110</v>
      </c>
      <c r="B69" s="214" t="s">
        <v>72</v>
      </c>
      <c r="C69" s="246" t="s">
        <v>73</v>
      </c>
      <c r="D69" s="216"/>
      <c r="E69" s="218"/>
      <c r="F69" s="305">
        <f>SUM(G70:G88)</f>
        <v>0</v>
      </c>
      <c r="G69" s="306"/>
      <c r="H69" s="220"/>
      <c r="I69" s="226"/>
    </row>
    <row r="70" spans="1:60" outlineLevel="1">
      <c r="A70" s="225"/>
      <c r="B70" s="321" t="s">
        <v>220</v>
      </c>
      <c r="C70" s="322"/>
      <c r="D70" s="323"/>
      <c r="E70" s="324"/>
      <c r="F70" s="325"/>
      <c r="G70" s="326"/>
      <c r="H70" s="223"/>
      <c r="I70" s="227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>
        <v>0</v>
      </c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25"/>
      <c r="B71" s="315" t="s">
        <v>221</v>
      </c>
      <c r="C71" s="316"/>
      <c r="D71" s="317"/>
      <c r="E71" s="318"/>
      <c r="F71" s="319"/>
      <c r="G71" s="320"/>
      <c r="H71" s="223"/>
      <c r="I71" s="227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25">
        <v>20</v>
      </c>
      <c r="B72" s="215" t="s">
        <v>222</v>
      </c>
      <c r="C72" s="247" t="s">
        <v>223</v>
      </c>
      <c r="D72" s="217" t="s">
        <v>195</v>
      </c>
      <c r="E72" s="219">
        <v>478</v>
      </c>
      <c r="F72" s="221"/>
      <c r="G72" s="222">
        <f>ROUND(E72*F72,2)</f>
        <v>0</v>
      </c>
      <c r="H72" s="223" t="s">
        <v>224</v>
      </c>
      <c r="I72" s="227" t="s">
        <v>114</v>
      </c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>
        <v>21</v>
      </c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25"/>
      <c r="B73" s="315" t="s">
        <v>225</v>
      </c>
      <c r="C73" s="316"/>
      <c r="D73" s="317"/>
      <c r="E73" s="318"/>
      <c r="F73" s="319"/>
      <c r="G73" s="320"/>
      <c r="H73" s="223"/>
      <c r="I73" s="227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>
        <v>0</v>
      </c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25"/>
      <c r="B74" s="315" t="s">
        <v>226</v>
      </c>
      <c r="C74" s="316"/>
      <c r="D74" s="317"/>
      <c r="E74" s="318"/>
      <c r="F74" s="319"/>
      <c r="G74" s="320"/>
      <c r="H74" s="223"/>
      <c r="I74" s="227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>
      <c r="A75" s="225">
        <v>21</v>
      </c>
      <c r="B75" s="215" t="s">
        <v>227</v>
      </c>
      <c r="C75" s="247" t="s">
        <v>471</v>
      </c>
      <c r="D75" s="217" t="s">
        <v>195</v>
      </c>
      <c r="E75" s="219">
        <v>478</v>
      </c>
      <c r="F75" s="221"/>
      <c r="G75" s="222">
        <f>ROUND(E75*F75,2)</f>
        <v>0</v>
      </c>
      <c r="H75" s="223" t="s">
        <v>164</v>
      </c>
      <c r="I75" s="227" t="s">
        <v>114</v>
      </c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>
        <v>21</v>
      </c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25"/>
      <c r="B76" s="315" t="s">
        <v>231</v>
      </c>
      <c r="C76" s="316"/>
      <c r="D76" s="317"/>
      <c r="E76" s="318"/>
      <c r="F76" s="319"/>
      <c r="G76" s="320"/>
      <c r="H76" s="223"/>
      <c r="I76" s="227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>
        <v>0</v>
      </c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25">
        <v>22</v>
      </c>
      <c r="B77" s="215" t="s">
        <v>232</v>
      </c>
      <c r="C77" s="247" t="s">
        <v>233</v>
      </c>
      <c r="D77" s="217" t="s">
        <v>195</v>
      </c>
      <c r="E77" s="219">
        <v>478</v>
      </c>
      <c r="F77" s="221"/>
      <c r="G77" s="222">
        <f>ROUND(E77*F77,2)</f>
        <v>0</v>
      </c>
      <c r="H77" s="223" t="s">
        <v>224</v>
      </c>
      <c r="I77" s="227" t="s">
        <v>114</v>
      </c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>
        <v>21</v>
      </c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25">
        <v>23</v>
      </c>
      <c r="B78" s="215" t="s">
        <v>234</v>
      </c>
      <c r="C78" s="247" t="s">
        <v>235</v>
      </c>
      <c r="D78" s="217" t="s">
        <v>195</v>
      </c>
      <c r="E78" s="219">
        <v>478</v>
      </c>
      <c r="F78" s="221"/>
      <c r="G78" s="222">
        <f>ROUND(E78*F78,2)</f>
        <v>0</v>
      </c>
      <c r="H78" s="223" t="s">
        <v>224</v>
      </c>
      <c r="I78" s="227" t="s">
        <v>114</v>
      </c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>
        <v>21</v>
      </c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25">
        <v>24</v>
      </c>
      <c r="B79" s="215" t="s">
        <v>236</v>
      </c>
      <c r="C79" s="247" t="s">
        <v>237</v>
      </c>
      <c r="D79" s="217" t="s">
        <v>195</v>
      </c>
      <c r="E79" s="219">
        <v>956</v>
      </c>
      <c r="F79" s="221"/>
      <c r="G79" s="222">
        <f>ROUND(E79*F79,2)</f>
        <v>0</v>
      </c>
      <c r="H79" s="223" t="s">
        <v>224</v>
      </c>
      <c r="I79" s="227" t="s">
        <v>114</v>
      </c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>
        <v>21</v>
      </c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25"/>
      <c r="B80" s="215"/>
      <c r="C80" s="259" t="s">
        <v>472</v>
      </c>
      <c r="D80" s="255"/>
      <c r="E80" s="257">
        <v>956</v>
      </c>
      <c r="F80" s="222"/>
      <c r="G80" s="222"/>
      <c r="H80" s="223"/>
      <c r="I80" s="227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>
      <c r="A81" s="225">
        <v>25</v>
      </c>
      <c r="B81" s="215" t="s">
        <v>239</v>
      </c>
      <c r="C81" s="247" t="s">
        <v>240</v>
      </c>
      <c r="D81" s="217" t="s">
        <v>195</v>
      </c>
      <c r="E81" s="219">
        <v>956</v>
      </c>
      <c r="F81" s="221"/>
      <c r="G81" s="222">
        <f>ROUND(E81*F81,2)</f>
        <v>0</v>
      </c>
      <c r="H81" s="223" t="s">
        <v>224</v>
      </c>
      <c r="I81" s="227" t="s">
        <v>114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25"/>
      <c r="B82" s="315" t="s">
        <v>241</v>
      </c>
      <c r="C82" s="316"/>
      <c r="D82" s="317"/>
      <c r="E82" s="318"/>
      <c r="F82" s="319"/>
      <c r="G82" s="320"/>
      <c r="H82" s="223"/>
      <c r="I82" s="227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>
        <v>0</v>
      </c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>
      <c r="A83" s="225"/>
      <c r="B83" s="315" t="s">
        <v>242</v>
      </c>
      <c r="C83" s="316"/>
      <c r="D83" s="317"/>
      <c r="E83" s="318"/>
      <c r="F83" s="319"/>
      <c r="G83" s="320"/>
      <c r="H83" s="223"/>
      <c r="I83" s="227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25">
        <v>26</v>
      </c>
      <c r="B84" s="215" t="s">
        <v>243</v>
      </c>
      <c r="C84" s="247" t="s">
        <v>244</v>
      </c>
      <c r="D84" s="217" t="s">
        <v>195</v>
      </c>
      <c r="E84" s="219">
        <v>478</v>
      </c>
      <c r="F84" s="221"/>
      <c r="G84" s="222">
        <f>ROUND(E84*F84,2)</f>
        <v>0</v>
      </c>
      <c r="H84" s="223" t="s">
        <v>224</v>
      </c>
      <c r="I84" s="227" t="s">
        <v>114</v>
      </c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>
        <v>21</v>
      </c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25"/>
      <c r="B85" s="215"/>
      <c r="C85" s="300" t="s">
        <v>245</v>
      </c>
      <c r="D85" s="301"/>
      <c r="E85" s="302"/>
      <c r="F85" s="303"/>
      <c r="G85" s="304"/>
      <c r="H85" s="223"/>
      <c r="I85" s="227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7" t="str">
        <f>C85</f>
        <v>Včetně dovozu vody do 10 km.</v>
      </c>
      <c r="BB85" s="206"/>
      <c r="BC85" s="206"/>
      <c r="BD85" s="206"/>
      <c r="BE85" s="206"/>
      <c r="BF85" s="206"/>
      <c r="BG85" s="206"/>
      <c r="BH85" s="206"/>
    </row>
    <row r="86" spans="1:60" outlineLevel="1">
      <c r="A86" s="225">
        <v>27</v>
      </c>
      <c r="B86" s="215" t="s">
        <v>246</v>
      </c>
      <c r="C86" s="247" t="s">
        <v>247</v>
      </c>
      <c r="D86" s="217" t="s">
        <v>248</v>
      </c>
      <c r="E86" s="219">
        <v>11.95</v>
      </c>
      <c r="F86" s="221"/>
      <c r="G86" s="222">
        <f>ROUND(E86*F86,2)</f>
        <v>0</v>
      </c>
      <c r="H86" s="223" t="s">
        <v>249</v>
      </c>
      <c r="I86" s="227" t="s">
        <v>114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>
      <c r="A87" s="225"/>
      <c r="B87" s="215"/>
      <c r="C87" s="259" t="s">
        <v>473</v>
      </c>
      <c r="D87" s="255"/>
      <c r="E87" s="257">
        <v>11.95</v>
      </c>
      <c r="F87" s="222"/>
      <c r="G87" s="222"/>
      <c r="H87" s="223"/>
      <c r="I87" s="227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>
      <c r="A88" s="225">
        <v>28</v>
      </c>
      <c r="B88" s="215" t="s">
        <v>251</v>
      </c>
      <c r="C88" s="247" t="s">
        <v>252</v>
      </c>
      <c r="D88" s="217" t="s">
        <v>253</v>
      </c>
      <c r="E88" s="219">
        <v>1.5</v>
      </c>
      <c r="F88" s="221"/>
      <c r="G88" s="222">
        <f>ROUND(E88*F88,2)</f>
        <v>0</v>
      </c>
      <c r="H88" s="223" t="s">
        <v>249</v>
      </c>
      <c r="I88" s="227" t="s">
        <v>114</v>
      </c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>
        <v>21</v>
      </c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>
      <c r="A89" s="224" t="s">
        <v>110</v>
      </c>
      <c r="B89" s="214" t="s">
        <v>74</v>
      </c>
      <c r="C89" s="246" t="s">
        <v>75</v>
      </c>
      <c r="D89" s="216"/>
      <c r="E89" s="218"/>
      <c r="F89" s="305">
        <f>SUM(G90:G94)</f>
        <v>0</v>
      </c>
      <c r="G89" s="306"/>
      <c r="H89" s="220"/>
      <c r="I89" s="226"/>
    </row>
    <row r="90" spans="1:60" outlineLevel="1">
      <c r="A90" s="225"/>
      <c r="B90" s="321" t="s">
        <v>254</v>
      </c>
      <c r="C90" s="322"/>
      <c r="D90" s="323"/>
      <c r="E90" s="324"/>
      <c r="F90" s="325"/>
      <c r="G90" s="326"/>
      <c r="H90" s="223"/>
      <c r="I90" s="227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>
        <v>0</v>
      </c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>
      <c r="A91" s="225"/>
      <c r="B91" s="315" t="s">
        <v>255</v>
      </c>
      <c r="C91" s="316"/>
      <c r="D91" s="317"/>
      <c r="E91" s="318"/>
      <c r="F91" s="319"/>
      <c r="G91" s="320"/>
      <c r="H91" s="223"/>
      <c r="I91" s="227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>
        <v>1</v>
      </c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>
      <c r="A92" s="225">
        <v>29</v>
      </c>
      <c r="B92" s="215" t="s">
        <v>256</v>
      </c>
      <c r="C92" s="247" t="s">
        <v>474</v>
      </c>
      <c r="D92" s="217" t="s">
        <v>163</v>
      </c>
      <c r="E92" s="219">
        <v>1.1704000000000001</v>
      </c>
      <c r="F92" s="221"/>
      <c r="G92" s="222">
        <f>ROUND(E92*F92,2)</f>
        <v>0</v>
      </c>
      <c r="H92" s="223" t="s">
        <v>258</v>
      </c>
      <c r="I92" s="227" t="s">
        <v>114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>
        <v>21</v>
      </c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>
      <c r="A93" s="225"/>
      <c r="B93" s="215"/>
      <c r="C93" s="259" t="s">
        <v>475</v>
      </c>
      <c r="D93" s="255"/>
      <c r="E93" s="257">
        <v>1.1704000000000001</v>
      </c>
      <c r="F93" s="222"/>
      <c r="G93" s="222"/>
      <c r="H93" s="223"/>
      <c r="I93" s="227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>
      <c r="A94" s="225">
        <v>30</v>
      </c>
      <c r="B94" s="215" t="s">
        <v>260</v>
      </c>
      <c r="C94" s="247" t="s">
        <v>261</v>
      </c>
      <c r="D94" s="217" t="s">
        <v>208</v>
      </c>
      <c r="E94" s="219">
        <v>19</v>
      </c>
      <c r="F94" s="221"/>
      <c r="G94" s="222">
        <f>ROUND(E94*F94,2)</f>
        <v>0</v>
      </c>
      <c r="H94" s="223"/>
      <c r="I94" s="227" t="s">
        <v>137</v>
      </c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>
        <v>21</v>
      </c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>
      <c r="A95" s="224" t="s">
        <v>110</v>
      </c>
      <c r="B95" s="214" t="s">
        <v>76</v>
      </c>
      <c r="C95" s="246" t="s">
        <v>77</v>
      </c>
      <c r="D95" s="216"/>
      <c r="E95" s="218"/>
      <c r="F95" s="305">
        <f>SUM(G96:G109)</f>
        <v>0</v>
      </c>
      <c r="G95" s="306"/>
      <c r="H95" s="220"/>
      <c r="I95" s="226"/>
    </row>
    <row r="96" spans="1:60" outlineLevel="1">
      <c r="A96" s="225"/>
      <c r="B96" s="321" t="s">
        <v>262</v>
      </c>
      <c r="C96" s="322"/>
      <c r="D96" s="323"/>
      <c r="E96" s="324"/>
      <c r="F96" s="325"/>
      <c r="G96" s="326"/>
      <c r="H96" s="223"/>
      <c r="I96" s="227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>
        <v>0</v>
      </c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25"/>
      <c r="B97" s="315" t="s">
        <v>263</v>
      </c>
      <c r="C97" s="316"/>
      <c r="D97" s="317"/>
      <c r="E97" s="318"/>
      <c r="F97" s="319"/>
      <c r="G97" s="320"/>
      <c r="H97" s="223"/>
      <c r="I97" s="227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25">
        <v>31</v>
      </c>
      <c r="B98" s="215" t="s">
        <v>264</v>
      </c>
      <c r="C98" s="247" t="s">
        <v>265</v>
      </c>
      <c r="D98" s="217" t="s">
        <v>266</v>
      </c>
      <c r="E98" s="219">
        <v>7</v>
      </c>
      <c r="F98" s="221"/>
      <c r="G98" s="222">
        <f>ROUND(E98*F98,2)</f>
        <v>0</v>
      </c>
      <c r="H98" s="223" t="s">
        <v>267</v>
      </c>
      <c r="I98" s="227" t="s">
        <v>114</v>
      </c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>
        <v>21</v>
      </c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>
      <c r="A99" s="225"/>
      <c r="B99" s="315" t="s">
        <v>268</v>
      </c>
      <c r="C99" s="316"/>
      <c r="D99" s="317"/>
      <c r="E99" s="318"/>
      <c r="F99" s="319"/>
      <c r="G99" s="320"/>
      <c r="H99" s="223"/>
      <c r="I99" s="227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>
        <v>0</v>
      </c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>
      <c r="A100" s="225">
        <v>32</v>
      </c>
      <c r="B100" s="215" t="s">
        <v>269</v>
      </c>
      <c r="C100" s="247" t="s">
        <v>270</v>
      </c>
      <c r="D100" s="217" t="s">
        <v>266</v>
      </c>
      <c r="E100" s="219">
        <v>6</v>
      </c>
      <c r="F100" s="221"/>
      <c r="G100" s="222">
        <f>ROUND(E100*F100,2)</f>
        <v>0</v>
      </c>
      <c r="H100" s="223" t="s">
        <v>224</v>
      </c>
      <c r="I100" s="227" t="s">
        <v>114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25"/>
      <c r="B101" s="315" t="s">
        <v>271</v>
      </c>
      <c r="C101" s="316"/>
      <c r="D101" s="317"/>
      <c r="E101" s="318"/>
      <c r="F101" s="319"/>
      <c r="G101" s="320"/>
      <c r="H101" s="223"/>
      <c r="I101" s="227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>
        <v>0</v>
      </c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25"/>
      <c r="B102" s="315" t="s">
        <v>272</v>
      </c>
      <c r="C102" s="316"/>
      <c r="D102" s="317"/>
      <c r="E102" s="318"/>
      <c r="F102" s="319"/>
      <c r="G102" s="320"/>
      <c r="H102" s="223"/>
      <c r="I102" s="227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>
        <v>1</v>
      </c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25">
        <v>33</v>
      </c>
      <c r="B103" s="215" t="s">
        <v>273</v>
      </c>
      <c r="C103" s="247" t="s">
        <v>274</v>
      </c>
      <c r="D103" s="217" t="s">
        <v>275</v>
      </c>
      <c r="E103" s="219">
        <v>30</v>
      </c>
      <c r="F103" s="221"/>
      <c r="G103" s="222">
        <f t="shared" ref="G103:G109" si="0">ROUND(E103*F103,2)</f>
        <v>0</v>
      </c>
      <c r="H103" s="223" t="s">
        <v>276</v>
      </c>
      <c r="I103" s="227" t="s">
        <v>114</v>
      </c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>
        <v>21</v>
      </c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25">
        <v>34</v>
      </c>
      <c r="B104" s="215" t="s">
        <v>277</v>
      </c>
      <c r="C104" s="247" t="s">
        <v>278</v>
      </c>
      <c r="D104" s="217" t="s">
        <v>208</v>
      </c>
      <c r="E104" s="219">
        <v>13</v>
      </c>
      <c r="F104" s="221"/>
      <c r="G104" s="222">
        <f t="shared" si="0"/>
        <v>0</v>
      </c>
      <c r="H104" s="223"/>
      <c r="I104" s="227" t="s">
        <v>137</v>
      </c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>
        <v>21</v>
      </c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25">
        <v>35</v>
      </c>
      <c r="B105" s="215" t="s">
        <v>279</v>
      </c>
      <c r="C105" s="247" t="s">
        <v>280</v>
      </c>
      <c r="D105" s="217" t="s">
        <v>208</v>
      </c>
      <c r="E105" s="219">
        <v>6</v>
      </c>
      <c r="F105" s="221"/>
      <c r="G105" s="222">
        <f t="shared" si="0"/>
        <v>0</v>
      </c>
      <c r="H105" s="223"/>
      <c r="I105" s="227" t="s">
        <v>137</v>
      </c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>
        <v>21</v>
      </c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25">
        <v>36</v>
      </c>
      <c r="B106" s="215" t="s">
        <v>281</v>
      </c>
      <c r="C106" s="247" t="s">
        <v>282</v>
      </c>
      <c r="D106" s="217" t="s">
        <v>275</v>
      </c>
      <c r="E106" s="219">
        <v>30</v>
      </c>
      <c r="F106" s="221"/>
      <c r="G106" s="222">
        <f t="shared" si="0"/>
        <v>0</v>
      </c>
      <c r="H106" s="223"/>
      <c r="I106" s="227" t="s">
        <v>137</v>
      </c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>
        <v>21</v>
      </c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>
      <c r="A107" s="225">
        <v>37</v>
      </c>
      <c r="B107" s="215" t="s">
        <v>283</v>
      </c>
      <c r="C107" s="247" t="s">
        <v>284</v>
      </c>
      <c r="D107" s="217" t="s">
        <v>275</v>
      </c>
      <c r="E107" s="219">
        <v>90</v>
      </c>
      <c r="F107" s="221"/>
      <c r="G107" s="222">
        <f t="shared" si="0"/>
        <v>0</v>
      </c>
      <c r="H107" s="223"/>
      <c r="I107" s="227" t="s">
        <v>137</v>
      </c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>
        <v>21</v>
      </c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>
      <c r="A108" s="225">
        <v>38</v>
      </c>
      <c r="B108" s="215" t="s">
        <v>285</v>
      </c>
      <c r="C108" s="247" t="s">
        <v>286</v>
      </c>
      <c r="D108" s="217" t="s">
        <v>208</v>
      </c>
      <c r="E108" s="219">
        <v>13</v>
      </c>
      <c r="F108" s="221"/>
      <c r="G108" s="222">
        <f t="shared" si="0"/>
        <v>0</v>
      </c>
      <c r="H108" s="223"/>
      <c r="I108" s="227" t="s">
        <v>137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>
        <v>21</v>
      </c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25">
        <v>39</v>
      </c>
      <c r="B109" s="215" t="s">
        <v>287</v>
      </c>
      <c r="C109" s="247" t="s">
        <v>288</v>
      </c>
      <c r="D109" s="217" t="s">
        <v>208</v>
      </c>
      <c r="E109" s="219">
        <v>73</v>
      </c>
      <c r="F109" s="221"/>
      <c r="G109" s="222">
        <f t="shared" si="0"/>
        <v>0</v>
      </c>
      <c r="H109" s="223"/>
      <c r="I109" s="227" t="s">
        <v>137</v>
      </c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>
        <v>21</v>
      </c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>
      <c r="A110" s="224" t="s">
        <v>110</v>
      </c>
      <c r="B110" s="214" t="s">
        <v>80</v>
      </c>
      <c r="C110" s="246" t="s">
        <v>81</v>
      </c>
      <c r="D110" s="216"/>
      <c r="E110" s="218"/>
      <c r="F110" s="305">
        <f>SUM(G111:G139)</f>
        <v>0</v>
      </c>
      <c r="G110" s="306"/>
      <c r="H110" s="220"/>
      <c r="I110" s="226"/>
    </row>
    <row r="111" spans="1:60" outlineLevel="1">
      <c r="A111" s="225"/>
      <c r="B111" s="321" t="s">
        <v>289</v>
      </c>
      <c r="C111" s="322"/>
      <c r="D111" s="323"/>
      <c r="E111" s="324"/>
      <c r="F111" s="325"/>
      <c r="G111" s="326"/>
      <c r="H111" s="223"/>
      <c r="I111" s="227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>
        <v>0</v>
      </c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25"/>
      <c r="B112" s="315" t="s">
        <v>290</v>
      </c>
      <c r="C112" s="316"/>
      <c r="D112" s="317"/>
      <c r="E112" s="318"/>
      <c r="F112" s="319"/>
      <c r="G112" s="320"/>
      <c r="H112" s="223"/>
      <c r="I112" s="227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>
      <c r="A113" s="225">
        <v>40</v>
      </c>
      <c r="B113" s="215" t="s">
        <v>476</v>
      </c>
      <c r="C113" s="247" t="s">
        <v>477</v>
      </c>
      <c r="D113" s="217" t="s">
        <v>195</v>
      </c>
      <c r="E113" s="219">
        <v>124.75</v>
      </c>
      <c r="F113" s="221"/>
      <c r="G113" s="222">
        <f>ROUND(E113*F113,2)</f>
        <v>0</v>
      </c>
      <c r="H113" s="223" t="s">
        <v>293</v>
      </c>
      <c r="I113" s="227" t="s">
        <v>114</v>
      </c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>
        <v>21</v>
      </c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>
      <c r="A114" s="225">
        <v>41</v>
      </c>
      <c r="B114" s="215" t="s">
        <v>291</v>
      </c>
      <c r="C114" s="247" t="s">
        <v>478</v>
      </c>
      <c r="D114" s="217" t="s">
        <v>195</v>
      </c>
      <c r="E114" s="219">
        <v>1476.3</v>
      </c>
      <c r="F114" s="221"/>
      <c r="G114" s="222">
        <f>ROUND(E114*F114,2)</f>
        <v>0</v>
      </c>
      <c r="H114" s="223" t="s">
        <v>293</v>
      </c>
      <c r="I114" s="227" t="s">
        <v>114</v>
      </c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>
        <v>21</v>
      </c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>
      <c r="A115" s="225"/>
      <c r="B115" s="215"/>
      <c r="C115" s="259" t="s">
        <v>479</v>
      </c>
      <c r="D115" s="255"/>
      <c r="E115" s="257">
        <v>1476.3</v>
      </c>
      <c r="F115" s="222"/>
      <c r="G115" s="222"/>
      <c r="H115" s="223"/>
      <c r="I115" s="227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>
      <c r="A116" s="225">
        <v>42</v>
      </c>
      <c r="B116" s="215" t="s">
        <v>291</v>
      </c>
      <c r="C116" s="247" t="s">
        <v>478</v>
      </c>
      <c r="D116" s="217" t="s">
        <v>195</v>
      </c>
      <c r="E116" s="219">
        <v>1546.6</v>
      </c>
      <c r="F116" s="221"/>
      <c r="G116" s="222">
        <f>ROUND(E116*F116,2)</f>
        <v>0</v>
      </c>
      <c r="H116" s="223" t="s">
        <v>293</v>
      </c>
      <c r="I116" s="227" t="s">
        <v>114</v>
      </c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>
        <v>21</v>
      </c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>
      <c r="A117" s="225"/>
      <c r="B117" s="215"/>
      <c r="C117" s="259" t="s">
        <v>480</v>
      </c>
      <c r="D117" s="255"/>
      <c r="E117" s="257">
        <v>1546.6</v>
      </c>
      <c r="F117" s="222"/>
      <c r="G117" s="222"/>
      <c r="H117" s="223"/>
      <c r="I117" s="227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>
      <c r="A118" s="225">
        <v>43</v>
      </c>
      <c r="B118" s="215" t="s">
        <v>295</v>
      </c>
      <c r="C118" s="247" t="s">
        <v>481</v>
      </c>
      <c r="D118" s="217" t="s">
        <v>195</v>
      </c>
      <c r="E118" s="219">
        <v>50.924999999999997</v>
      </c>
      <c r="F118" s="221"/>
      <c r="G118" s="222">
        <f>ROUND(E118*F118,2)</f>
        <v>0</v>
      </c>
      <c r="H118" s="223" t="s">
        <v>293</v>
      </c>
      <c r="I118" s="227" t="s">
        <v>114</v>
      </c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>
        <v>21</v>
      </c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>
      <c r="A119" s="225"/>
      <c r="B119" s="215"/>
      <c r="C119" s="259" t="s">
        <v>482</v>
      </c>
      <c r="D119" s="255"/>
      <c r="E119" s="257">
        <v>50.924999999999997</v>
      </c>
      <c r="F119" s="222"/>
      <c r="G119" s="222"/>
      <c r="H119" s="223"/>
      <c r="I119" s="227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>
      <c r="A120" s="225"/>
      <c r="B120" s="315" t="s">
        <v>299</v>
      </c>
      <c r="C120" s="316"/>
      <c r="D120" s="317"/>
      <c r="E120" s="318"/>
      <c r="F120" s="319"/>
      <c r="G120" s="320"/>
      <c r="H120" s="223"/>
      <c r="I120" s="227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>
        <v>0</v>
      </c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>
      <c r="A121" s="225"/>
      <c r="B121" s="315" t="s">
        <v>290</v>
      </c>
      <c r="C121" s="316"/>
      <c r="D121" s="317"/>
      <c r="E121" s="318"/>
      <c r="F121" s="319"/>
      <c r="G121" s="320"/>
      <c r="H121" s="223"/>
      <c r="I121" s="227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>
      <c r="A122" s="225">
        <v>44</v>
      </c>
      <c r="B122" s="215" t="s">
        <v>300</v>
      </c>
      <c r="C122" s="247" t="s">
        <v>676</v>
      </c>
      <c r="D122" s="217" t="s">
        <v>195</v>
      </c>
      <c r="E122" s="219">
        <v>1281</v>
      </c>
      <c r="F122" s="221"/>
      <c r="G122" s="222">
        <f>ROUND(E122*F122,2)</f>
        <v>0</v>
      </c>
      <c r="H122" s="223" t="s">
        <v>293</v>
      </c>
      <c r="I122" s="227" t="s">
        <v>114</v>
      </c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>
        <v>21</v>
      </c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>
      <c r="A123" s="225"/>
      <c r="B123" s="315" t="s">
        <v>302</v>
      </c>
      <c r="C123" s="316"/>
      <c r="D123" s="317"/>
      <c r="E123" s="318"/>
      <c r="F123" s="319"/>
      <c r="G123" s="320"/>
      <c r="H123" s="223"/>
      <c r="I123" s="227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>
        <v>0</v>
      </c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>
      <c r="A124" s="225"/>
      <c r="B124" s="315" t="s">
        <v>303</v>
      </c>
      <c r="C124" s="316"/>
      <c r="D124" s="317"/>
      <c r="E124" s="318"/>
      <c r="F124" s="319"/>
      <c r="G124" s="320"/>
      <c r="H124" s="223"/>
      <c r="I124" s="227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>
      <c r="A125" s="225">
        <v>45</v>
      </c>
      <c r="B125" s="215" t="s">
        <v>304</v>
      </c>
      <c r="C125" s="247" t="s">
        <v>483</v>
      </c>
      <c r="D125" s="217" t="s">
        <v>195</v>
      </c>
      <c r="E125" s="219">
        <v>1281</v>
      </c>
      <c r="F125" s="221"/>
      <c r="G125" s="222">
        <f>ROUND(E125*F125,2)</f>
        <v>0</v>
      </c>
      <c r="H125" s="223" t="s">
        <v>293</v>
      </c>
      <c r="I125" s="227" t="s">
        <v>114</v>
      </c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>
        <v>21</v>
      </c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>
      <c r="A126" s="225"/>
      <c r="B126" s="315" t="s">
        <v>306</v>
      </c>
      <c r="C126" s="316"/>
      <c r="D126" s="317"/>
      <c r="E126" s="318"/>
      <c r="F126" s="319"/>
      <c r="G126" s="320"/>
      <c r="H126" s="223"/>
      <c r="I126" s="227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>
        <v>0</v>
      </c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>
      <c r="A127" s="225">
        <v>46</v>
      </c>
      <c r="B127" s="215" t="s">
        <v>307</v>
      </c>
      <c r="C127" s="247" t="s">
        <v>308</v>
      </c>
      <c r="D127" s="217" t="s">
        <v>195</v>
      </c>
      <c r="E127" s="219">
        <v>1281</v>
      </c>
      <c r="F127" s="221"/>
      <c r="G127" s="222">
        <f>ROUND(E127*F127,2)</f>
        <v>0</v>
      </c>
      <c r="H127" s="223" t="s">
        <v>293</v>
      </c>
      <c r="I127" s="227" t="s">
        <v>114</v>
      </c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>
        <v>21</v>
      </c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>
      <c r="A128" s="225"/>
      <c r="B128" s="315" t="s">
        <v>312</v>
      </c>
      <c r="C128" s="316"/>
      <c r="D128" s="317"/>
      <c r="E128" s="318"/>
      <c r="F128" s="319"/>
      <c r="G128" s="320"/>
      <c r="H128" s="223"/>
      <c r="I128" s="227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>
        <v>0</v>
      </c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ht="22.5" outlineLevel="1">
      <c r="A129" s="225"/>
      <c r="B129" s="315" t="s">
        <v>313</v>
      </c>
      <c r="C129" s="316"/>
      <c r="D129" s="317"/>
      <c r="E129" s="318"/>
      <c r="F129" s="319"/>
      <c r="G129" s="320"/>
      <c r="H129" s="223"/>
      <c r="I129" s="227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7" t="str">
        <f>B129</f>
        <v>s provedením lože z kameniva drceného, s vyplněním spár, s dvojitým hutněním a se smetením přebytečného materiálu na krajnici. S dodáním hmot pro lože a výplň spár.</v>
      </c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>
      <c r="A130" s="225">
        <v>47</v>
      </c>
      <c r="B130" s="215" t="s">
        <v>314</v>
      </c>
      <c r="C130" s="247" t="s">
        <v>315</v>
      </c>
      <c r="D130" s="217" t="s">
        <v>195</v>
      </c>
      <c r="E130" s="219">
        <v>48.5</v>
      </c>
      <c r="F130" s="221"/>
      <c r="G130" s="222">
        <f>ROUND(E130*F130,2)</f>
        <v>0</v>
      </c>
      <c r="H130" s="223" t="s">
        <v>293</v>
      </c>
      <c r="I130" s="227" t="s">
        <v>114</v>
      </c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>
        <v>21</v>
      </c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ht="22.5" outlineLevel="1">
      <c r="A131" s="225">
        <v>48</v>
      </c>
      <c r="B131" s="215" t="s">
        <v>322</v>
      </c>
      <c r="C131" s="247" t="s">
        <v>323</v>
      </c>
      <c r="D131" s="217" t="s">
        <v>163</v>
      </c>
      <c r="E131" s="219">
        <v>96.4</v>
      </c>
      <c r="F131" s="221"/>
      <c r="G131" s="222">
        <f>ROUND(E131*F131,2)</f>
        <v>0</v>
      </c>
      <c r="H131" s="223"/>
      <c r="I131" s="227" t="s">
        <v>137</v>
      </c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>
        <v>21</v>
      </c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>
      <c r="A132" s="225"/>
      <c r="B132" s="215"/>
      <c r="C132" s="259" t="s">
        <v>484</v>
      </c>
      <c r="D132" s="255"/>
      <c r="E132" s="257">
        <v>36.4</v>
      </c>
      <c r="F132" s="222"/>
      <c r="G132" s="222"/>
      <c r="H132" s="223"/>
      <c r="I132" s="227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>
      <c r="A133" s="225"/>
      <c r="B133" s="215"/>
      <c r="C133" s="259" t="s">
        <v>485</v>
      </c>
      <c r="D133" s="255"/>
      <c r="E133" s="257">
        <v>60</v>
      </c>
      <c r="F133" s="222"/>
      <c r="G133" s="222"/>
      <c r="H133" s="223"/>
      <c r="I133" s="227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>
      <c r="A134" s="225">
        <v>49</v>
      </c>
      <c r="B134" s="215" t="s">
        <v>486</v>
      </c>
      <c r="C134" s="247" t="s">
        <v>487</v>
      </c>
      <c r="D134" s="217" t="s">
        <v>195</v>
      </c>
      <c r="E134" s="219">
        <v>125</v>
      </c>
      <c r="F134" s="221"/>
      <c r="G134" s="222">
        <f>ROUND(E134*F134,2)</f>
        <v>0</v>
      </c>
      <c r="H134" s="223"/>
      <c r="I134" s="227" t="s">
        <v>137</v>
      </c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>
        <v>21</v>
      </c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>
      <c r="A135" s="225">
        <v>50</v>
      </c>
      <c r="B135" s="215" t="s">
        <v>488</v>
      </c>
      <c r="C135" s="247" t="s">
        <v>489</v>
      </c>
      <c r="D135" s="217" t="s">
        <v>202</v>
      </c>
      <c r="E135" s="219">
        <v>0.60624</v>
      </c>
      <c r="F135" s="221"/>
      <c r="G135" s="222">
        <f>ROUND(E135*F135,2)</f>
        <v>0</v>
      </c>
      <c r="H135" s="223"/>
      <c r="I135" s="227" t="s">
        <v>137</v>
      </c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>
        <v>21</v>
      </c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>
      <c r="A136" s="225"/>
      <c r="B136" s="215"/>
      <c r="C136" s="259" t="s">
        <v>490</v>
      </c>
      <c r="D136" s="255"/>
      <c r="E136" s="257">
        <v>0.60624</v>
      </c>
      <c r="F136" s="222"/>
      <c r="G136" s="222"/>
      <c r="H136" s="223"/>
      <c r="I136" s="227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>
      <c r="A137" s="225">
        <v>51</v>
      </c>
      <c r="B137" s="215" t="s">
        <v>325</v>
      </c>
      <c r="C137" s="247" t="s">
        <v>326</v>
      </c>
      <c r="D137" s="217" t="s">
        <v>195</v>
      </c>
      <c r="E137" s="219">
        <v>49.47</v>
      </c>
      <c r="F137" s="221"/>
      <c r="G137" s="222">
        <f>ROUND(E137*F137,2)</f>
        <v>0</v>
      </c>
      <c r="H137" s="223"/>
      <c r="I137" s="227" t="s">
        <v>137</v>
      </c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>
        <v>21</v>
      </c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>
      <c r="A138" s="225"/>
      <c r="B138" s="215"/>
      <c r="C138" s="259" t="s">
        <v>491</v>
      </c>
      <c r="D138" s="255"/>
      <c r="E138" s="257">
        <v>49.47</v>
      </c>
      <c r="F138" s="222"/>
      <c r="G138" s="222"/>
      <c r="H138" s="223"/>
      <c r="I138" s="227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>
      <c r="A139" s="225">
        <v>52</v>
      </c>
      <c r="B139" s="215" t="s">
        <v>331</v>
      </c>
      <c r="C139" s="247" t="s">
        <v>675</v>
      </c>
      <c r="D139" s="217" t="s">
        <v>195</v>
      </c>
      <c r="E139" s="219">
        <v>1281</v>
      </c>
      <c r="F139" s="221"/>
      <c r="G139" s="222">
        <f>ROUND(E139*F139,2)</f>
        <v>0</v>
      </c>
      <c r="H139" s="223"/>
      <c r="I139" s="227" t="s">
        <v>137</v>
      </c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>
        <v>21</v>
      </c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>
      <c r="A140" s="224" t="s">
        <v>110</v>
      </c>
      <c r="B140" s="214" t="s">
        <v>84</v>
      </c>
      <c r="C140" s="246" t="s">
        <v>85</v>
      </c>
      <c r="D140" s="216"/>
      <c r="E140" s="218"/>
      <c r="F140" s="305">
        <f>SUM(G141:G162)</f>
        <v>0</v>
      </c>
      <c r="G140" s="306"/>
      <c r="H140" s="220"/>
      <c r="I140" s="226"/>
    </row>
    <row r="141" spans="1:60" outlineLevel="1">
      <c r="A141" s="225"/>
      <c r="B141" s="321" t="s">
        <v>362</v>
      </c>
      <c r="C141" s="322"/>
      <c r="D141" s="323"/>
      <c r="E141" s="324"/>
      <c r="F141" s="325"/>
      <c r="G141" s="326"/>
      <c r="H141" s="223"/>
      <c r="I141" s="227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>
        <v>0</v>
      </c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>
      <c r="A142" s="225"/>
      <c r="B142" s="315" t="s">
        <v>363</v>
      </c>
      <c r="C142" s="316"/>
      <c r="D142" s="317"/>
      <c r="E142" s="318"/>
      <c r="F142" s="319"/>
      <c r="G142" s="320"/>
      <c r="H142" s="223"/>
      <c r="I142" s="227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>
      <c r="A143" s="225">
        <v>53</v>
      </c>
      <c r="B143" s="215" t="s">
        <v>364</v>
      </c>
      <c r="C143" s="247" t="s">
        <v>365</v>
      </c>
      <c r="D143" s="217" t="s">
        <v>275</v>
      </c>
      <c r="E143" s="219">
        <v>232</v>
      </c>
      <c r="F143" s="221"/>
      <c r="G143" s="222">
        <f>ROUND(E143*F143,2)</f>
        <v>0</v>
      </c>
      <c r="H143" s="223" t="s">
        <v>293</v>
      </c>
      <c r="I143" s="227" t="s">
        <v>114</v>
      </c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>
        <v>21</v>
      </c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>
      <c r="A144" s="225"/>
      <c r="B144" s="215"/>
      <c r="C144" s="259" t="s">
        <v>492</v>
      </c>
      <c r="D144" s="255"/>
      <c r="E144" s="257">
        <v>232</v>
      </c>
      <c r="F144" s="222"/>
      <c r="G144" s="222"/>
      <c r="H144" s="223"/>
      <c r="I144" s="227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>
      <c r="A145" s="225">
        <v>54</v>
      </c>
      <c r="B145" s="215" t="s">
        <v>367</v>
      </c>
      <c r="C145" s="247" t="s">
        <v>368</v>
      </c>
      <c r="D145" s="217" t="s">
        <v>275</v>
      </c>
      <c r="E145" s="219">
        <v>232</v>
      </c>
      <c r="F145" s="221"/>
      <c r="G145" s="222">
        <f>ROUND(E145*F145,2)</f>
        <v>0</v>
      </c>
      <c r="H145" s="223" t="s">
        <v>293</v>
      </c>
      <c r="I145" s="227" t="s">
        <v>114</v>
      </c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>
        <v>21</v>
      </c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>
      <c r="A146" s="225"/>
      <c r="B146" s="315" t="s">
        <v>369</v>
      </c>
      <c r="C146" s="316"/>
      <c r="D146" s="317"/>
      <c r="E146" s="318"/>
      <c r="F146" s="319"/>
      <c r="G146" s="320"/>
      <c r="H146" s="223"/>
      <c r="I146" s="227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>
        <v>0</v>
      </c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>
      <c r="A147" s="225"/>
      <c r="B147" s="315" t="s">
        <v>370</v>
      </c>
      <c r="C147" s="316"/>
      <c r="D147" s="317"/>
      <c r="E147" s="318"/>
      <c r="F147" s="319"/>
      <c r="G147" s="320"/>
      <c r="H147" s="223"/>
      <c r="I147" s="227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>
      <c r="A148" s="225">
        <v>55</v>
      </c>
      <c r="B148" s="215" t="s">
        <v>371</v>
      </c>
      <c r="C148" s="247" t="s">
        <v>372</v>
      </c>
      <c r="D148" s="217" t="s">
        <v>275</v>
      </c>
      <c r="E148" s="219">
        <v>317</v>
      </c>
      <c r="F148" s="221"/>
      <c r="G148" s="222">
        <f>ROUND(E148*F148,2)</f>
        <v>0</v>
      </c>
      <c r="H148" s="223" t="s">
        <v>293</v>
      </c>
      <c r="I148" s="227" t="s">
        <v>114</v>
      </c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>
        <v>21</v>
      </c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>
      <c r="A149" s="225"/>
      <c r="B149" s="215"/>
      <c r="C149" s="259" t="s">
        <v>493</v>
      </c>
      <c r="D149" s="255"/>
      <c r="E149" s="257">
        <v>292</v>
      </c>
      <c r="F149" s="222"/>
      <c r="G149" s="222"/>
      <c r="H149" s="223"/>
      <c r="I149" s="227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>
      <c r="A150" s="225"/>
      <c r="B150" s="215"/>
      <c r="C150" s="259" t="s">
        <v>494</v>
      </c>
      <c r="D150" s="255"/>
      <c r="E150" s="257">
        <v>25</v>
      </c>
      <c r="F150" s="222"/>
      <c r="G150" s="222"/>
      <c r="H150" s="223"/>
      <c r="I150" s="227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>
      <c r="A151" s="225"/>
      <c r="B151" s="315" t="s">
        <v>375</v>
      </c>
      <c r="C151" s="316"/>
      <c r="D151" s="317"/>
      <c r="E151" s="318"/>
      <c r="F151" s="319"/>
      <c r="G151" s="320"/>
      <c r="H151" s="223"/>
      <c r="I151" s="227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>
        <v>0</v>
      </c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>
      <c r="A152" s="225"/>
      <c r="B152" s="315" t="s">
        <v>376</v>
      </c>
      <c r="C152" s="316"/>
      <c r="D152" s="317"/>
      <c r="E152" s="318"/>
      <c r="F152" s="319"/>
      <c r="G152" s="320"/>
      <c r="H152" s="223"/>
      <c r="I152" s="227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>
      <c r="A153" s="225">
        <v>56</v>
      </c>
      <c r="B153" s="215" t="s">
        <v>377</v>
      </c>
      <c r="C153" s="247" t="s">
        <v>378</v>
      </c>
      <c r="D153" s="217" t="s">
        <v>163</v>
      </c>
      <c r="E153" s="219">
        <v>20.22</v>
      </c>
      <c r="F153" s="221"/>
      <c r="G153" s="222">
        <f>ROUND(E153*F153,2)</f>
        <v>0</v>
      </c>
      <c r="H153" s="223" t="s">
        <v>293</v>
      </c>
      <c r="I153" s="227" t="s">
        <v>114</v>
      </c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>
        <v>21</v>
      </c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>
      <c r="A154" s="225"/>
      <c r="B154" s="215"/>
      <c r="C154" s="259" t="s">
        <v>495</v>
      </c>
      <c r="D154" s="255"/>
      <c r="E154" s="257">
        <v>5.22</v>
      </c>
      <c r="F154" s="222"/>
      <c r="G154" s="222"/>
      <c r="H154" s="223"/>
      <c r="I154" s="227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>
      <c r="A155" s="225"/>
      <c r="B155" s="215"/>
      <c r="C155" s="259" t="s">
        <v>496</v>
      </c>
      <c r="D155" s="255"/>
      <c r="E155" s="257">
        <v>12.68</v>
      </c>
      <c r="F155" s="222"/>
      <c r="G155" s="222"/>
      <c r="H155" s="223"/>
      <c r="I155" s="227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>
      <c r="A156" s="225"/>
      <c r="B156" s="215"/>
      <c r="C156" s="259" t="s">
        <v>497</v>
      </c>
      <c r="D156" s="255"/>
      <c r="E156" s="257">
        <v>2.3199999999999998</v>
      </c>
      <c r="F156" s="222"/>
      <c r="G156" s="222"/>
      <c r="H156" s="223"/>
      <c r="I156" s="227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>
      <c r="A157" s="225">
        <v>57</v>
      </c>
      <c r="B157" s="215" t="s">
        <v>385</v>
      </c>
      <c r="C157" s="247" t="s">
        <v>386</v>
      </c>
      <c r="D157" s="217" t="s">
        <v>202</v>
      </c>
      <c r="E157" s="219">
        <v>13.119899999999999</v>
      </c>
      <c r="F157" s="221"/>
      <c r="G157" s="222">
        <f>ROUND(E157*F157,2)</f>
        <v>0</v>
      </c>
      <c r="H157" s="223"/>
      <c r="I157" s="227" t="s">
        <v>137</v>
      </c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>
        <v>21</v>
      </c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>
      <c r="A158" s="225"/>
      <c r="B158" s="215"/>
      <c r="C158" s="259" t="s">
        <v>498</v>
      </c>
      <c r="D158" s="255"/>
      <c r="E158" s="257">
        <v>13.119899999999999</v>
      </c>
      <c r="F158" s="222"/>
      <c r="G158" s="222"/>
      <c r="H158" s="223"/>
      <c r="I158" s="227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>
      <c r="A159" s="225">
        <v>58</v>
      </c>
      <c r="B159" s="215" t="s">
        <v>388</v>
      </c>
      <c r="C159" s="247" t="s">
        <v>389</v>
      </c>
      <c r="D159" s="217" t="s">
        <v>275</v>
      </c>
      <c r="E159" s="219">
        <v>25.25</v>
      </c>
      <c r="F159" s="221"/>
      <c r="G159" s="222">
        <f>ROUND(E159*F159,2)</f>
        <v>0</v>
      </c>
      <c r="H159" s="223"/>
      <c r="I159" s="227" t="s">
        <v>137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>
        <v>21</v>
      </c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>
      <c r="A160" s="225"/>
      <c r="B160" s="215"/>
      <c r="C160" s="259" t="s">
        <v>499</v>
      </c>
      <c r="D160" s="255"/>
      <c r="E160" s="257">
        <v>25.25</v>
      </c>
      <c r="F160" s="222"/>
      <c r="G160" s="222"/>
      <c r="H160" s="223"/>
      <c r="I160" s="227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>
      <c r="A161" s="225">
        <v>59</v>
      </c>
      <c r="B161" s="215" t="s">
        <v>391</v>
      </c>
      <c r="C161" s="247" t="s">
        <v>392</v>
      </c>
      <c r="D161" s="217" t="s">
        <v>275</v>
      </c>
      <c r="E161" s="219">
        <v>294.92</v>
      </c>
      <c r="F161" s="221"/>
      <c r="G161" s="222">
        <f>ROUND(E161*F161,2)</f>
        <v>0</v>
      </c>
      <c r="H161" s="223"/>
      <c r="I161" s="227" t="s">
        <v>137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>
        <v>21</v>
      </c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>
      <c r="A162" s="225"/>
      <c r="B162" s="215"/>
      <c r="C162" s="259" t="s">
        <v>500</v>
      </c>
      <c r="D162" s="255"/>
      <c r="E162" s="257">
        <v>294.92</v>
      </c>
      <c r="F162" s="222"/>
      <c r="G162" s="222"/>
      <c r="H162" s="223"/>
      <c r="I162" s="227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>
      <c r="A163" s="224" t="s">
        <v>110</v>
      </c>
      <c r="B163" s="214" t="s">
        <v>86</v>
      </c>
      <c r="C163" s="246" t="s">
        <v>87</v>
      </c>
      <c r="D163" s="216"/>
      <c r="E163" s="218"/>
      <c r="F163" s="305">
        <f>SUM(G164:G195)</f>
        <v>0</v>
      </c>
      <c r="G163" s="306"/>
      <c r="H163" s="220"/>
      <c r="I163" s="226"/>
    </row>
    <row r="164" spans="1:60" outlineLevel="1">
      <c r="A164" s="225"/>
      <c r="B164" s="321" t="s">
        <v>501</v>
      </c>
      <c r="C164" s="322"/>
      <c r="D164" s="323"/>
      <c r="E164" s="324"/>
      <c r="F164" s="325"/>
      <c r="G164" s="326"/>
      <c r="H164" s="223"/>
      <c r="I164" s="227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>
        <v>0</v>
      </c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>
      <c r="A165" s="225"/>
      <c r="B165" s="315" t="s">
        <v>502</v>
      </c>
      <c r="C165" s="316"/>
      <c r="D165" s="317"/>
      <c r="E165" s="318"/>
      <c r="F165" s="319"/>
      <c r="G165" s="320"/>
      <c r="H165" s="223"/>
      <c r="I165" s="227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>
      <c r="A166" s="225"/>
      <c r="B166" s="315" t="s">
        <v>503</v>
      </c>
      <c r="C166" s="316"/>
      <c r="D166" s="317"/>
      <c r="E166" s="318"/>
      <c r="F166" s="319"/>
      <c r="G166" s="320"/>
      <c r="H166" s="223"/>
      <c r="I166" s="227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>
        <v>1</v>
      </c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>
      <c r="A167" s="225">
        <v>60</v>
      </c>
      <c r="B167" s="215" t="s">
        <v>504</v>
      </c>
      <c r="C167" s="247" t="s">
        <v>505</v>
      </c>
      <c r="D167" s="217" t="s">
        <v>195</v>
      </c>
      <c r="E167" s="219">
        <v>75</v>
      </c>
      <c r="F167" s="221"/>
      <c r="G167" s="222">
        <f>ROUND(E167*F167,2)</f>
        <v>0</v>
      </c>
      <c r="H167" s="223" t="s">
        <v>293</v>
      </c>
      <c r="I167" s="227" t="s">
        <v>114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>
        <v>21</v>
      </c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>
      <c r="A168" s="225"/>
      <c r="B168" s="315" t="s">
        <v>400</v>
      </c>
      <c r="C168" s="316"/>
      <c r="D168" s="317"/>
      <c r="E168" s="318"/>
      <c r="F168" s="319"/>
      <c r="G168" s="320"/>
      <c r="H168" s="223"/>
      <c r="I168" s="227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>
        <v>0</v>
      </c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>
      <c r="A169" s="225">
        <v>61</v>
      </c>
      <c r="B169" s="215" t="s">
        <v>401</v>
      </c>
      <c r="C169" s="247" t="s">
        <v>506</v>
      </c>
      <c r="D169" s="217" t="s">
        <v>195</v>
      </c>
      <c r="E169" s="219">
        <v>610</v>
      </c>
      <c r="F169" s="221"/>
      <c r="G169" s="222">
        <f>ROUND(E169*F169,2)</f>
        <v>0</v>
      </c>
      <c r="H169" s="223" t="s">
        <v>293</v>
      </c>
      <c r="I169" s="227" t="s">
        <v>114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>
        <v>21</v>
      </c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>
      <c r="A170" s="225"/>
      <c r="B170" s="315" t="s">
        <v>407</v>
      </c>
      <c r="C170" s="316"/>
      <c r="D170" s="317"/>
      <c r="E170" s="318"/>
      <c r="F170" s="319"/>
      <c r="G170" s="320"/>
      <c r="H170" s="223"/>
      <c r="I170" s="227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>
        <v>0</v>
      </c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>
      <c r="A171" s="225"/>
      <c r="B171" s="315" t="s">
        <v>408</v>
      </c>
      <c r="C171" s="316"/>
      <c r="D171" s="317"/>
      <c r="E171" s="318"/>
      <c r="F171" s="319"/>
      <c r="G171" s="320"/>
      <c r="H171" s="223"/>
      <c r="I171" s="227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>
      <c r="A172" s="225">
        <v>62</v>
      </c>
      <c r="B172" s="215" t="s">
        <v>409</v>
      </c>
      <c r="C172" s="247" t="s">
        <v>507</v>
      </c>
      <c r="D172" s="217" t="s">
        <v>275</v>
      </c>
      <c r="E172" s="219">
        <v>61</v>
      </c>
      <c r="F172" s="221"/>
      <c r="G172" s="222">
        <f>ROUND(E172*F172,2)</f>
        <v>0</v>
      </c>
      <c r="H172" s="223" t="s">
        <v>293</v>
      </c>
      <c r="I172" s="227" t="s">
        <v>114</v>
      </c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>
        <v>21</v>
      </c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>
      <c r="A173" s="225"/>
      <c r="B173" s="215"/>
      <c r="C173" s="259" t="s">
        <v>508</v>
      </c>
      <c r="D173" s="255"/>
      <c r="E173" s="257">
        <v>61</v>
      </c>
      <c r="F173" s="222"/>
      <c r="G173" s="222"/>
      <c r="H173" s="223"/>
      <c r="I173" s="227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>
      <c r="A174" s="225"/>
      <c r="B174" s="315" t="s">
        <v>411</v>
      </c>
      <c r="C174" s="316"/>
      <c r="D174" s="317"/>
      <c r="E174" s="318"/>
      <c r="F174" s="319"/>
      <c r="G174" s="320"/>
      <c r="H174" s="223"/>
      <c r="I174" s="227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>
        <v>0</v>
      </c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>
      <c r="A175" s="225"/>
      <c r="B175" s="315" t="s">
        <v>412</v>
      </c>
      <c r="C175" s="316"/>
      <c r="D175" s="317"/>
      <c r="E175" s="318"/>
      <c r="F175" s="319"/>
      <c r="G175" s="320"/>
      <c r="H175" s="223"/>
      <c r="I175" s="227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>
      <c r="A176" s="225">
        <v>63</v>
      </c>
      <c r="B176" s="215" t="s">
        <v>413</v>
      </c>
      <c r="C176" s="247" t="s">
        <v>509</v>
      </c>
      <c r="D176" s="217" t="s">
        <v>275</v>
      </c>
      <c r="E176" s="219">
        <v>9</v>
      </c>
      <c r="F176" s="221"/>
      <c r="G176" s="222">
        <f>ROUND(E176*F176,2)</f>
        <v>0</v>
      </c>
      <c r="H176" s="223" t="s">
        <v>293</v>
      </c>
      <c r="I176" s="227" t="s">
        <v>114</v>
      </c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>
        <v>21</v>
      </c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>
      <c r="A177" s="225"/>
      <c r="B177" s="215"/>
      <c r="C177" s="259" t="s">
        <v>510</v>
      </c>
      <c r="D177" s="255"/>
      <c r="E177" s="257">
        <v>9</v>
      </c>
      <c r="F177" s="222"/>
      <c r="G177" s="222"/>
      <c r="H177" s="223"/>
      <c r="I177" s="227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>
      <c r="A178" s="225"/>
      <c r="B178" s="315" t="s">
        <v>415</v>
      </c>
      <c r="C178" s="316"/>
      <c r="D178" s="317"/>
      <c r="E178" s="318"/>
      <c r="F178" s="319"/>
      <c r="G178" s="320"/>
      <c r="H178" s="223"/>
      <c r="I178" s="227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>
        <v>0</v>
      </c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>
      <c r="A179" s="225">
        <v>64</v>
      </c>
      <c r="B179" s="215" t="s">
        <v>416</v>
      </c>
      <c r="C179" s="247" t="s">
        <v>511</v>
      </c>
      <c r="D179" s="217" t="s">
        <v>275</v>
      </c>
      <c r="E179" s="219">
        <v>55</v>
      </c>
      <c r="F179" s="221"/>
      <c r="G179" s="222">
        <f>ROUND(E179*F179,2)</f>
        <v>0</v>
      </c>
      <c r="H179" s="223" t="s">
        <v>267</v>
      </c>
      <c r="I179" s="227" t="s">
        <v>114</v>
      </c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>
        <v>21</v>
      </c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>
      <c r="A180" s="225"/>
      <c r="B180" s="215"/>
      <c r="C180" s="300" t="s">
        <v>418</v>
      </c>
      <c r="D180" s="301"/>
      <c r="E180" s="302"/>
      <c r="F180" s="303"/>
      <c r="G180" s="304"/>
      <c r="H180" s="223"/>
      <c r="I180" s="227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7" t="str">
        <f>C180</f>
        <v>vč.betonových základů</v>
      </c>
      <c r="BB180" s="206"/>
      <c r="BC180" s="206"/>
      <c r="BD180" s="206"/>
      <c r="BE180" s="206"/>
      <c r="BF180" s="206"/>
      <c r="BG180" s="206"/>
      <c r="BH180" s="206"/>
    </row>
    <row r="181" spans="1:60" outlineLevel="1">
      <c r="A181" s="225"/>
      <c r="B181" s="215"/>
      <c r="C181" s="259" t="s">
        <v>512</v>
      </c>
      <c r="D181" s="255"/>
      <c r="E181" s="257">
        <v>55</v>
      </c>
      <c r="F181" s="222"/>
      <c r="G181" s="222"/>
      <c r="H181" s="223"/>
      <c r="I181" s="227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>
      <c r="A182" s="225">
        <v>65</v>
      </c>
      <c r="B182" s="215" t="s">
        <v>513</v>
      </c>
      <c r="C182" s="247" t="s">
        <v>514</v>
      </c>
      <c r="D182" s="217" t="s">
        <v>275</v>
      </c>
      <c r="E182" s="219">
        <v>49</v>
      </c>
      <c r="F182" s="221"/>
      <c r="G182" s="222">
        <f>ROUND(E182*F182,2)</f>
        <v>0</v>
      </c>
      <c r="H182" s="223"/>
      <c r="I182" s="227" t="s">
        <v>137</v>
      </c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>
        <v>21</v>
      </c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>
      <c r="A183" s="225"/>
      <c r="B183" s="215"/>
      <c r="C183" s="259" t="s">
        <v>515</v>
      </c>
      <c r="D183" s="255"/>
      <c r="E183" s="257">
        <v>49</v>
      </c>
      <c r="F183" s="222"/>
      <c r="G183" s="222"/>
      <c r="H183" s="223"/>
      <c r="I183" s="227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>
      <c r="A184" s="225">
        <v>66</v>
      </c>
      <c r="B184" s="215" t="s">
        <v>516</v>
      </c>
      <c r="C184" s="247" t="s">
        <v>517</v>
      </c>
      <c r="D184" s="217" t="s">
        <v>208</v>
      </c>
      <c r="E184" s="219">
        <v>3</v>
      </c>
      <c r="F184" s="221"/>
      <c r="G184" s="222">
        <f>ROUND(E184*F184,2)</f>
        <v>0</v>
      </c>
      <c r="H184" s="223"/>
      <c r="I184" s="227" t="s">
        <v>137</v>
      </c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>
        <v>21</v>
      </c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>
      <c r="A185" s="225">
        <v>67</v>
      </c>
      <c r="B185" s="215" t="s">
        <v>518</v>
      </c>
      <c r="C185" s="247" t="s">
        <v>519</v>
      </c>
      <c r="D185" s="217" t="s">
        <v>208</v>
      </c>
      <c r="E185" s="219">
        <v>1</v>
      </c>
      <c r="F185" s="221"/>
      <c r="G185" s="222">
        <f>ROUND(E185*F185,2)</f>
        <v>0</v>
      </c>
      <c r="H185" s="223"/>
      <c r="I185" s="227" t="s">
        <v>137</v>
      </c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>
        <v>21</v>
      </c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>
      <c r="A186" s="225">
        <v>68</v>
      </c>
      <c r="B186" s="215" t="s">
        <v>520</v>
      </c>
      <c r="C186" s="247" t="s">
        <v>521</v>
      </c>
      <c r="D186" s="217" t="s">
        <v>208</v>
      </c>
      <c r="E186" s="219">
        <v>3</v>
      </c>
      <c r="F186" s="221"/>
      <c r="G186" s="222">
        <f>ROUND(E186*F186,2)</f>
        <v>0</v>
      </c>
      <c r="H186" s="223"/>
      <c r="I186" s="227" t="s">
        <v>137</v>
      </c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>
        <v>21</v>
      </c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>
      <c r="A187" s="225"/>
      <c r="B187" s="315" t="s">
        <v>425</v>
      </c>
      <c r="C187" s="316"/>
      <c r="D187" s="317"/>
      <c r="E187" s="318"/>
      <c r="F187" s="319"/>
      <c r="G187" s="320"/>
      <c r="H187" s="223"/>
      <c r="I187" s="227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>
        <v>0</v>
      </c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>
      <c r="A188" s="225">
        <v>69</v>
      </c>
      <c r="B188" s="215" t="s">
        <v>426</v>
      </c>
      <c r="C188" s="247" t="s">
        <v>427</v>
      </c>
      <c r="D188" s="217" t="s">
        <v>202</v>
      </c>
      <c r="E188" s="219">
        <v>170.57499999999999</v>
      </c>
      <c r="F188" s="221"/>
      <c r="G188" s="222">
        <f>ROUND(E188*F188,2)</f>
        <v>0</v>
      </c>
      <c r="H188" s="223" t="s">
        <v>293</v>
      </c>
      <c r="I188" s="227" t="s">
        <v>114</v>
      </c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>
        <v>21</v>
      </c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outlineLevel="1">
      <c r="A189" s="225">
        <v>70</v>
      </c>
      <c r="B189" s="215" t="s">
        <v>428</v>
      </c>
      <c r="C189" s="247" t="s">
        <v>429</v>
      </c>
      <c r="D189" s="217" t="s">
        <v>202</v>
      </c>
      <c r="E189" s="219">
        <v>1535.175</v>
      </c>
      <c r="F189" s="221"/>
      <c r="G189" s="222">
        <f>ROUND(E189*F189,2)</f>
        <v>0</v>
      </c>
      <c r="H189" s="223" t="s">
        <v>293</v>
      </c>
      <c r="I189" s="227" t="s">
        <v>114</v>
      </c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>
        <v>21</v>
      </c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>
      <c r="A190" s="225"/>
      <c r="B190" s="315" t="s">
        <v>430</v>
      </c>
      <c r="C190" s="316"/>
      <c r="D190" s="317"/>
      <c r="E190" s="318"/>
      <c r="F190" s="319"/>
      <c r="G190" s="320"/>
      <c r="H190" s="223"/>
      <c r="I190" s="227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>
        <v>0</v>
      </c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>
      <c r="A191" s="225"/>
      <c r="B191" s="315" t="s">
        <v>431</v>
      </c>
      <c r="C191" s="316"/>
      <c r="D191" s="317"/>
      <c r="E191" s="318"/>
      <c r="F191" s="319"/>
      <c r="G191" s="320"/>
      <c r="H191" s="223"/>
      <c r="I191" s="227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>
      <c r="A192" s="225">
        <v>71</v>
      </c>
      <c r="B192" s="215" t="s">
        <v>432</v>
      </c>
      <c r="C192" s="247" t="s">
        <v>433</v>
      </c>
      <c r="D192" s="217" t="s">
        <v>202</v>
      </c>
      <c r="E192" s="219">
        <v>170.57499999999999</v>
      </c>
      <c r="F192" s="221"/>
      <c r="G192" s="222">
        <f>ROUND(E192*F192,2)</f>
        <v>0</v>
      </c>
      <c r="H192" s="223" t="s">
        <v>293</v>
      </c>
      <c r="I192" s="227" t="s">
        <v>114</v>
      </c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>
        <v>21</v>
      </c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>
      <c r="A193" s="225"/>
      <c r="B193" s="315" t="s">
        <v>434</v>
      </c>
      <c r="C193" s="316"/>
      <c r="D193" s="317"/>
      <c r="E193" s="318"/>
      <c r="F193" s="319"/>
      <c r="G193" s="320"/>
      <c r="H193" s="223"/>
      <c r="I193" s="227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>
        <v>0</v>
      </c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>
      <c r="A194" s="225">
        <v>72</v>
      </c>
      <c r="B194" s="215" t="s">
        <v>435</v>
      </c>
      <c r="C194" s="247" t="s">
        <v>436</v>
      </c>
      <c r="D194" s="217" t="s">
        <v>202</v>
      </c>
      <c r="E194" s="219">
        <v>170.57499999999999</v>
      </c>
      <c r="F194" s="221"/>
      <c r="G194" s="222">
        <f>ROUND(E194*F194,2)</f>
        <v>0</v>
      </c>
      <c r="H194" s="223" t="s">
        <v>437</v>
      </c>
      <c r="I194" s="227" t="s">
        <v>114</v>
      </c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>
        <v>21</v>
      </c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>
      <c r="A195" s="225"/>
      <c r="B195" s="215"/>
      <c r="C195" s="300" t="s">
        <v>438</v>
      </c>
      <c r="D195" s="301"/>
      <c r="E195" s="302"/>
      <c r="F195" s="303"/>
      <c r="G195" s="304"/>
      <c r="H195" s="223"/>
      <c r="I195" s="227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7" t="str">
        <f>C195</f>
        <v>směsný odpad všech kategorií</v>
      </c>
      <c r="BB195" s="206"/>
      <c r="BC195" s="206"/>
      <c r="BD195" s="206"/>
      <c r="BE195" s="206"/>
      <c r="BF195" s="206"/>
      <c r="BG195" s="206"/>
      <c r="BH195" s="206"/>
    </row>
    <row r="196" spans="1:60">
      <c r="A196" s="224" t="s">
        <v>110</v>
      </c>
      <c r="B196" s="214" t="s">
        <v>88</v>
      </c>
      <c r="C196" s="246" t="s">
        <v>89</v>
      </c>
      <c r="D196" s="216"/>
      <c r="E196" s="218"/>
      <c r="F196" s="305">
        <f>SUM(G197:G199)</f>
        <v>0</v>
      </c>
      <c r="G196" s="306"/>
      <c r="H196" s="220"/>
      <c r="I196" s="226"/>
    </row>
    <row r="197" spans="1:60" outlineLevel="1">
      <c r="A197" s="225"/>
      <c r="B197" s="321" t="s">
        <v>439</v>
      </c>
      <c r="C197" s="322"/>
      <c r="D197" s="323"/>
      <c r="E197" s="324"/>
      <c r="F197" s="325"/>
      <c r="G197" s="326"/>
      <c r="H197" s="223"/>
      <c r="I197" s="227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>
        <v>0</v>
      </c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>
      <c r="A198" s="225"/>
      <c r="B198" s="315" t="s">
        <v>440</v>
      </c>
      <c r="C198" s="316"/>
      <c r="D198" s="317"/>
      <c r="E198" s="318"/>
      <c r="F198" s="319"/>
      <c r="G198" s="320"/>
      <c r="H198" s="223"/>
      <c r="I198" s="227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13.5" outlineLevel="1" thickBot="1">
      <c r="A199" s="233">
        <v>73</v>
      </c>
      <c r="B199" s="234" t="s">
        <v>441</v>
      </c>
      <c r="C199" s="248" t="s">
        <v>522</v>
      </c>
      <c r="D199" s="235" t="s">
        <v>202</v>
      </c>
      <c r="E199" s="236">
        <v>1867.6734300000001</v>
      </c>
      <c r="F199" s="237"/>
      <c r="G199" s="238">
        <f>ROUND(E199*F199,2)</f>
        <v>0</v>
      </c>
      <c r="H199" s="239" t="s">
        <v>293</v>
      </c>
      <c r="I199" s="240" t="s">
        <v>114</v>
      </c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>
        <v>21</v>
      </c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hidden="1">
      <c r="C200" s="249"/>
      <c r="D200" s="185"/>
      <c r="AK200">
        <f>SUM(AK1:AK199)</f>
        <v>0</v>
      </c>
      <c r="AL200">
        <f>SUM(AL1:AL199)</f>
        <v>0</v>
      </c>
      <c r="AN200">
        <v>15</v>
      </c>
      <c r="AO200">
        <v>21</v>
      </c>
    </row>
    <row r="201" spans="1:60" ht="13.5" hidden="1" thickBot="1">
      <c r="A201" s="241"/>
      <c r="B201" s="242" t="s">
        <v>153</v>
      </c>
      <c r="C201" s="250"/>
      <c r="D201" s="243"/>
      <c r="E201" s="244"/>
      <c r="F201" s="244"/>
      <c r="G201" s="245">
        <f>F8+F49+F57+F69+F89+F95+F110+F140+F163+F196</f>
        <v>0</v>
      </c>
      <c r="AN201">
        <f>SUMIF(AM8:AM200,AN200,G8:G200)</f>
        <v>0</v>
      </c>
      <c r="AO201">
        <f>SUMIF(AM8:AM200,AO200,G8:G200)</f>
        <v>0</v>
      </c>
    </row>
    <row r="202" spans="1:60">
      <c r="D202" s="185"/>
    </row>
    <row r="203" spans="1:60">
      <c r="D203" s="185"/>
    </row>
    <row r="204" spans="1:60">
      <c r="D204" s="185"/>
    </row>
    <row r="205" spans="1:60">
      <c r="D205" s="185"/>
    </row>
    <row r="206" spans="1:60">
      <c r="D206" s="185"/>
    </row>
    <row r="207" spans="1:60">
      <c r="D207" s="185"/>
    </row>
    <row r="208" spans="1:60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 objects="1" scenarios="1"/>
  <mergeCells count="86">
    <mergeCell ref="B13:G13"/>
    <mergeCell ref="A1:G1"/>
    <mergeCell ref="C7:G7"/>
    <mergeCell ref="F8:G8"/>
    <mergeCell ref="B9:G9"/>
    <mergeCell ref="B10:G10"/>
    <mergeCell ref="B30:G30"/>
    <mergeCell ref="B14:G14"/>
    <mergeCell ref="B15:G15"/>
    <mergeCell ref="B18:G18"/>
    <mergeCell ref="B19:G19"/>
    <mergeCell ref="B20:G20"/>
    <mergeCell ref="B21:G21"/>
    <mergeCell ref="B23:G23"/>
    <mergeCell ref="B24:G24"/>
    <mergeCell ref="B25:G25"/>
    <mergeCell ref="B28:G28"/>
    <mergeCell ref="B29:G29"/>
    <mergeCell ref="B59:G59"/>
    <mergeCell ref="B31:G31"/>
    <mergeCell ref="B33:G33"/>
    <mergeCell ref="B34:G34"/>
    <mergeCell ref="B36:G36"/>
    <mergeCell ref="B37:G37"/>
    <mergeCell ref="C42:G42"/>
    <mergeCell ref="B43:G43"/>
    <mergeCell ref="B44:G44"/>
    <mergeCell ref="F49:G49"/>
    <mergeCell ref="F57:G57"/>
    <mergeCell ref="B58:G58"/>
    <mergeCell ref="F89:G89"/>
    <mergeCell ref="B62:G62"/>
    <mergeCell ref="B63:G63"/>
    <mergeCell ref="F69:G69"/>
    <mergeCell ref="B70:G70"/>
    <mergeCell ref="B71:G71"/>
    <mergeCell ref="B73:G73"/>
    <mergeCell ref="B74:G74"/>
    <mergeCell ref="B76:G76"/>
    <mergeCell ref="B82:G82"/>
    <mergeCell ref="B83:G83"/>
    <mergeCell ref="C85:G85"/>
    <mergeCell ref="B120:G120"/>
    <mergeCell ref="B90:G90"/>
    <mergeCell ref="B91:G91"/>
    <mergeCell ref="F95:G95"/>
    <mergeCell ref="B96:G96"/>
    <mergeCell ref="B97:G97"/>
    <mergeCell ref="B99:G99"/>
    <mergeCell ref="B101:G101"/>
    <mergeCell ref="B102:G102"/>
    <mergeCell ref="F110:G110"/>
    <mergeCell ref="B111:G111"/>
    <mergeCell ref="B112:G112"/>
    <mergeCell ref="B151:G151"/>
    <mergeCell ref="B121:G121"/>
    <mergeCell ref="B123:G123"/>
    <mergeCell ref="B124:G124"/>
    <mergeCell ref="B126:G126"/>
    <mergeCell ref="B128:G128"/>
    <mergeCell ref="B129:G129"/>
    <mergeCell ref="F140:G140"/>
    <mergeCell ref="B141:G141"/>
    <mergeCell ref="B142:G142"/>
    <mergeCell ref="B146:G146"/>
    <mergeCell ref="B147:G147"/>
    <mergeCell ref="C180:G180"/>
    <mergeCell ref="B152:G152"/>
    <mergeCell ref="F163:G163"/>
    <mergeCell ref="B164:G164"/>
    <mergeCell ref="B165:G165"/>
    <mergeCell ref="B166:G166"/>
    <mergeCell ref="B168:G168"/>
    <mergeCell ref="B170:G170"/>
    <mergeCell ref="B171:G171"/>
    <mergeCell ref="B174:G174"/>
    <mergeCell ref="B175:G175"/>
    <mergeCell ref="B178:G178"/>
    <mergeCell ref="B197:G197"/>
    <mergeCell ref="B198:G198"/>
    <mergeCell ref="B187:G187"/>
    <mergeCell ref="B190:G190"/>
    <mergeCell ref="B191:G191"/>
    <mergeCell ref="B193:G193"/>
    <mergeCell ref="C195:G195"/>
    <mergeCell ref="F196:G196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C50"/>
  <sheetViews>
    <sheetView showGridLines="0" zoomScaleNormal="10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140625" customWidth="1"/>
  </cols>
  <sheetData>
    <row r="1" spans="1:10" ht="13.9" customHeight="1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10" ht="13.9" customHeight="1" thickBot="1">
      <c r="A2" s="25" t="s">
        <v>28</v>
      </c>
      <c r="B2" s="144" t="s">
        <v>50</v>
      </c>
      <c r="C2" s="298" t="s">
        <v>51</v>
      </c>
      <c r="D2" s="287"/>
      <c r="E2" s="287"/>
      <c r="F2" s="287"/>
      <c r="G2" s="26" t="s">
        <v>15</v>
      </c>
      <c r="H2" s="34" t="s">
        <v>16</v>
      </c>
    </row>
    <row r="3" spans="1:10" ht="13.9" customHeight="1" thickTop="1">
      <c r="H3" s="35"/>
    </row>
    <row r="4" spans="1:10" ht="17.45" customHeight="1">
      <c r="A4" s="286" t="s">
        <v>17</v>
      </c>
      <c r="B4" s="286"/>
      <c r="C4" s="286"/>
      <c r="D4" s="286"/>
      <c r="E4" s="286"/>
      <c r="F4" s="286"/>
      <c r="G4" s="286"/>
      <c r="H4" s="286"/>
    </row>
    <row r="5" spans="1:10" ht="13.15" customHeight="1">
      <c r="H5" s="35"/>
    </row>
    <row r="6" spans="1:10" ht="15.6" customHeight="1">
      <c r="A6" s="32" t="s">
        <v>25</v>
      </c>
      <c r="B6" s="29" t="str">
        <f>B2</f>
        <v>100.3</v>
      </c>
      <c r="H6" s="35"/>
    </row>
    <row r="7" spans="1:10" ht="15.6" customHeight="1">
      <c r="B7" s="288" t="str">
        <f>C2</f>
        <v>Chodník ch1</v>
      </c>
      <c r="C7" s="289"/>
      <c r="D7" s="289"/>
      <c r="E7" s="289"/>
      <c r="F7" s="289"/>
      <c r="G7" s="289"/>
      <c r="H7" s="35"/>
    </row>
    <row r="8" spans="1:10" ht="13.1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98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99</v>
      </c>
      <c r="B17" s="156"/>
      <c r="C17" s="157"/>
      <c r="D17" s="157"/>
      <c r="E17" s="157"/>
      <c r="F17" s="157"/>
      <c r="G17" s="158"/>
      <c r="H17" s="159" t="s">
        <v>100</v>
      </c>
      <c r="I17" s="32"/>
      <c r="J17" s="32"/>
    </row>
    <row r="18" spans="1:55" ht="12.75" customHeight="1">
      <c r="A18" s="153" t="s">
        <v>66</v>
      </c>
      <c r="B18" s="151" t="s">
        <v>523</v>
      </c>
      <c r="C18" s="150"/>
      <c r="D18" s="150"/>
      <c r="E18" s="150"/>
      <c r="F18" s="150"/>
      <c r="G18" s="152"/>
      <c r="H18" s="154">
        <f>'100.3 1 Pol'!G115</f>
        <v>0</v>
      </c>
      <c r="I18" s="32"/>
      <c r="J18" s="32"/>
      <c r="O18">
        <f>'100.3 1 Pol'!AN115</f>
        <v>0</v>
      </c>
      <c r="P18">
        <f>'100.3 1 Pol'!AO115</f>
        <v>0</v>
      </c>
    </row>
    <row r="19" spans="1:55" ht="12.75" customHeight="1" thickBot="1">
      <c r="A19" s="160"/>
      <c r="B19" s="161" t="s">
        <v>102</v>
      </c>
      <c r="C19" s="162"/>
      <c r="D19" s="163" t="str">
        <f>B2</f>
        <v>100.3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58</v>
      </c>
      <c r="B22" s="167"/>
      <c r="C22" s="167"/>
      <c r="D22" s="167">
        <v>15</v>
      </c>
      <c r="E22" s="168" t="s">
        <v>59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60</v>
      </c>
      <c r="B23" s="148"/>
      <c r="C23" s="148"/>
      <c r="D23" s="148">
        <v>15</v>
      </c>
      <c r="E23" s="169" t="s">
        <v>59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58</v>
      </c>
      <c r="B24" s="148"/>
      <c r="C24" s="148"/>
      <c r="D24" s="148">
        <v>21</v>
      </c>
      <c r="E24" s="169" t="s">
        <v>59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60</v>
      </c>
      <c r="B25" s="149"/>
      <c r="C25" s="149"/>
      <c r="D25" s="149">
        <v>21</v>
      </c>
      <c r="E25" s="170" t="s">
        <v>59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103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154</v>
      </c>
      <c r="B28" s="146"/>
      <c r="C28" s="146"/>
      <c r="D28" s="251" t="s">
        <v>66</v>
      </c>
      <c r="E28" s="299" t="s">
        <v>523</v>
      </c>
      <c r="F28" s="299"/>
      <c r="G28" s="299"/>
      <c r="H28" s="299"/>
      <c r="I28" s="32"/>
      <c r="J28" s="32"/>
      <c r="BC28" s="252" t="str">
        <f>E28</f>
        <v>chodník ch1</v>
      </c>
    </row>
    <row r="29" spans="1:55" ht="12.75" customHeight="1">
      <c r="A29" s="155" t="s">
        <v>155</v>
      </c>
      <c r="B29" s="156"/>
      <c r="C29" s="157"/>
      <c r="D29" s="157"/>
      <c r="E29" s="157"/>
      <c r="F29" s="157"/>
      <c r="G29" s="158"/>
      <c r="H29" s="159" t="s">
        <v>100</v>
      </c>
      <c r="I29" s="32"/>
      <c r="J29" s="32"/>
    </row>
    <row r="30" spans="1:55" ht="12.75" customHeight="1">
      <c r="A30" s="153" t="s">
        <v>66</v>
      </c>
      <c r="B30" s="151" t="s">
        <v>67</v>
      </c>
      <c r="C30" s="150"/>
      <c r="D30" s="150"/>
      <c r="E30" s="150"/>
      <c r="F30" s="150"/>
      <c r="G30" s="152"/>
      <c r="H30" s="253">
        <f>'100.3 1 Pol'!F8</f>
        <v>0</v>
      </c>
      <c r="I30" s="32"/>
      <c r="J30" s="32"/>
    </row>
    <row r="31" spans="1:55" ht="12.75" customHeight="1">
      <c r="A31" s="153" t="s">
        <v>70</v>
      </c>
      <c r="B31" s="151" t="s">
        <v>71</v>
      </c>
      <c r="C31" s="150"/>
      <c r="D31" s="150"/>
      <c r="E31" s="150"/>
      <c r="F31" s="150"/>
      <c r="G31" s="152"/>
      <c r="H31" s="253">
        <f>'100.3 1 Pol'!F39</f>
        <v>0</v>
      </c>
      <c r="I31" s="32"/>
      <c r="J31" s="32"/>
    </row>
    <row r="32" spans="1:55" ht="12.75" customHeight="1">
      <c r="A32" s="153" t="s">
        <v>72</v>
      </c>
      <c r="B32" s="151" t="s">
        <v>73</v>
      </c>
      <c r="C32" s="150"/>
      <c r="D32" s="150"/>
      <c r="E32" s="150"/>
      <c r="F32" s="150"/>
      <c r="G32" s="152"/>
      <c r="H32" s="253">
        <f>'100.3 1 Pol'!F48</f>
        <v>0</v>
      </c>
      <c r="I32" s="32"/>
      <c r="J32" s="32"/>
    </row>
    <row r="33" spans="1:10" ht="12.75" customHeight="1">
      <c r="A33" s="153" t="s">
        <v>80</v>
      </c>
      <c r="B33" s="151" t="s">
        <v>81</v>
      </c>
      <c r="C33" s="150"/>
      <c r="D33" s="150"/>
      <c r="E33" s="150"/>
      <c r="F33" s="150"/>
      <c r="G33" s="152"/>
      <c r="H33" s="253">
        <f>'100.3 1 Pol'!F68</f>
        <v>0</v>
      </c>
      <c r="I33" s="32"/>
      <c r="J33" s="32"/>
    </row>
    <row r="34" spans="1:10" ht="12.75" customHeight="1">
      <c r="A34" s="153" t="s">
        <v>84</v>
      </c>
      <c r="B34" s="151" t="s">
        <v>85</v>
      </c>
      <c r="C34" s="150"/>
      <c r="D34" s="150"/>
      <c r="E34" s="150"/>
      <c r="F34" s="150"/>
      <c r="G34" s="152"/>
      <c r="H34" s="253">
        <f>'100.3 1 Pol'!F85</f>
        <v>0</v>
      </c>
      <c r="I34" s="32"/>
      <c r="J34" s="32"/>
    </row>
    <row r="35" spans="1:10" ht="12.75" customHeight="1">
      <c r="A35" s="153" t="s">
        <v>86</v>
      </c>
      <c r="B35" s="151" t="s">
        <v>87</v>
      </c>
      <c r="C35" s="150"/>
      <c r="D35" s="150"/>
      <c r="E35" s="150"/>
      <c r="F35" s="150"/>
      <c r="G35" s="152"/>
      <c r="H35" s="253">
        <f>'100.3 1 Pol'!F95</f>
        <v>0</v>
      </c>
      <c r="I35" s="32"/>
      <c r="J35" s="32"/>
    </row>
    <row r="36" spans="1:10" ht="12.75" customHeight="1">
      <c r="A36" s="153" t="s">
        <v>88</v>
      </c>
      <c r="B36" s="151" t="s">
        <v>89</v>
      </c>
      <c r="C36" s="150"/>
      <c r="D36" s="150"/>
      <c r="E36" s="150"/>
      <c r="F36" s="150"/>
      <c r="G36" s="152"/>
      <c r="H36" s="253">
        <f>'100.3 1 Pol'!F110</f>
        <v>0</v>
      </c>
      <c r="I36" s="32"/>
      <c r="J36" s="32"/>
    </row>
    <row r="37" spans="1:10" ht="12.75" customHeight="1" thickBot="1">
      <c r="A37" s="160"/>
      <c r="B37" s="161" t="s">
        <v>156</v>
      </c>
      <c r="C37" s="162"/>
      <c r="D37" s="163" t="str">
        <f>D28</f>
        <v>1</v>
      </c>
      <c r="E37" s="162"/>
      <c r="F37" s="162"/>
      <c r="G37" s="164"/>
      <c r="H37" s="254">
        <f>SUM(H30:H36)</f>
        <v>0</v>
      </c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4F7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scale="9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>
      <c r="A1" s="307" t="s">
        <v>158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50</v>
      </c>
      <c r="C3" s="209" t="s">
        <v>51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66</v>
      </c>
      <c r="C4" s="210" t="s">
        <v>523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10"/>
      <c r="E7" s="311"/>
      <c r="F7" s="312"/>
      <c r="G7" s="312"/>
      <c r="H7" s="231"/>
      <c r="I7" s="232"/>
    </row>
    <row r="8" spans="1:60">
      <c r="A8" s="224" t="s">
        <v>110</v>
      </c>
      <c r="B8" s="214" t="s">
        <v>66</v>
      </c>
      <c r="C8" s="246" t="s">
        <v>67</v>
      </c>
      <c r="D8" s="216"/>
      <c r="E8" s="218"/>
      <c r="F8" s="313">
        <f>SUM(G9:G38)</f>
        <v>0</v>
      </c>
      <c r="G8" s="314"/>
      <c r="H8" s="220"/>
      <c r="I8" s="226"/>
    </row>
    <row r="9" spans="1:60" outlineLevel="1">
      <c r="A9" s="225"/>
      <c r="B9" s="321" t="s">
        <v>166</v>
      </c>
      <c r="C9" s="322"/>
      <c r="D9" s="323"/>
      <c r="E9" s="324"/>
      <c r="F9" s="325"/>
      <c r="G9" s="326"/>
      <c r="H9" s="223"/>
      <c r="I9" s="227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>
        <v>0</v>
      </c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>
      <c r="A10" s="225"/>
      <c r="B10" s="315" t="s">
        <v>167</v>
      </c>
      <c r="C10" s="316"/>
      <c r="D10" s="317"/>
      <c r="E10" s="318"/>
      <c r="F10" s="319"/>
      <c r="G10" s="320"/>
      <c r="H10" s="223"/>
      <c r="I10" s="227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25"/>
      <c r="B11" s="315" t="s">
        <v>168</v>
      </c>
      <c r="C11" s="316"/>
      <c r="D11" s="317"/>
      <c r="E11" s="318"/>
      <c r="F11" s="319"/>
      <c r="G11" s="320"/>
      <c r="H11" s="223"/>
      <c r="I11" s="227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>
        <v>1</v>
      </c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25">
        <v>1</v>
      </c>
      <c r="B12" s="215" t="s">
        <v>169</v>
      </c>
      <c r="C12" s="247" t="s">
        <v>446</v>
      </c>
      <c r="D12" s="217" t="s">
        <v>163</v>
      </c>
      <c r="E12" s="219">
        <v>26.724</v>
      </c>
      <c r="F12" s="221"/>
      <c r="G12" s="222">
        <f>ROUND(E12*F12,2)</f>
        <v>0</v>
      </c>
      <c r="H12" s="223" t="s">
        <v>164</v>
      </c>
      <c r="I12" s="227" t="s">
        <v>114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>
        <v>21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25"/>
      <c r="B13" s="215"/>
      <c r="C13" s="259" t="s">
        <v>524</v>
      </c>
      <c r="D13" s="255"/>
      <c r="E13" s="257">
        <v>26.724</v>
      </c>
      <c r="F13" s="222"/>
      <c r="G13" s="222"/>
      <c r="H13" s="223"/>
      <c r="I13" s="227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25"/>
      <c r="B14" s="315" t="s">
        <v>166</v>
      </c>
      <c r="C14" s="316"/>
      <c r="D14" s="317"/>
      <c r="E14" s="318"/>
      <c r="F14" s="319"/>
      <c r="G14" s="320"/>
      <c r="H14" s="223"/>
      <c r="I14" s="227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>
        <v>0</v>
      </c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25"/>
      <c r="B15" s="315" t="s">
        <v>167</v>
      </c>
      <c r="C15" s="316"/>
      <c r="D15" s="317"/>
      <c r="E15" s="318"/>
      <c r="F15" s="319"/>
      <c r="G15" s="320"/>
      <c r="H15" s="223"/>
      <c r="I15" s="227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5"/>
      <c r="B16" s="315" t="s">
        <v>168</v>
      </c>
      <c r="C16" s="316"/>
      <c r="D16" s="317"/>
      <c r="E16" s="318"/>
      <c r="F16" s="319"/>
      <c r="G16" s="320"/>
      <c r="H16" s="223"/>
      <c r="I16" s="227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>
        <v>1</v>
      </c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25"/>
      <c r="B17" s="315" t="s">
        <v>172</v>
      </c>
      <c r="C17" s="316"/>
      <c r="D17" s="317"/>
      <c r="E17" s="318"/>
      <c r="F17" s="319"/>
      <c r="G17" s="320"/>
      <c r="H17" s="223"/>
      <c r="I17" s="227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>
        <v>2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25">
        <v>2</v>
      </c>
      <c r="B18" s="215" t="s">
        <v>173</v>
      </c>
      <c r="C18" s="247" t="s">
        <v>448</v>
      </c>
      <c r="D18" s="217" t="s">
        <v>163</v>
      </c>
      <c r="E18" s="219">
        <v>26.724</v>
      </c>
      <c r="F18" s="221"/>
      <c r="G18" s="222">
        <f>ROUND(E18*F18,2)</f>
        <v>0</v>
      </c>
      <c r="H18" s="223" t="s">
        <v>164</v>
      </c>
      <c r="I18" s="227" t="s">
        <v>114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>
        <v>21</v>
      </c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25"/>
      <c r="B19" s="315" t="s">
        <v>166</v>
      </c>
      <c r="C19" s="316"/>
      <c r="D19" s="317"/>
      <c r="E19" s="318"/>
      <c r="F19" s="319"/>
      <c r="G19" s="320"/>
      <c r="H19" s="223"/>
      <c r="I19" s="227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>
        <v>0</v>
      </c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25"/>
      <c r="B20" s="315" t="s">
        <v>167</v>
      </c>
      <c r="C20" s="316"/>
      <c r="D20" s="317"/>
      <c r="E20" s="318"/>
      <c r="F20" s="319"/>
      <c r="G20" s="320"/>
      <c r="H20" s="223"/>
      <c r="I20" s="227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25"/>
      <c r="B21" s="315" t="s">
        <v>175</v>
      </c>
      <c r="C21" s="316"/>
      <c r="D21" s="317"/>
      <c r="E21" s="318"/>
      <c r="F21" s="319"/>
      <c r="G21" s="320"/>
      <c r="H21" s="223"/>
      <c r="I21" s="227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>
        <v>1</v>
      </c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25">
        <v>3</v>
      </c>
      <c r="B22" s="215" t="s">
        <v>176</v>
      </c>
      <c r="C22" s="247" t="s">
        <v>449</v>
      </c>
      <c r="D22" s="217" t="s">
        <v>163</v>
      </c>
      <c r="E22" s="219">
        <v>17.815999999999999</v>
      </c>
      <c r="F22" s="221"/>
      <c r="G22" s="222">
        <f>ROUND(E22*F22,2)</f>
        <v>0</v>
      </c>
      <c r="H22" s="223" t="s">
        <v>164</v>
      </c>
      <c r="I22" s="227" t="s">
        <v>114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>
        <v>21</v>
      </c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25"/>
      <c r="B23" s="215"/>
      <c r="C23" s="259" t="s">
        <v>525</v>
      </c>
      <c r="D23" s="255"/>
      <c r="E23" s="257">
        <v>17.815999999999999</v>
      </c>
      <c r="F23" s="222"/>
      <c r="G23" s="222"/>
      <c r="H23" s="223"/>
      <c r="I23" s="227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25"/>
      <c r="B24" s="315" t="s">
        <v>166</v>
      </c>
      <c r="C24" s="316"/>
      <c r="D24" s="317"/>
      <c r="E24" s="318"/>
      <c r="F24" s="319"/>
      <c r="G24" s="320"/>
      <c r="H24" s="223"/>
      <c r="I24" s="227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>
        <v>0</v>
      </c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25"/>
      <c r="B25" s="315" t="s">
        <v>167</v>
      </c>
      <c r="C25" s="316"/>
      <c r="D25" s="317"/>
      <c r="E25" s="318"/>
      <c r="F25" s="319"/>
      <c r="G25" s="320"/>
      <c r="H25" s="223"/>
      <c r="I25" s="227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25"/>
      <c r="B26" s="315" t="s">
        <v>175</v>
      </c>
      <c r="C26" s="316"/>
      <c r="D26" s="317"/>
      <c r="E26" s="318"/>
      <c r="F26" s="319"/>
      <c r="G26" s="320"/>
      <c r="H26" s="223"/>
      <c r="I26" s="227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>
        <v>1</v>
      </c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25"/>
      <c r="B27" s="315" t="s">
        <v>178</v>
      </c>
      <c r="C27" s="316"/>
      <c r="D27" s="317"/>
      <c r="E27" s="318"/>
      <c r="F27" s="319"/>
      <c r="G27" s="320"/>
      <c r="H27" s="223"/>
      <c r="I27" s="227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>
        <v>2</v>
      </c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25">
        <v>4</v>
      </c>
      <c r="B28" s="215" t="s">
        <v>179</v>
      </c>
      <c r="C28" s="247" t="s">
        <v>451</v>
      </c>
      <c r="D28" s="217" t="s">
        <v>163</v>
      </c>
      <c r="E28" s="219">
        <v>17.815999999999999</v>
      </c>
      <c r="F28" s="221"/>
      <c r="G28" s="222">
        <f>ROUND(E28*F28,2)</f>
        <v>0</v>
      </c>
      <c r="H28" s="223" t="s">
        <v>164</v>
      </c>
      <c r="I28" s="227" t="s">
        <v>114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>
        <v>21</v>
      </c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5"/>
      <c r="B29" s="315" t="s">
        <v>185</v>
      </c>
      <c r="C29" s="316"/>
      <c r="D29" s="317"/>
      <c r="E29" s="318"/>
      <c r="F29" s="319"/>
      <c r="G29" s="320"/>
      <c r="H29" s="223"/>
      <c r="I29" s="227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>
        <v>0</v>
      </c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25"/>
      <c r="B30" s="315" t="s">
        <v>186</v>
      </c>
      <c r="C30" s="316"/>
      <c r="D30" s="317"/>
      <c r="E30" s="318"/>
      <c r="F30" s="319"/>
      <c r="G30" s="320"/>
      <c r="H30" s="223"/>
      <c r="I30" s="227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25">
        <v>5</v>
      </c>
      <c r="B31" s="215" t="s">
        <v>187</v>
      </c>
      <c r="C31" s="247" t="s">
        <v>452</v>
      </c>
      <c r="D31" s="217" t="s">
        <v>163</v>
      </c>
      <c r="E31" s="219">
        <v>44.54</v>
      </c>
      <c r="F31" s="221"/>
      <c r="G31" s="222">
        <f>ROUND(E31*F31,2)</f>
        <v>0</v>
      </c>
      <c r="H31" s="223" t="s">
        <v>164</v>
      </c>
      <c r="I31" s="227" t="s">
        <v>114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>
        <v>21</v>
      </c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5"/>
      <c r="B32" s="315" t="s">
        <v>191</v>
      </c>
      <c r="C32" s="316"/>
      <c r="D32" s="317"/>
      <c r="E32" s="318"/>
      <c r="F32" s="319"/>
      <c r="G32" s="320"/>
      <c r="H32" s="223"/>
      <c r="I32" s="227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>
        <v>0</v>
      </c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25"/>
      <c r="B33" s="315" t="s">
        <v>192</v>
      </c>
      <c r="C33" s="316"/>
      <c r="D33" s="317"/>
      <c r="E33" s="318"/>
      <c r="F33" s="319"/>
      <c r="G33" s="320"/>
      <c r="H33" s="223"/>
      <c r="I33" s="227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25">
        <v>6</v>
      </c>
      <c r="B34" s="215" t="s">
        <v>193</v>
      </c>
      <c r="C34" s="247" t="s">
        <v>194</v>
      </c>
      <c r="D34" s="217" t="s">
        <v>195</v>
      </c>
      <c r="E34" s="219">
        <v>180.57599999999999</v>
      </c>
      <c r="F34" s="221"/>
      <c r="G34" s="222">
        <f>ROUND(E34*F34,2)</f>
        <v>0</v>
      </c>
      <c r="H34" s="223" t="s">
        <v>164</v>
      </c>
      <c r="I34" s="227" t="s">
        <v>114</v>
      </c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>
        <v>21</v>
      </c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25"/>
      <c r="B35" s="215"/>
      <c r="C35" s="259" t="s">
        <v>526</v>
      </c>
      <c r="D35" s="255"/>
      <c r="E35" s="257">
        <v>171.6</v>
      </c>
      <c r="F35" s="222"/>
      <c r="G35" s="222"/>
      <c r="H35" s="223"/>
      <c r="I35" s="227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25"/>
      <c r="B36" s="215"/>
      <c r="C36" s="259" t="s">
        <v>527</v>
      </c>
      <c r="D36" s="255"/>
      <c r="E36" s="257">
        <v>8.9760000000000009</v>
      </c>
      <c r="F36" s="222"/>
      <c r="G36" s="222"/>
      <c r="H36" s="223"/>
      <c r="I36" s="227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25">
        <v>7</v>
      </c>
      <c r="B37" s="215" t="s">
        <v>200</v>
      </c>
      <c r="C37" s="247" t="s">
        <v>201</v>
      </c>
      <c r="D37" s="217" t="s">
        <v>202</v>
      </c>
      <c r="E37" s="219">
        <v>73.342500000000001</v>
      </c>
      <c r="F37" s="221"/>
      <c r="G37" s="222">
        <f>ROUND(E37*F37,2)</f>
        <v>0</v>
      </c>
      <c r="H37" s="223"/>
      <c r="I37" s="227" t="s">
        <v>137</v>
      </c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>
        <v>21</v>
      </c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25"/>
      <c r="B38" s="215"/>
      <c r="C38" s="259" t="s">
        <v>528</v>
      </c>
      <c r="D38" s="255"/>
      <c r="E38" s="257">
        <v>73.342500000000001</v>
      </c>
      <c r="F38" s="222"/>
      <c r="G38" s="222"/>
      <c r="H38" s="223"/>
      <c r="I38" s="227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>
      <c r="A39" s="224" t="s">
        <v>110</v>
      </c>
      <c r="B39" s="214" t="s">
        <v>70</v>
      </c>
      <c r="C39" s="246" t="s">
        <v>71</v>
      </c>
      <c r="D39" s="216"/>
      <c r="E39" s="218"/>
      <c r="F39" s="305">
        <f>SUM(G40:G47)</f>
        <v>0</v>
      </c>
      <c r="G39" s="306"/>
      <c r="H39" s="220"/>
      <c r="I39" s="226"/>
    </row>
    <row r="40" spans="1:60" outlineLevel="1">
      <c r="A40" s="225"/>
      <c r="B40" s="321" t="s">
        <v>185</v>
      </c>
      <c r="C40" s="322"/>
      <c r="D40" s="323"/>
      <c r="E40" s="324"/>
      <c r="F40" s="325"/>
      <c r="G40" s="326"/>
      <c r="H40" s="223"/>
      <c r="I40" s="227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>
        <v>0</v>
      </c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25"/>
      <c r="B41" s="315" t="s">
        <v>186</v>
      </c>
      <c r="C41" s="316"/>
      <c r="D41" s="317"/>
      <c r="E41" s="318"/>
      <c r="F41" s="319"/>
      <c r="G41" s="320"/>
      <c r="H41" s="223"/>
      <c r="I41" s="227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25">
        <v>8</v>
      </c>
      <c r="B42" s="215" t="s">
        <v>211</v>
      </c>
      <c r="C42" s="247" t="s">
        <v>465</v>
      </c>
      <c r="D42" s="217" t="s">
        <v>163</v>
      </c>
      <c r="E42" s="219">
        <v>3</v>
      </c>
      <c r="F42" s="221"/>
      <c r="G42" s="222">
        <f>ROUND(E42*F42,2)</f>
        <v>0</v>
      </c>
      <c r="H42" s="223" t="s">
        <v>164</v>
      </c>
      <c r="I42" s="227" t="s">
        <v>114</v>
      </c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>
        <v>21</v>
      </c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25"/>
      <c r="B43" s="215"/>
      <c r="C43" s="259" t="s">
        <v>529</v>
      </c>
      <c r="D43" s="255"/>
      <c r="E43" s="257">
        <v>3</v>
      </c>
      <c r="F43" s="222"/>
      <c r="G43" s="222"/>
      <c r="H43" s="223"/>
      <c r="I43" s="227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25"/>
      <c r="B44" s="315" t="s">
        <v>213</v>
      </c>
      <c r="C44" s="316"/>
      <c r="D44" s="317"/>
      <c r="E44" s="318"/>
      <c r="F44" s="319"/>
      <c r="G44" s="320"/>
      <c r="H44" s="223"/>
      <c r="I44" s="227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>
        <v>0</v>
      </c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25"/>
      <c r="B45" s="315" t="s">
        <v>214</v>
      </c>
      <c r="C45" s="316"/>
      <c r="D45" s="317"/>
      <c r="E45" s="318"/>
      <c r="F45" s="319"/>
      <c r="G45" s="320"/>
      <c r="H45" s="223"/>
      <c r="I45" s="227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>
        <v>1</v>
      </c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25">
        <v>9</v>
      </c>
      <c r="B46" s="215" t="s">
        <v>215</v>
      </c>
      <c r="C46" s="247" t="s">
        <v>467</v>
      </c>
      <c r="D46" s="217" t="s">
        <v>163</v>
      </c>
      <c r="E46" s="219">
        <v>3</v>
      </c>
      <c r="F46" s="221"/>
      <c r="G46" s="222">
        <f>ROUND(E46*F46,2)</f>
        <v>0</v>
      </c>
      <c r="H46" s="223" t="s">
        <v>164</v>
      </c>
      <c r="I46" s="227" t="s">
        <v>114</v>
      </c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>
        <v>21</v>
      </c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ht="22.5" outlineLevel="1">
      <c r="A47" s="225">
        <v>10</v>
      </c>
      <c r="B47" s="215" t="s">
        <v>218</v>
      </c>
      <c r="C47" s="247" t="s">
        <v>219</v>
      </c>
      <c r="D47" s="217" t="s">
        <v>163</v>
      </c>
      <c r="E47" s="219">
        <v>1.66</v>
      </c>
      <c r="F47" s="221"/>
      <c r="G47" s="222">
        <f>ROUND(E47*F47,2)</f>
        <v>0</v>
      </c>
      <c r="H47" s="223"/>
      <c r="I47" s="227" t="s">
        <v>137</v>
      </c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>
        <v>21</v>
      </c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>
      <c r="A48" s="224" t="s">
        <v>110</v>
      </c>
      <c r="B48" s="214" t="s">
        <v>72</v>
      </c>
      <c r="C48" s="246" t="s">
        <v>73</v>
      </c>
      <c r="D48" s="216"/>
      <c r="E48" s="218"/>
      <c r="F48" s="305">
        <f>SUM(G49:G67)</f>
        <v>0</v>
      </c>
      <c r="G48" s="306"/>
      <c r="H48" s="220"/>
      <c r="I48" s="226"/>
    </row>
    <row r="49" spans="1:60" outlineLevel="1">
      <c r="A49" s="225"/>
      <c r="B49" s="321" t="s">
        <v>220</v>
      </c>
      <c r="C49" s="322"/>
      <c r="D49" s="323"/>
      <c r="E49" s="324"/>
      <c r="F49" s="325"/>
      <c r="G49" s="326"/>
      <c r="H49" s="223"/>
      <c r="I49" s="227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>
        <v>0</v>
      </c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25"/>
      <c r="B50" s="315" t="s">
        <v>221</v>
      </c>
      <c r="C50" s="316"/>
      <c r="D50" s="317"/>
      <c r="E50" s="318"/>
      <c r="F50" s="319"/>
      <c r="G50" s="320"/>
      <c r="H50" s="223"/>
      <c r="I50" s="227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>
      <c r="A51" s="225">
        <v>11</v>
      </c>
      <c r="B51" s="215" t="s">
        <v>222</v>
      </c>
      <c r="C51" s="247" t="s">
        <v>223</v>
      </c>
      <c r="D51" s="217" t="s">
        <v>195</v>
      </c>
      <c r="E51" s="219">
        <v>20</v>
      </c>
      <c r="F51" s="221"/>
      <c r="G51" s="222">
        <f>ROUND(E51*F51,2)</f>
        <v>0</v>
      </c>
      <c r="H51" s="223" t="s">
        <v>224</v>
      </c>
      <c r="I51" s="227" t="s">
        <v>114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>
        <v>21</v>
      </c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>
      <c r="A52" s="225"/>
      <c r="B52" s="315" t="s">
        <v>225</v>
      </c>
      <c r="C52" s="316"/>
      <c r="D52" s="317"/>
      <c r="E52" s="318"/>
      <c r="F52" s="319"/>
      <c r="G52" s="320"/>
      <c r="H52" s="223"/>
      <c r="I52" s="227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>
        <v>0</v>
      </c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25"/>
      <c r="B53" s="315" t="s">
        <v>226</v>
      </c>
      <c r="C53" s="316"/>
      <c r="D53" s="317"/>
      <c r="E53" s="318"/>
      <c r="F53" s="319"/>
      <c r="G53" s="320"/>
      <c r="H53" s="223"/>
      <c r="I53" s="227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>
      <c r="A54" s="225">
        <v>12</v>
      </c>
      <c r="B54" s="215" t="s">
        <v>227</v>
      </c>
      <c r="C54" s="247" t="s">
        <v>471</v>
      </c>
      <c r="D54" s="217" t="s">
        <v>195</v>
      </c>
      <c r="E54" s="219">
        <v>20</v>
      </c>
      <c r="F54" s="221"/>
      <c r="G54" s="222">
        <f>ROUND(E54*F54,2)</f>
        <v>0</v>
      </c>
      <c r="H54" s="223" t="s">
        <v>164</v>
      </c>
      <c r="I54" s="227" t="s">
        <v>114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>
      <c r="A55" s="225"/>
      <c r="B55" s="315" t="s">
        <v>231</v>
      </c>
      <c r="C55" s="316"/>
      <c r="D55" s="317"/>
      <c r="E55" s="318"/>
      <c r="F55" s="319"/>
      <c r="G55" s="320"/>
      <c r="H55" s="223"/>
      <c r="I55" s="227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>
        <v>0</v>
      </c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25">
        <v>13</v>
      </c>
      <c r="B56" s="215" t="s">
        <v>232</v>
      </c>
      <c r="C56" s="247" t="s">
        <v>233</v>
      </c>
      <c r="D56" s="217" t="s">
        <v>195</v>
      </c>
      <c r="E56" s="219">
        <v>20</v>
      </c>
      <c r="F56" s="221"/>
      <c r="G56" s="222">
        <f>ROUND(E56*F56,2)</f>
        <v>0</v>
      </c>
      <c r="H56" s="223" t="s">
        <v>224</v>
      </c>
      <c r="I56" s="227" t="s">
        <v>114</v>
      </c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>
        <v>21</v>
      </c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25">
        <v>14</v>
      </c>
      <c r="B57" s="215" t="s">
        <v>234</v>
      </c>
      <c r="C57" s="247" t="s">
        <v>235</v>
      </c>
      <c r="D57" s="217" t="s">
        <v>195</v>
      </c>
      <c r="E57" s="219">
        <v>20</v>
      </c>
      <c r="F57" s="221"/>
      <c r="G57" s="222">
        <f>ROUND(E57*F57,2)</f>
        <v>0</v>
      </c>
      <c r="H57" s="223" t="s">
        <v>224</v>
      </c>
      <c r="I57" s="227" t="s">
        <v>114</v>
      </c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>
        <v>21</v>
      </c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25">
        <v>15</v>
      </c>
      <c r="B58" s="215" t="s">
        <v>236</v>
      </c>
      <c r="C58" s="247" t="s">
        <v>237</v>
      </c>
      <c r="D58" s="217" t="s">
        <v>195</v>
      </c>
      <c r="E58" s="219">
        <v>40</v>
      </c>
      <c r="F58" s="221"/>
      <c r="G58" s="222">
        <f>ROUND(E58*F58,2)</f>
        <v>0</v>
      </c>
      <c r="H58" s="223" t="s">
        <v>224</v>
      </c>
      <c r="I58" s="227" t="s">
        <v>114</v>
      </c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>
        <v>21</v>
      </c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25"/>
      <c r="B59" s="215"/>
      <c r="C59" s="259" t="s">
        <v>530</v>
      </c>
      <c r="D59" s="255"/>
      <c r="E59" s="257">
        <v>40</v>
      </c>
      <c r="F59" s="222"/>
      <c r="G59" s="222"/>
      <c r="H59" s="223"/>
      <c r="I59" s="227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25">
        <v>16</v>
      </c>
      <c r="B60" s="215" t="s">
        <v>239</v>
      </c>
      <c r="C60" s="247" t="s">
        <v>240</v>
      </c>
      <c r="D60" s="217" t="s">
        <v>195</v>
      </c>
      <c r="E60" s="219">
        <v>40</v>
      </c>
      <c r="F60" s="221"/>
      <c r="G60" s="222">
        <f>ROUND(E60*F60,2)</f>
        <v>0</v>
      </c>
      <c r="H60" s="223" t="s">
        <v>224</v>
      </c>
      <c r="I60" s="227" t="s">
        <v>114</v>
      </c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>
        <v>21</v>
      </c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25"/>
      <c r="B61" s="315" t="s">
        <v>241</v>
      </c>
      <c r="C61" s="316"/>
      <c r="D61" s="317"/>
      <c r="E61" s="318"/>
      <c r="F61" s="319"/>
      <c r="G61" s="320"/>
      <c r="H61" s="223"/>
      <c r="I61" s="227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>
        <v>0</v>
      </c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25"/>
      <c r="B62" s="315" t="s">
        <v>242</v>
      </c>
      <c r="C62" s="316"/>
      <c r="D62" s="317"/>
      <c r="E62" s="318"/>
      <c r="F62" s="319"/>
      <c r="G62" s="320"/>
      <c r="H62" s="223"/>
      <c r="I62" s="227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>
      <c r="A63" s="225">
        <v>17</v>
      </c>
      <c r="B63" s="215" t="s">
        <v>243</v>
      </c>
      <c r="C63" s="247" t="s">
        <v>244</v>
      </c>
      <c r="D63" s="217" t="s">
        <v>195</v>
      </c>
      <c r="E63" s="219">
        <v>20</v>
      </c>
      <c r="F63" s="221"/>
      <c r="G63" s="222">
        <f>ROUND(E63*F63,2)</f>
        <v>0</v>
      </c>
      <c r="H63" s="223" t="s">
        <v>224</v>
      </c>
      <c r="I63" s="227" t="s">
        <v>114</v>
      </c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>
        <v>21</v>
      </c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>
      <c r="A64" s="225"/>
      <c r="B64" s="215"/>
      <c r="C64" s="300" t="s">
        <v>245</v>
      </c>
      <c r="D64" s="301"/>
      <c r="E64" s="302"/>
      <c r="F64" s="303"/>
      <c r="G64" s="304"/>
      <c r="H64" s="223"/>
      <c r="I64" s="227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7" t="str">
        <f>C64</f>
        <v>Včetně dovozu vody do 10 km.</v>
      </c>
      <c r="BB64" s="206"/>
      <c r="BC64" s="206"/>
      <c r="BD64" s="206"/>
      <c r="BE64" s="206"/>
      <c r="BF64" s="206"/>
      <c r="BG64" s="206"/>
      <c r="BH64" s="206"/>
    </row>
    <row r="65" spans="1:60" outlineLevel="1">
      <c r="A65" s="225">
        <v>18</v>
      </c>
      <c r="B65" s="215" t="s">
        <v>246</v>
      </c>
      <c r="C65" s="247" t="s">
        <v>247</v>
      </c>
      <c r="D65" s="217" t="s">
        <v>248</v>
      </c>
      <c r="E65" s="219">
        <v>0.5</v>
      </c>
      <c r="F65" s="221"/>
      <c r="G65" s="222">
        <f>ROUND(E65*F65,2)</f>
        <v>0</v>
      </c>
      <c r="H65" s="223" t="s">
        <v>249</v>
      </c>
      <c r="I65" s="227" t="s">
        <v>114</v>
      </c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>
        <v>21</v>
      </c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25"/>
      <c r="B66" s="215"/>
      <c r="C66" s="259" t="s">
        <v>531</v>
      </c>
      <c r="D66" s="255"/>
      <c r="E66" s="257">
        <v>0.5</v>
      </c>
      <c r="F66" s="222"/>
      <c r="G66" s="222"/>
      <c r="H66" s="223"/>
      <c r="I66" s="227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25">
        <v>19</v>
      </c>
      <c r="B67" s="215" t="s">
        <v>251</v>
      </c>
      <c r="C67" s="247" t="s">
        <v>252</v>
      </c>
      <c r="D67" s="217" t="s">
        <v>253</v>
      </c>
      <c r="E67" s="219">
        <v>0.25</v>
      </c>
      <c r="F67" s="221"/>
      <c r="G67" s="222">
        <f>ROUND(E67*F67,2)</f>
        <v>0</v>
      </c>
      <c r="H67" s="223" t="s">
        <v>249</v>
      </c>
      <c r="I67" s="227" t="s">
        <v>114</v>
      </c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>
        <v>21</v>
      </c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>
      <c r="A68" s="224" t="s">
        <v>110</v>
      </c>
      <c r="B68" s="214" t="s">
        <v>80</v>
      </c>
      <c r="C68" s="246" t="s">
        <v>81</v>
      </c>
      <c r="D68" s="216"/>
      <c r="E68" s="218"/>
      <c r="F68" s="305">
        <f>SUM(G69:G84)</f>
        <v>0</v>
      </c>
      <c r="G68" s="306"/>
      <c r="H68" s="220"/>
      <c r="I68" s="226"/>
    </row>
    <row r="69" spans="1:60" outlineLevel="1">
      <c r="A69" s="225"/>
      <c r="B69" s="321" t="s">
        <v>289</v>
      </c>
      <c r="C69" s="322"/>
      <c r="D69" s="323"/>
      <c r="E69" s="324"/>
      <c r="F69" s="325"/>
      <c r="G69" s="326"/>
      <c r="H69" s="223"/>
      <c r="I69" s="227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>
        <v>0</v>
      </c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>
      <c r="A70" s="225"/>
      <c r="B70" s="315" t="s">
        <v>290</v>
      </c>
      <c r="C70" s="316"/>
      <c r="D70" s="317"/>
      <c r="E70" s="318"/>
      <c r="F70" s="319"/>
      <c r="G70" s="320"/>
      <c r="H70" s="223"/>
      <c r="I70" s="227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25">
        <v>20</v>
      </c>
      <c r="B71" s="215" t="s">
        <v>295</v>
      </c>
      <c r="C71" s="247" t="s">
        <v>481</v>
      </c>
      <c r="D71" s="217" t="s">
        <v>195</v>
      </c>
      <c r="E71" s="219">
        <v>86.183999999999997</v>
      </c>
      <c r="F71" s="221"/>
      <c r="G71" s="222">
        <f>ROUND(E71*F71,2)</f>
        <v>0</v>
      </c>
      <c r="H71" s="223" t="s">
        <v>293</v>
      </c>
      <c r="I71" s="227" t="s">
        <v>114</v>
      </c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>
        <v>21</v>
      </c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25"/>
      <c r="B72" s="215"/>
      <c r="C72" s="259" t="s">
        <v>532</v>
      </c>
      <c r="D72" s="255"/>
      <c r="E72" s="257">
        <v>81.900000000000006</v>
      </c>
      <c r="F72" s="222"/>
      <c r="G72" s="222"/>
      <c r="H72" s="223"/>
      <c r="I72" s="227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25"/>
      <c r="B73" s="215"/>
      <c r="C73" s="259" t="s">
        <v>533</v>
      </c>
      <c r="D73" s="255"/>
      <c r="E73" s="257">
        <v>4.2839999999999998</v>
      </c>
      <c r="F73" s="222"/>
      <c r="G73" s="222"/>
      <c r="H73" s="223"/>
      <c r="I73" s="227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25"/>
      <c r="B74" s="315" t="s">
        <v>312</v>
      </c>
      <c r="C74" s="316"/>
      <c r="D74" s="317"/>
      <c r="E74" s="318"/>
      <c r="F74" s="319"/>
      <c r="G74" s="320"/>
      <c r="H74" s="223"/>
      <c r="I74" s="227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>
        <v>0</v>
      </c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2.5" outlineLevel="1">
      <c r="A75" s="225"/>
      <c r="B75" s="315" t="s">
        <v>313</v>
      </c>
      <c r="C75" s="316"/>
      <c r="D75" s="317"/>
      <c r="E75" s="318"/>
      <c r="F75" s="319"/>
      <c r="G75" s="320"/>
      <c r="H75" s="223"/>
      <c r="I75" s="227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7" t="str">
        <f>B75</f>
        <v>s provedením lože z kameniva drceného, s vyplněním spár, s dvojitým hutněním a se smetením přebytečného materiálu na krajnici. S dodáním hmot pro lože a výplň spár.</v>
      </c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25">
        <v>21</v>
      </c>
      <c r="B76" s="215" t="s">
        <v>314</v>
      </c>
      <c r="C76" s="247" t="s">
        <v>315</v>
      </c>
      <c r="D76" s="217" t="s">
        <v>195</v>
      </c>
      <c r="E76" s="219">
        <v>112.08</v>
      </c>
      <c r="F76" s="221"/>
      <c r="G76" s="222">
        <f>ROUND(E76*F76,2)</f>
        <v>0</v>
      </c>
      <c r="H76" s="223" t="s">
        <v>293</v>
      </c>
      <c r="I76" s="227" t="s">
        <v>114</v>
      </c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>
        <v>21</v>
      </c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25"/>
      <c r="B77" s="215"/>
      <c r="C77" s="259" t="s">
        <v>534</v>
      </c>
      <c r="D77" s="255"/>
      <c r="E77" s="257">
        <v>108</v>
      </c>
      <c r="F77" s="222"/>
      <c r="G77" s="222"/>
      <c r="H77" s="223"/>
      <c r="I77" s="227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25"/>
      <c r="B78" s="215"/>
      <c r="C78" s="259" t="s">
        <v>535</v>
      </c>
      <c r="D78" s="255"/>
      <c r="E78" s="257">
        <v>4.08</v>
      </c>
      <c r="F78" s="222"/>
      <c r="G78" s="222"/>
      <c r="H78" s="223"/>
      <c r="I78" s="227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25"/>
      <c r="B79" s="315" t="s">
        <v>318</v>
      </c>
      <c r="C79" s="316"/>
      <c r="D79" s="317"/>
      <c r="E79" s="318"/>
      <c r="F79" s="319"/>
      <c r="G79" s="320"/>
      <c r="H79" s="223"/>
      <c r="I79" s="227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>
        <v>1</v>
      </c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25">
        <v>22</v>
      </c>
      <c r="B80" s="215" t="s">
        <v>319</v>
      </c>
      <c r="C80" s="247" t="s">
        <v>320</v>
      </c>
      <c r="D80" s="217" t="s">
        <v>195</v>
      </c>
      <c r="E80" s="219">
        <v>4.08</v>
      </c>
      <c r="F80" s="221"/>
      <c r="G80" s="222">
        <f>ROUND(E80*F80,2)</f>
        <v>0</v>
      </c>
      <c r="H80" s="223" t="s">
        <v>293</v>
      </c>
      <c r="I80" s="227" t="s">
        <v>114</v>
      </c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>
        <v>21</v>
      </c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>
      <c r="A81" s="225">
        <v>23</v>
      </c>
      <c r="B81" s="215" t="s">
        <v>325</v>
      </c>
      <c r="C81" s="247" t="s">
        <v>326</v>
      </c>
      <c r="D81" s="217" t="s">
        <v>195</v>
      </c>
      <c r="E81" s="219">
        <v>109.08</v>
      </c>
      <c r="F81" s="221"/>
      <c r="G81" s="222">
        <f>ROUND(E81*F81,2)</f>
        <v>0</v>
      </c>
      <c r="H81" s="223"/>
      <c r="I81" s="227" t="s">
        <v>137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25"/>
      <c r="B82" s="215"/>
      <c r="C82" s="259" t="s">
        <v>536</v>
      </c>
      <c r="D82" s="255"/>
      <c r="E82" s="257">
        <v>109.08</v>
      </c>
      <c r="F82" s="222"/>
      <c r="G82" s="222"/>
      <c r="H82" s="223"/>
      <c r="I82" s="227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>
      <c r="A83" s="225">
        <v>24</v>
      </c>
      <c r="B83" s="215" t="s">
        <v>328</v>
      </c>
      <c r="C83" s="247" t="s">
        <v>329</v>
      </c>
      <c r="D83" s="217" t="s">
        <v>195</v>
      </c>
      <c r="E83" s="219">
        <v>4.2023999999999999</v>
      </c>
      <c r="F83" s="221"/>
      <c r="G83" s="222">
        <f>ROUND(E83*F83,2)</f>
        <v>0</v>
      </c>
      <c r="H83" s="223"/>
      <c r="I83" s="227" t="s">
        <v>137</v>
      </c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>
        <v>21</v>
      </c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25"/>
      <c r="B84" s="215"/>
      <c r="C84" s="259" t="s">
        <v>537</v>
      </c>
      <c r="D84" s="255"/>
      <c r="E84" s="257">
        <v>4.2023999999999999</v>
      </c>
      <c r="F84" s="222"/>
      <c r="G84" s="222"/>
      <c r="H84" s="223"/>
      <c r="I84" s="227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>
      <c r="A85" s="224" t="s">
        <v>110</v>
      </c>
      <c r="B85" s="214" t="s">
        <v>84</v>
      </c>
      <c r="C85" s="246" t="s">
        <v>85</v>
      </c>
      <c r="D85" s="216"/>
      <c r="E85" s="218"/>
      <c r="F85" s="305">
        <f>SUM(G86:G94)</f>
        <v>0</v>
      </c>
      <c r="G85" s="306"/>
      <c r="H85" s="220"/>
      <c r="I85" s="226"/>
    </row>
    <row r="86" spans="1:60" outlineLevel="1">
      <c r="A86" s="225"/>
      <c r="B86" s="321" t="s">
        <v>369</v>
      </c>
      <c r="C86" s="322"/>
      <c r="D86" s="323"/>
      <c r="E86" s="324"/>
      <c r="F86" s="325"/>
      <c r="G86" s="326"/>
      <c r="H86" s="223"/>
      <c r="I86" s="227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>
        <v>0</v>
      </c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>
      <c r="A87" s="225"/>
      <c r="B87" s="315" t="s">
        <v>370</v>
      </c>
      <c r="C87" s="316"/>
      <c r="D87" s="317"/>
      <c r="E87" s="318"/>
      <c r="F87" s="319"/>
      <c r="G87" s="320"/>
      <c r="H87" s="223"/>
      <c r="I87" s="227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>
      <c r="A88" s="225">
        <v>25</v>
      </c>
      <c r="B88" s="215" t="s">
        <v>371</v>
      </c>
      <c r="C88" s="247" t="s">
        <v>372</v>
      </c>
      <c r="D88" s="217" t="s">
        <v>275</v>
      </c>
      <c r="E88" s="219">
        <v>58.5</v>
      </c>
      <c r="F88" s="221"/>
      <c r="G88" s="222">
        <f>ROUND(E88*F88,2)</f>
        <v>0</v>
      </c>
      <c r="H88" s="223" t="s">
        <v>293</v>
      </c>
      <c r="I88" s="227" t="s">
        <v>114</v>
      </c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>
        <v>21</v>
      </c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>
      <c r="A89" s="225"/>
      <c r="B89" s="315" t="s">
        <v>375</v>
      </c>
      <c r="C89" s="316"/>
      <c r="D89" s="317"/>
      <c r="E89" s="318"/>
      <c r="F89" s="319"/>
      <c r="G89" s="320"/>
      <c r="H89" s="223"/>
      <c r="I89" s="227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>
        <v>0</v>
      </c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>
      <c r="A90" s="225"/>
      <c r="B90" s="315" t="s">
        <v>376</v>
      </c>
      <c r="C90" s="316"/>
      <c r="D90" s="317"/>
      <c r="E90" s="318"/>
      <c r="F90" s="319"/>
      <c r="G90" s="320"/>
      <c r="H90" s="223"/>
      <c r="I90" s="227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>
      <c r="A91" s="225">
        <v>26</v>
      </c>
      <c r="B91" s="215" t="s">
        <v>377</v>
      </c>
      <c r="C91" s="247" t="s">
        <v>378</v>
      </c>
      <c r="D91" s="217" t="s">
        <v>163</v>
      </c>
      <c r="E91" s="219">
        <v>2.34</v>
      </c>
      <c r="F91" s="221"/>
      <c r="G91" s="222">
        <f>ROUND(E91*F91,2)</f>
        <v>0</v>
      </c>
      <c r="H91" s="223" t="s">
        <v>293</v>
      </c>
      <c r="I91" s="227" t="s">
        <v>114</v>
      </c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>
        <v>21</v>
      </c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>
      <c r="A92" s="225"/>
      <c r="B92" s="215"/>
      <c r="C92" s="259" t="s">
        <v>538</v>
      </c>
      <c r="D92" s="255"/>
      <c r="E92" s="257">
        <v>2.34</v>
      </c>
      <c r="F92" s="222"/>
      <c r="G92" s="222"/>
      <c r="H92" s="223"/>
      <c r="I92" s="227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>
      <c r="A93" s="225">
        <v>27</v>
      </c>
      <c r="B93" s="215" t="s">
        <v>388</v>
      </c>
      <c r="C93" s="247" t="s">
        <v>389</v>
      </c>
      <c r="D93" s="217" t="s">
        <v>275</v>
      </c>
      <c r="E93" s="219">
        <v>59.085000000000001</v>
      </c>
      <c r="F93" s="221"/>
      <c r="G93" s="222">
        <f>ROUND(E93*F93,2)</f>
        <v>0</v>
      </c>
      <c r="H93" s="223"/>
      <c r="I93" s="227" t="s">
        <v>137</v>
      </c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>
        <v>21</v>
      </c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>
      <c r="A94" s="225"/>
      <c r="B94" s="215"/>
      <c r="C94" s="259" t="s">
        <v>539</v>
      </c>
      <c r="D94" s="255"/>
      <c r="E94" s="257">
        <v>59.085000000000001</v>
      </c>
      <c r="F94" s="222"/>
      <c r="G94" s="222"/>
      <c r="H94" s="223"/>
      <c r="I94" s="227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>
      <c r="A95" s="224" t="s">
        <v>110</v>
      </c>
      <c r="B95" s="214" t="s">
        <v>86</v>
      </c>
      <c r="C95" s="246" t="s">
        <v>87</v>
      </c>
      <c r="D95" s="216"/>
      <c r="E95" s="218"/>
      <c r="F95" s="305">
        <f>SUM(G96:G109)</f>
        <v>0</v>
      </c>
      <c r="G95" s="306"/>
      <c r="H95" s="220"/>
      <c r="I95" s="226"/>
    </row>
    <row r="96" spans="1:60" outlineLevel="1">
      <c r="A96" s="225"/>
      <c r="B96" s="321" t="s">
        <v>400</v>
      </c>
      <c r="C96" s="322"/>
      <c r="D96" s="323"/>
      <c r="E96" s="324"/>
      <c r="F96" s="325"/>
      <c r="G96" s="326"/>
      <c r="H96" s="223"/>
      <c r="I96" s="227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>
        <v>0</v>
      </c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25">
        <v>28</v>
      </c>
      <c r="B97" s="215" t="s">
        <v>540</v>
      </c>
      <c r="C97" s="247" t="s">
        <v>541</v>
      </c>
      <c r="D97" s="217" t="s">
        <v>195</v>
      </c>
      <c r="E97" s="219">
        <v>30</v>
      </c>
      <c r="F97" s="221"/>
      <c r="G97" s="222">
        <f>ROUND(E97*F97,2)</f>
        <v>0</v>
      </c>
      <c r="H97" s="223" t="s">
        <v>293</v>
      </c>
      <c r="I97" s="227" t="s">
        <v>114</v>
      </c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>
        <v>21</v>
      </c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25"/>
      <c r="B98" s="315" t="s">
        <v>411</v>
      </c>
      <c r="C98" s="316"/>
      <c r="D98" s="317"/>
      <c r="E98" s="318"/>
      <c r="F98" s="319"/>
      <c r="G98" s="320"/>
      <c r="H98" s="223"/>
      <c r="I98" s="227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>
        <v>0</v>
      </c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>
      <c r="A99" s="225"/>
      <c r="B99" s="315" t="s">
        <v>412</v>
      </c>
      <c r="C99" s="316"/>
      <c r="D99" s="317"/>
      <c r="E99" s="318"/>
      <c r="F99" s="319"/>
      <c r="G99" s="320"/>
      <c r="H99" s="223"/>
      <c r="I99" s="227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>
      <c r="A100" s="225">
        <v>29</v>
      </c>
      <c r="B100" s="215" t="s">
        <v>413</v>
      </c>
      <c r="C100" s="247" t="s">
        <v>509</v>
      </c>
      <c r="D100" s="217" t="s">
        <v>275</v>
      </c>
      <c r="E100" s="219">
        <v>2</v>
      </c>
      <c r="F100" s="221"/>
      <c r="G100" s="222">
        <f>ROUND(E100*F100,2)</f>
        <v>0</v>
      </c>
      <c r="H100" s="223" t="s">
        <v>293</v>
      </c>
      <c r="I100" s="227" t="s">
        <v>114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25"/>
      <c r="B101" s="315" t="s">
        <v>425</v>
      </c>
      <c r="C101" s="316"/>
      <c r="D101" s="317"/>
      <c r="E101" s="318"/>
      <c r="F101" s="319"/>
      <c r="G101" s="320"/>
      <c r="H101" s="223"/>
      <c r="I101" s="227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>
        <v>0</v>
      </c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25">
        <v>30</v>
      </c>
      <c r="B102" s="215" t="s">
        <v>426</v>
      </c>
      <c r="C102" s="247" t="s">
        <v>427</v>
      </c>
      <c r="D102" s="217" t="s">
        <v>202</v>
      </c>
      <c r="E102" s="219">
        <v>6.6</v>
      </c>
      <c r="F102" s="221"/>
      <c r="G102" s="222">
        <f>ROUND(E102*F102,2)</f>
        <v>0</v>
      </c>
      <c r="H102" s="223" t="s">
        <v>293</v>
      </c>
      <c r="I102" s="227" t="s">
        <v>114</v>
      </c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>
        <v>21</v>
      </c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25">
        <v>31</v>
      </c>
      <c r="B103" s="215" t="s">
        <v>428</v>
      </c>
      <c r="C103" s="247" t="s">
        <v>429</v>
      </c>
      <c r="D103" s="217" t="s">
        <v>202</v>
      </c>
      <c r="E103" s="219">
        <v>59.4</v>
      </c>
      <c r="F103" s="221"/>
      <c r="G103" s="222">
        <f>ROUND(E103*F103,2)</f>
        <v>0</v>
      </c>
      <c r="H103" s="223" t="s">
        <v>293</v>
      </c>
      <c r="I103" s="227" t="s">
        <v>114</v>
      </c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>
        <v>21</v>
      </c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25"/>
      <c r="B104" s="315" t="s">
        <v>430</v>
      </c>
      <c r="C104" s="316"/>
      <c r="D104" s="317"/>
      <c r="E104" s="318"/>
      <c r="F104" s="319"/>
      <c r="G104" s="320"/>
      <c r="H104" s="223"/>
      <c r="I104" s="227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>
        <v>0</v>
      </c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25"/>
      <c r="B105" s="315" t="s">
        <v>431</v>
      </c>
      <c r="C105" s="316"/>
      <c r="D105" s="317"/>
      <c r="E105" s="318"/>
      <c r="F105" s="319"/>
      <c r="G105" s="320"/>
      <c r="H105" s="223"/>
      <c r="I105" s="227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25">
        <v>32</v>
      </c>
      <c r="B106" s="215" t="s">
        <v>432</v>
      </c>
      <c r="C106" s="247" t="s">
        <v>433</v>
      </c>
      <c r="D106" s="217" t="s">
        <v>202</v>
      </c>
      <c r="E106" s="219">
        <v>6.6</v>
      </c>
      <c r="F106" s="221"/>
      <c r="G106" s="222">
        <f>ROUND(E106*F106,2)</f>
        <v>0</v>
      </c>
      <c r="H106" s="223" t="s">
        <v>293</v>
      </c>
      <c r="I106" s="227" t="s">
        <v>114</v>
      </c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>
        <v>21</v>
      </c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>
      <c r="A107" s="225"/>
      <c r="B107" s="315" t="s">
        <v>434</v>
      </c>
      <c r="C107" s="316"/>
      <c r="D107" s="317"/>
      <c r="E107" s="318"/>
      <c r="F107" s="319"/>
      <c r="G107" s="320"/>
      <c r="H107" s="223"/>
      <c r="I107" s="227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>
        <v>0</v>
      </c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>
      <c r="A108" s="225">
        <v>33</v>
      </c>
      <c r="B108" s="215" t="s">
        <v>435</v>
      </c>
      <c r="C108" s="247" t="s">
        <v>436</v>
      </c>
      <c r="D108" s="217" t="s">
        <v>202</v>
      </c>
      <c r="E108" s="219">
        <v>6.6</v>
      </c>
      <c r="F108" s="221"/>
      <c r="G108" s="222">
        <f>ROUND(E108*F108,2)</f>
        <v>0</v>
      </c>
      <c r="H108" s="223" t="s">
        <v>437</v>
      </c>
      <c r="I108" s="227" t="s">
        <v>114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>
        <v>21</v>
      </c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25"/>
      <c r="B109" s="215"/>
      <c r="C109" s="300" t="s">
        <v>438</v>
      </c>
      <c r="D109" s="301"/>
      <c r="E109" s="302"/>
      <c r="F109" s="303"/>
      <c r="G109" s="304"/>
      <c r="H109" s="223"/>
      <c r="I109" s="227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7" t="str">
        <f>C109</f>
        <v>směsný odpad všech kategorií</v>
      </c>
      <c r="BB109" s="206"/>
      <c r="BC109" s="206"/>
      <c r="BD109" s="206"/>
      <c r="BE109" s="206"/>
      <c r="BF109" s="206"/>
      <c r="BG109" s="206"/>
      <c r="BH109" s="206"/>
    </row>
    <row r="110" spans="1:60">
      <c r="A110" s="224" t="s">
        <v>110</v>
      </c>
      <c r="B110" s="214" t="s">
        <v>88</v>
      </c>
      <c r="C110" s="246" t="s">
        <v>89</v>
      </c>
      <c r="D110" s="216"/>
      <c r="E110" s="218"/>
      <c r="F110" s="305">
        <f>SUM(G111:G113)</f>
        <v>0</v>
      </c>
      <c r="G110" s="306"/>
      <c r="H110" s="220"/>
      <c r="I110" s="226"/>
    </row>
    <row r="111" spans="1:60" outlineLevel="1">
      <c r="A111" s="225"/>
      <c r="B111" s="321" t="s">
        <v>542</v>
      </c>
      <c r="C111" s="322"/>
      <c r="D111" s="323"/>
      <c r="E111" s="324"/>
      <c r="F111" s="325"/>
      <c r="G111" s="326"/>
      <c r="H111" s="223"/>
      <c r="I111" s="227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>
        <v>0</v>
      </c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25"/>
      <c r="B112" s="315" t="s">
        <v>440</v>
      </c>
      <c r="C112" s="316"/>
      <c r="D112" s="317"/>
      <c r="E112" s="318"/>
      <c r="F112" s="319"/>
      <c r="G112" s="320"/>
      <c r="H112" s="223"/>
      <c r="I112" s="227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ht="13.5" outlineLevel="1" thickBot="1">
      <c r="A113" s="233">
        <v>34</v>
      </c>
      <c r="B113" s="234" t="s">
        <v>543</v>
      </c>
      <c r="C113" s="248" t="s">
        <v>442</v>
      </c>
      <c r="D113" s="235" t="s">
        <v>202</v>
      </c>
      <c r="E113" s="236">
        <v>77.477770000000007</v>
      </c>
      <c r="F113" s="237"/>
      <c r="G113" s="238">
        <f>ROUND(E113*F113,2)</f>
        <v>0</v>
      </c>
      <c r="H113" s="239" t="s">
        <v>293</v>
      </c>
      <c r="I113" s="240" t="s">
        <v>114</v>
      </c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>
        <v>21</v>
      </c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hidden="1">
      <c r="C114" s="249"/>
      <c r="D114" s="185"/>
      <c r="AK114">
        <f>SUM(AK1:AK113)</f>
        <v>0</v>
      </c>
      <c r="AL114">
        <f>SUM(AL1:AL113)</f>
        <v>0</v>
      </c>
      <c r="AN114">
        <v>15</v>
      </c>
      <c r="AO114">
        <v>21</v>
      </c>
    </row>
    <row r="115" spans="1:60" ht="13.5" hidden="1" thickBot="1">
      <c r="A115" s="241"/>
      <c r="B115" s="242" t="s">
        <v>153</v>
      </c>
      <c r="C115" s="250"/>
      <c r="D115" s="243"/>
      <c r="E115" s="244"/>
      <c r="F115" s="244"/>
      <c r="G115" s="245">
        <f>F8+F39+F48+F68+F85+F95+F110</f>
        <v>0</v>
      </c>
      <c r="AN115">
        <f>SUMIF(AM8:AM114,AN114,G8:G114)</f>
        <v>0</v>
      </c>
      <c r="AO115">
        <f>SUMIF(AM8:AM114,AO114,G8:G114)</f>
        <v>0</v>
      </c>
    </row>
    <row r="116" spans="1:60">
      <c r="D116" s="185"/>
    </row>
    <row r="117" spans="1:60">
      <c r="D117" s="185"/>
    </row>
    <row r="118" spans="1:60">
      <c r="D118" s="185"/>
    </row>
    <row r="119" spans="1:60">
      <c r="D119" s="185"/>
    </row>
    <row r="120" spans="1:60">
      <c r="D120" s="185"/>
    </row>
    <row r="121" spans="1:60">
      <c r="D121" s="185"/>
    </row>
    <row r="122" spans="1:60">
      <c r="D122" s="185"/>
    </row>
    <row r="123" spans="1:60">
      <c r="D123" s="185"/>
    </row>
    <row r="124" spans="1:60">
      <c r="D124" s="185"/>
    </row>
    <row r="125" spans="1:60">
      <c r="D125" s="185"/>
    </row>
    <row r="126" spans="1:60">
      <c r="D126" s="185"/>
    </row>
    <row r="127" spans="1:60">
      <c r="D127" s="185"/>
    </row>
    <row r="128" spans="1:60">
      <c r="D128" s="185"/>
    </row>
    <row r="129" spans="4:4">
      <c r="D129" s="185"/>
    </row>
    <row r="130" spans="4:4">
      <c r="D130" s="185"/>
    </row>
    <row r="131" spans="4:4">
      <c r="D131" s="185"/>
    </row>
    <row r="132" spans="4:4">
      <c r="D132" s="185"/>
    </row>
    <row r="133" spans="4:4">
      <c r="D133" s="185"/>
    </row>
    <row r="134" spans="4:4">
      <c r="D134" s="185"/>
    </row>
    <row r="135" spans="4:4">
      <c r="D135" s="185"/>
    </row>
    <row r="136" spans="4:4">
      <c r="D136" s="185"/>
    </row>
    <row r="137" spans="4:4">
      <c r="D137" s="185"/>
    </row>
    <row r="138" spans="4:4">
      <c r="D138" s="185"/>
    </row>
    <row r="139" spans="4:4">
      <c r="D139" s="185"/>
    </row>
    <row r="140" spans="4:4">
      <c r="D140" s="185"/>
    </row>
    <row r="141" spans="4:4">
      <c r="D141" s="185"/>
    </row>
    <row r="142" spans="4:4">
      <c r="D142" s="185"/>
    </row>
    <row r="143" spans="4:4">
      <c r="D143" s="185"/>
    </row>
    <row r="144" spans="4:4">
      <c r="D144" s="185"/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/>
  <mergeCells count="58">
    <mergeCell ref="B20:G20"/>
    <mergeCell ref="A1:G1"/>
    <mergeCell ref="C7:G7"/>
    <mergeCell ref="F8:G8"/>
    <mergeCell ref="B9:G9"/>
    <mergeCell ref="B10:G10"/>
    <mergeCell ref="B11:G11"/>
    <mergeCell ref="B14:G14"/>
    <mergeCell ref="B15:G15"/>
    <mergeCell ref="B16:G16"/>
    <mergeCell ref="B17:G17"/>
    <mergeCell ref="B19:G19"/>
    <mergeCell ref="B41:G41"/>
    <mergeCell ref="B21:G21"/>
    <mergeCell ref="B24:G24"/>
    <mergeCell ref="B25:G25"/>
    <mergeCell ref="B26:G26"/>
    <mergeCell ref="B27:G27"/>
    <mergeCell ref="B29:G29"/>
    <mergeCell ref="B30:G30"/>
    <mergeCell ref="B32:G32"/>
    <mergeCell ref="B33:G33"/>
    <mergeCell ref="F39:G39"/>
    <mergeCell ref="B40:G40"/>
    <mergeCell ref="F68:G68"/>
    <mergeCell ref="B44:G44"/>
    <mergeCell ref="B45:G45"/>
    <mergeCell ref="F48:G48"/>
    <mergeCell ref="B49:G49"/>
    <mergeCell ref="B50:G50"/>
    <mergeCell ref="B52:G52"/>
    <mergeCell ref="B53:G53"/>
    <mergeCell ref="B55:G55"/>
    <mergeCell ref="B61:G61"/>
    <mergeCell ref="B62:G62"/>
    <mergeCell ref="C64:G64"/>
    <mergeCell ref="B96:G96"/>
    <mergeCell ref="B69:G69"/>
    <mergeCell ref="B70:G70"/>
    <mergeCell ref="B74:G74"/>
    <mergeCell ref="B75:G75"/>
    <mergeCell ref="B79:G79"/>
    <mergeCell ref="F85:G85"/>
    <mergeCell ref="B86:G86"/>
    <mergeCell ref="B87:G87"/>
    <mergeCell ref="B89:G89"/>
    <mergeCell ref="B90:G90"/>
    <mergeCell ref="F95:G95"/>
    <mergeCell ref="C109:G109"/>
    <mergeCell ref="F110:G110"/>
    <mergeCell ref="B111:G111"/>
    <mergeCell ref="B112:G112"/>
    <mergeCell ref="B98:G98"/>
    <mergeCell ref="B99:G99"/>
    <mergeCell ref="B101:G101"/>
    <mergeCell ref="B104:G104"/>
    <mergeCell ref="B105:G105"/>
    <mergeCell ref="B107:G107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C50"/>
  <sheetViews>
    <sheetView showGridLines="0" zoomScaleNormal="10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140625" customWidth="1"/>
  </cols>
  <sheetData>
    <row r="1" spans="1:10" ht="13.9" customHeight="1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10" ht="13.9" customHeight="1" thickBot="1">
      <c r="A2" s="25" t="s">
        <v>28</v>
      </c>
      <c r="B2" s="144" t="s">
        <v>52</v>
      </c>
      <c r="C2" s="298" t="s">
        <v>53</v>
      </c>
      <c r="D2" s="287"/>
      <c r="E2" s="287"/>
      <c r="F2" s="287"/>
      <c r="G2" s="26" t="s">
        <v>15</v>
      </c>
      <c r="H2" s="34" t="s">
        <v>16</v>
      </c>
    </row>
    <row r="3" spans="1:10" ht="13.9" customHeight="1" thickTop="1">
      <c r="H3" s="35"/>
    </row>
    <row r="4" spans="1:10" ht="17.45" customHeight="1">
      <c r="A4" s="286" t="s">
        <v>17</v>
      </c>
      <c r="B4" s="286"/>
      <c r="C4" s="286"/>
      <c r="D4" s="286"/>
      <c r="E4" s="286"/>
      <c r="F4" s="286"/>
      <c r="G4" s="286"/>
      <c r="H4" s="286"/>
    </row>
    <row r="5" spans="1:10" ht="13.15" customHeight="1">
      <c r="H5" s="35"/>
    </row>
    <row r="6" spans="1:10" ht="15.6" customHeight="1">
      <c r="A6" s="32" t="s">
        <v>25</v>
      </c>
      <c r="B6" s="29" t="str">
        <f>B2</f>
        <v>300</v>
      </c>
      <c r="H6" s="35"/>
    </row>
    <row r="7" spans="1:10" ht="15.6" customHeight="1">
      <c r="B7" s="288" t="str">
        <f>C2</f>
        <v>Dešťová kanalizace</v>
      </c>
      <c r="C7" s="289"/>
      <c r="D7" s="289"/>
      <c r="E7" s="289"/>
      <c r="F7" s="289"/>
      <c r="G7" s="289"/>
      <c r="H7" s="35"/>
    </row>
    <row r="8" spans="1:10" ht="13.1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98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99</v>
      </c>
      <c r="B17" s="156"/>
      <c r="C17" s="157"/>
      <c r="D17" s="157"/>
      <c r="E17" s="157"/>
      <c r="F17" s="157"/>
      <c r="G17" s="158"/>
      <c r="H17" s="159" t="s">
        <v>100</v>
      </c>
      <c r="I17" s="32"/>
      <c r="J17" s="32"/>
    </row>
    <row r="18" spans="1:55" ht="12.75" customHeight="1">
      <c r="A18" s="153" t="s">
        <v>66</v>
      </c>
      <c r="B18" s="151" t="s">
        <v>544</v>
      </c>
      <c r="C18" s="150"/>
      <c r="D18" s="150"/>
      <c r="E18" s="150"/>
      <c r="F18" s="150"/>
      <c r="G18" s="152"/>
      <c r="H18" s="154">
        <f>'300 1 Pol'!G88</f>
        <v>0</v>
      </c>
      <c r="I18" s="32"/>
      <c r="J18" s="32"/>
      <c r="O18">
        <f>'300 1 Pol'!AN88</f>
        <v>0</v>
      </c>
      <c r="P18">
        <f>'300 1 Pol'!AO88</f>
        <v>0</v>
      </c>
    </row>
    <row r="19" spans="1:55" ht="12.75" customHeight="1">
      <c r="A19" s="153" t="s">
        <v>545</v>
      </c>
      <c r="B19" s="151" t="s">
        <v>546</v>
      </c>
      <c r="C19" s="150"/>
      <c r="D19" s="150"/>
      <c r="E19" s="150"/>
      <c r="F19" s="150"/>
      <c r="G19" s="152"/>
      <c r="H19" s="154">
        <f>'300 2 Pol'!G60</f>
        <v>0</v>
      </c>
      <c r="I19" s="32"/>
      <c r="J19" s="32"/>
      <c r="O19">
        <f>'300 2 Pol'!AN60</f>
        <v>0</v>
      </c>
      <c r="P19">
        <f>'300 2 Pol'!AO60</f>
        <v>0</v>
      </c>
    </row>
    <row r="20" spans="1:55" ht="12.75" customHeight="1" thickBot="1">
      <c r="A20" s="160"/>
      <c r="B20" s="161" t="s">
        <v>102</v>
      </c>
      <c r="C20" s="162"/>
      <c r="D20" s="163" t="str">
        <f>B2</f>
        <v>300</v>
      </c>
      <c r="E20" s="162"/>
      <c r="F20" s="162"/>
      <c r="G20" s="164"/>
      <c r="H20" s="165">
        <f>SUM(H18:H19)</f>
        <v>0</v>
      </c>
      <c r="I20" s="32"/>
      <c r="J20" s="32"/>
    </row>
    <row r="21" spans="1:55" ht="12.75" customHeight="1" thickBot="1">
      <c r="A21" s="32"/>
      <c r="B21" s="32"/>
      <c r="C21" s="32"/>
      <c r="D21" s="32"/>
      <c r="E21" s="32"/>
      <c r="F21" s="32"/>
      <c r="G21" s="32"/>
      <c r="H21" s="166"/>
      <c r="I21" s="32"/>
      <c r="J21" s="32"/>
    </row>
    <row r="22" spans="1:55" ht="12.75" customHeight="1">
      <c r="A22" s="176"/>
      <c r="B22" s="177"/>
      <c r="C22" s="177"/>
      <c r="D22" s="177"/>
      <c r="E22" s="178"/>
      <c r="F22" s="177"/>
      <c r="G22" s="177"/>
      <c r="H22" s="179" t="s">
        <v>57</v>
      </c>
      <c r="I22" s="32"/>
      <c r="J22" s="32"/>
      <c r="O22" s="35">
        <f>H23</f>
        <v>0</v>
      </c>
      <c r="P22" s="35">
        <f>H25</f>
        <v>0</v>
      </c>
    </row>
    <row r="23" spans="1:55" ht="12.75" customHeight="1">
      <c r="A23" s="171" t="s">
        <v>58</v>
      </c>
      <c r="B23" s="167"/>
      <c r="C23" s="167"/>
      <c r="D23" s="167">
        <v>15</v>
      </c>
      <c r="E23" s="168" t="s">
        <v>59</v>
      </c>
      <c r="F23" s="167"/>
      <c r="G23" s="167"/>
      <c r="H23" s="174">
        <f>SUM(O18:O20)</f>
        <v>0</v>
      </c>
      <c r="I23" s="32"/>
      <c r="J23" s="32"/>
    </row>
    <row r="24" spans="1:55" ht="12.75" customHeight="1">
      <c r="A24" s="172" t="s">
        <v>60</v>
      </c>
      <c r="B24" s="148"/>
      <c r="C24" s="148"/>
      <c r="D24" s="148">
        <v>15</v>
      </c>
      <c r="E24" s="169" t="s">
        <v>59</v>
      </c>
      <c r="F24" s="148"/>
      <c r="G24" s="148"/>
      <c r="H24" s="175">
        <f>H23*(D24/100)</f>
        <v>0</v>
      </c>
      <c r="I24" s="32"/>
      <c r="J24" s="32"/>
    </row>
    <row r="25" spans="1:55" ht="12.75" customHeight="1">
      <c r="A25" s="172" t="s">
        <v>58</v>
      </c>
      <c r="B25" s="148"/>
      <c r="C25" s="148"/>
      <c r="D25" s="148">
        <v>21</v>
      </c>
      <c r="E25" s="169" t="s">
        <v>59</v>
      </c>
      <c r="F25" s="148"/>
      <c r="G25" s="148"/>
      <c r="H25" s="175">
        <f>SUM(P18:P20)</f>
        <v>0</v>
      </c>
      <c r="I25" s="32"/>
      <c r="J25" s="32"/>
    </row>
    <row r="26" spans="1:55" ht="12.75" customHeight="1" thickBot="1">
      <c r="A26" s="173" t="s">
        <v>60</v>
      </c>
      <c r="B26" s="149"/>
      <c r="C26" s="149"/>
      <c r="D26" s="149">
        <v>21</v>
      </c>
      <c r="E26" s="170" t="s">
        <v>59</v>
      </c>
      <c r="F26" s="148"/>
      <c r="G26" s="148"/>
      <c r="H26" s="175">
        <f>H25*(D26/100)</f>
        <v>0</v>
      </c>
      <c r="I26" s="32"/>
      <c r="J26" s="32"/>
    </row>
    <row r="27" spans="1:55" ht="12.75" customHeight="1" thickBot="1">
      <c r="A27" s="180" t="s">
        <v>103</v>
      </c>
      <c r="B27" s="181"/>
      <c r="C27" s="181"/>
      <c r="D27" s="181"/>
      <c r="E27" s="181"/>
      <c r="F27" s="182"/>
      <c r="G27" s="183"/>
      <c r="H27" s="184">
        <f>SUM(H23:H26)</f>
        <v>0</v>
      </c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>
      <c r="A29" s="145" t="s">
        <v>154</v>
      </c>
      <c r="B29" s="146"/>
      <c r="C29" s="146"/>
      <c r="D29" s="251" t="s">
        <v>66</v>
      </c>
      <c r="E29" s="299" t="s">
        <v>544</v>
      </c>
      <c r="F29" s="299"/>
      <c r="G29" s="299"/>
      <c r="H29" s="299"/>
      <c r="I29" s="32"/>
      <c r="J29" s="32"/>
      <c r="BC29" s="252" t="str">
        <f>E29</f>
        <v>1.etapa dešťové kanalizace</v>
      </c>
    </row>
    <row r="30" spans="1:55" ht="12.75" customHeight="1">
      <c r="A30" s="155" t="s">
        <v>155</v>
      </c>
      <c r="B30" s="156"/>
      <c r="C30" s="157"/>
      <c r="D30" s="157"/>
      <c r="E30" s="157"/>
      <c r="F30" s="157"/>
      <c r="G30" s="158"/>
      <c r="H30" s="159" t="s">
        <v>100</v>
      </c>
      <c r="I30" s="32"/>
      <c r="J30" s="32"/>
    </row>
    <row r="31" spans="1:55" ht="12.75" customHeight="1">
      <c r="A31" s="153" t="s">
        <v>66</v>
      </c>
      <c r="B31" s="151" t="s">
        <v>67</v>
      </c>
      <c r="C31" s="150"/>
      <c r="D31" s="150"/>
      <c r="E31" s="150"/>
      <c r="F31" s="150"/>
      <c r="G31" s="152"/>
      <c r="H31" s="253">
        <f>'300 1 Pol'!F8</f>
        <v>0</v>
      </c>
      <c r="I31" s="32"/>
      <c r="J31" s="32"/>
    </row>
    <row r="32" spans="1:55" ht="12.75" customHeight="1">
      <c r="A32" s="153" t="s">
        <v>78</v>
      </c>
      <c r="B32" s="151" t="s">
        <v>79</v>
      </c>
      <c r="C32" s="150"/>
      <c r="D32" s="150"/>
      <c r="E32" s="150"/>
      <c r="F32" s="150"/>
      <c r="G32" s="152"/>
      <c r="H32" s="253">
        <f>'300 1 Pol'!F52</f>
        <v>0</v>
      </c>
      <c r="I32" s="32"/>
      <c r="J32" s="32"/>
    </row>
    <row r="33" spans="1:55" ht="12.75" customHeight="1">
      <c r="A33" s="153" t="s">
        <v>82</v>
      </c>
      <c r="B33" s="151" t="s">
        <v>83</v>
      </c>
      <c r="C33" s="150"/>
      <c r="D33" s="150"/>
      <c r="E33" s="150"/>
      <c r="F33" s="150"/>
      <c r="G33" s="152"/>
      <c r="H33" s="253">
        <f>'300 1 Pol'!F63</f>
        <v>0</v>
      </c>
      <c r="I33" s="32"/>
      <c r="J33" s="32"/>
    </row>
    <row r="34" spans="1:55" ht="12.75" customHeight="1">
      <c r="A34" s="153" t="s">
        <v>88</v>
      </c>
      <c r="B34" s="151" t="s">
        <v>89</v>
      </c>
      <c r="C34" s="150"/>
      <c r="D34" s="150"/>
      <c r="E34" s="150"/>
      <c r="F34" s="150"/>
      <c r="G34" s="152"/>
      <c r="H34" s="253">
        <f>'300 1 Pol'!F82</f>
        <v>0</v>
      </c>
      <c r="I34" s="32"/>
      <c r="J34" s="32"/>
    </row>
    <row r="35" spans="1:55" ht="12.75" customHeight="1" thickBot="1">
      <c r="A35" s="160"/>
      <c r="B35" s="161" t="s">
        <v>156</v>
      </c>
      <c r="C35" s="162"/>
      <c r="D35" s="163" t="str">
        <f>D29</f>
        <v>1</v>
      </c>
      <c r="E35" s="162"/>
      <c r="F35" s="162"/>
      <c r="G35" s="164"/>
      <c r="H35" s="254">
        <f>SUM(H31:H34)</f>
        <v>0</v>
      </c>
      <c r="I35" s="32"/>
      <c r="J35" s="32"/>
    </row>
    <row r="36" spans="1:55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55" ht="13.5" thickBot="1">
      <c r="A37" s="145" t="s">
        <v>154</v>
      </c>
      <c r="B37" s="146"/>
      <c r="C37" s="146"/>
      <c r="D37" s="251" t="s">
        <v>545</v>
      </c>
      <c r="E37" s="299" t="s">
        <v>546</v>
      </c>
      <c r="F37" s="299"/>
      <c r="G37" s="299"/>
      <c r="H37" s="299"/>
      <c r="I37" s="32"/>
      <c r="J37" s="32"/>
      <c r="BC37" s="252" t="str">
        <f>E37</f>
        <v>2.etapa dešťové kanalizace</v>
      </c>
    </row>
    <row r="38" spans="1:55" ht="12.75" customHeight="1">
      <c r="A38" s="155" t="s">
        <v>155</v>
      </c>
      <c r="B38" s="156"/>
      <c r="C38" s="157"/>
      <c r="D38" s="157"/>
      <c r="E38" s="157"/>
      <c r="F38" s="157"/>
      <c r="G38" s="158"/>
      <c r="H38" s="159" t="s">
        <v>100</v>
      </c>
      <c r="I38" s="32"/>
      <c r="J38" s="32"/>
    </row>
    <row r="39" spans="1:55" ht="12.75" customHeight="1">
      <c r="A39" s="153" t="s">
        <v>66</v>
      </c>
      <c r="B39" s="151" t="s">
        <v>67</v>
      </c>
      <c r="C39" s="150"/>
      <c r="D39" s="150"/>
      <c r="E39" s="150"/>
      <c r="F39" s="150"/>
      <c r="G39" s="152"/>
      <c r="H39" s="253">
        <f>'300 2 Pol'!F8</f>
        <v>0</v>
      </c>
      <c r="I39" s="32"/>
      <c r="J39" s="32"/>
    </row>
    <row r="40" spans="1:55" ht="12.75" customHeight="1">
      <c r="A40" s="153" t="s">
        <v>78</v>
      </c>
      <c r="B40" s="151" t="s">
        <v>79</v>
      </c>
      <c r="C40" s="150"/>
      <c r="D40" s="150"/>
      <c r="E40" s="150"/>
      <c r="F40" s="150"/>
      <c r="G40" s="152"/>
      <c r="H40" s="253">
        <f>'300 2 Pol'!F30</f>
        <v>0</v>
      </c>
      <c r="I40" s="32"/>
      <c r="J40" s="32"/>
    </row>
    <row r="41" spans="1:55" ht="12.75" customHeight="1">
      <c r="A41" s="153" t="s">
        <v>82</v>
      </c>
      <c r="B41" s="151" t="s">
        <v>83</v>
      </c>
      <c r="C41" s="150"/>
      <c r="D41" s="150"/>
      <c r="E41" s="150"/>
      <c r="F41" s="150"/>
      <c r="G41" s="152"/>
      <c r="H41" s="253">
        <f>'300 2 Pol'!F39</f>
        <v>0</v>
      </c>
      <c r="I41" s="32"/>
      <c r="J41" s="32"/>
    </row>
    <row r="42" spans="1:55" ht="12.75" customHeight="1">
      <c r="A42" s="153" t="s">
        <v>88</v>
      </c>
      <c r="B42" s="151" t="s">
        <v>89</v>
      </c>
      <c r="C42" s="150"/>
      <c r="D42" s="150"/>
      <c r="E42" s="150"/>
      <c r="F42" s="150"/>
      <c r="G42" s="152"/>
      <c r="H42" s="253">
        <f>'300 2 Pol'!F54</f>
        <v>0</v>
      </c>
      <c r="I42" s="32"/>
      <c r="J42" s="32"/>
    </row>
    <row r="43" spans="1:55" ht="12.75" customHeight="1" thickBot="1">
      <c r="A43" s="160"/>
      <c r="B43" s="161" t="s">
        <v>156</v>
      </c>
      <c r="C43" s="162"/>
      <c r="D43" s="163" t="str">
        <f>D37</f>
        <v>2</v>
      </c>
      <c r="E43" s="162"/>
      <c r="F43" s="162"/>
      <c r="G43" s="164"/>
      <c r="H43" s="254">
        <f>SUM(H39:H42)</f>
        <v>0</v>
      </c>
      <c r="I43" s="32"/>
      <c r="J43" s="32"/>
    </row>
    <row r="44" spans="1:55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55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55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55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55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4F7" sheet="1"/>
  <mergeCells count="5">
    <mergeCell ref="C2:F2"/>
    <mergeCell ref="A4:H4"/>
    <mergeCell ref="B7:G7"/>
    <mergeCell ref="E29:H29"/>
    <mergeCell ref="E37:H37"/>
  </mergeCells>
  <pageMargins left="0.7" right="0.7" top="0.78740157499999996" bottom="0.78740157499999996" header="0.3" footer="0.3"/>
  <pageSetup paperSize="9" scale="9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>
      <c r="A1" s="307" t="s">
        <v>158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52</v>
      </c>
      <c r="C3" s="209" t="s">
        <v>53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66</v>
      </c>
      <c r="C4" s="210" t="s">
        <v>544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10"/>
      <c r="E7" s="311"/>
      <c r="F7" s="312"/>
      <c r="G7" s="312"/>
      <c r="H7" s="231"/>
      <c r="I7" s="232"/>
    </row>
    <row r="8" spans="1:60">
      <c r="A8" s="224" t="s">
        <v>110</v>
      </c>
      <c r="B8" s="214" t="s">
        <v>66</v>
      </c>
      <c r="C8" s="246" t="s">
        <v>67</v>
      </c>
      <c r="D8" s="216"/>
      <c r="E8" s="218"/>
      <c r="F8" s="313">
        <f>SUM(G9:G51)</f>
        <v>0</v>
      </c>
      <c r="G8" s="314"/>
      <c r="H8" s="220"/>
      <c r="I8" s="226"/>
    </row>
    <row r="9" spans="1:60" outlineLevel="1">
      <c r="A9" s="225"/>
      <c r="B9" s="321" t="s">
        <v>547</v>
      </c>
      <c r="C9" s="322"/>
      <c r="D9" s="323"/>
      <c r="E9" s="324"/>
      <c r="F9" s="325"/>
      <c r="G9" s="326"/>
      <c r="H9" s="223"/>
      <c r="I9" s="227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>
        <v>0</v>
      </c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22.5" outlineLevel="1">
      <c r="A10" s="225"/>
      <c r="B10" s="315" t="s">
        <v>548</v>
      </c>
      <c r="C10" s="316"/>
      <c r="D10" s="317"/>
      <c r="E10" s="318"/>
      <c r="F10" s="319"/>
      <c r="G10" s="320"/>
      <c r="H10" s="223"/>
      <c r="I10" s="227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7" t="str">
        <f>B10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25">
        <v>1</v>
      </c>
      <c r="B11" s="215" t="s">
        <v>549</v>
      </c>
      <c r="C11" s="247" t="s">
        <v>550</v>
      </c>
      <c r="D11" s="217" t="s">
        <v>163</v>
      </c>
      <c r="E11" s="219">
        <v>9.36</v>
      </c>
      <c r="F11" s="221"/>
      <c r="G11" s="222">
        <f>ROUND(E11*F11,2)</f>
        <v>0</v>
      </c>
      <c r="H11" s="223" t="s">
        <v>164</v>
      </c>
      <c r="I11" s="227" t="s">
        <v>114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25"/>
      <c r="B12" s="215"/>
      <c r="C12" s="259" t="s">
        <v>551</v>
      </c>
      <c r="D12" s="255"/>
      <c r="E12" s="257">
        <v>9.36</v>
      </c>
      <c r="F12" s="222"/>
      <c r="G12" s="222"/>
      <c r="H12" s="223"/>
      <c r="I12" s="227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25">
        <v>2</v>
      </c>
      <c r="B13" s="215" t="s">
        <v>552</v>
      </c>
      <c r="C13" s="247" t="s">
        <v>553</v>
      </c>
      <c r="D13" s="217" t="s">
        <v>163</v>
      </c>
      <c r="E13" s="219">
        <v>9.36</v>
      </c>
      <c r="F13" s="221"/>
      <c r="G13" s="222">
        <f>ROUND(E13*F13,2)</f>
        <v>0</v>
      </c>
      <c r="H13" s="223" t="s">
        <v>164</v>
      </c>
      <c r="I13" s="227" t="s">
        <v>114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>
        <v>21</v>
      </c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25">
        <v>3</v>
      </c>
      <c r="B14" s="215" t="s">
        <v>554</v>
      </c>
      <c r="C14" s="247" t="s">
        <v>555</v>
      </c>
      <c r="D14" s="217" t="s">
        <v>163</v>
      </c>
      <c r="E14" s="219">
        <v>6.24</v>
      </c>
      <c r="F14" s="221"/>
      <c r="G14" s="222">
        <f>ROUND(E14*F14,2)</f>
        <v>0</v>
      </c>
      <c r="H14" s="223" t="s">
        <v>164</v>
      </c>
      <c r="I14" s="227" t="s">
        <v>114</v>
      </c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>
        <v>21</v>
      </c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25"/>
      <c r="B15" s="215"/>
      <c r="C15" s="259" t="s">
        <v>556</v>
      </c>
      <c r="D15" s="255"/>
      <c r="E15" s="257">
        <v>6.24</v>
      </c>
      <c r="F15" s="222"/>
      <c r="G15" s="222"/>
      <c r="H15" s="223"/>
      <c r="I15" s="227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5">
        <v>4</v>
      </c>
      <c r="B16" s="215" t="s">
        <v>557</v>
      </c>
      <c r="C16" s="247" t="s">
        <v>558</v>
      </c>
      <c r="D16" s="217" t="s">
        <v>163</v>
      </c>
      <c r="E16" s="219">
        <v>6.24</v>
      </c>
      <c r="F16" s="221"/>
      <c r="G16" s="222">
        <f>ROUND(E16*F16,2)</f>
        <v>0</v>
      </c>
      <c r="H16" s="223" t="s">
        <v>164</v>
      </c>
      <c r="I16" s="227" t="s">
        <v>114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25"/>
      <c r="B17" s="315" t="s">
        <v>559</v>
      </c>
      <c r="C17" s="316"/>
      <c r="D17" s="317"/>
      <c r="E17" s="318"/>
      <c r="F17" s="319"/>
      <c r="G17" s="320"/>
      <c r="H17" s="223"/>
      <c r="I17" s="227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>
        <v>0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ht="22.5" outlineLevel="1">
      <c r="A18" s="225"/>
      <c r="B18" s="315" t="s">
        <v>560</v>
      </c>
      <c r="C18" s="316"/>
      <c r="D18" s="317"/>
      <c r="E18" s="318"/>
      <c r="F18" s="319"/>
      <c r="G18" s="320"/>
      <c r="H18" s="223"/>
      <c r="I18" s="227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 t="str">
        <f>B18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25">
        <v>5</v>
      </c>
      <c r="B19" s="215" t="s">
        <v>561</v>
      </c>
      <c r="C19" s="247" t="s">
        <v>562</v>
      </c>
      <c r="D19" s="217" t="s">
        <v>163</v>
      </c>
      <c r="E19" s="219">
        <v>73.007999999999996</v>
      </c>
      <c r="F19" s="221"/>
      <c r="G19" s="222">
        <f>ROUND(E19*F19,2)</f>
        <v>0</v>
      </c>
      <c r="H19" s="223" t="s">
        <v>164</v>
      </c>
      <c r="I19" s="227" t="s">
        <v>114</v>
      </c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>
        <v>21</v>
      </c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25"/>
      <c r="B20" s="215"/>
      <c r="C20" s="259" t="s">
        <v>563</v>
      </c>
      <c r="D20" s="255"/>
      <c r="E20" s="257">
        <v>111.69</v>
      </c>
      <c r="F20" s="222"/>
      <c r="G20" s="222"/>
      <c r="H20" s="223"/>
      <c r="I20" s="227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25"/>
      <c r="B21" s="215"/>
      <c r="C21" s="259" t="s">
        <v>564</v>
      </c>
      <c r="D21" s="255"/>
      <c r="E21" s="257">
        <v>9.99</v>
      </c>
      <c r="F21" s="222"/>
      <c r="G21" s="222"/>
      <c r="H21" s="223"/>
      <c r="I21" s="227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25"/>
      <c r="B22" s="215"/>
      <c r="C22" s="259" t="s">
        <v>565</v>
      </c>
      <c r="D22" s="255"/>
      <c r="E22" s="257"/>
      <c r="F22" s="222"/>
      <c r="G22" s="222"/>
      <c r="H22" s="223"/>
      <c r="I22" s="227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25"/>
      <c r="B23" s="215"/>
      <c r="C23" s="260" t="s">
        <v>198</v>
      </c>
      <c r="D23" s="256"/>
      <c r="E23" s="258">
        <v>121.68</v>
      </c>
      <c r="F23" s="222"/>
      <c r="G23" s="222"/>
      <c r="H23" s="223"/>
      <c r="I23" s="227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25"/>
      <c r="B24" s="215"/>
      <c r="C24" s="259" t="s">
        <v>566</v>
      </c>
      <c r="D24" s="255"/>
      <c r="E24" s="257">
        <v>-48.671999999999997</v>
      </c>
      <c r="F24" s="222"/>
      <c r="G24" s="222"/>
      <c r="H24" s="223"/>
      <c r="I24" s="227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25">
        <v>6</v>
      </c>
      <c r="B25" s="215" t="s">
        <v>567</v>
      </c>
      <c r="C25" s="247" t="s">
        <v>553</v>
      </c>
      <c r="D25" s="217" t="s">
        <v>163</v>
      </c>
      <c r="E25" s="219">
        <v>36.503999999999998</v>
      </c>
      <c r="F25" s="221"/>
      <c r="G25" s="222">
        <f>ROUND(E25*F25,2)</f>
        <v>0</v>
      </c>
      <c r="H25" s="223" t="s">
        <v>164</v>
      </c>
      <c r="I25" s="227" t="s">
        <v>114</v>
      </c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>
        <v>21</v>
      </c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25"/>
      <c r="B26" s="215"/>
      <c r="C26" s="259" t="s">
        <v>568</v>
      </c>
      <c r="D26" s="255"/>
      <c r="E26" s="257">
        <v>36.503999999999998</v>
      </c>
      <c r="F26" s="222"/>
      <c r="G26" s="222"/>
      <c r="H26" s="223"/>
      <c r="I26" s="227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25">
        <v>7</v>
      </c>
      <c r="B27" s="215" t="s">
        <v>569</v>
      </c>
      <c r="C27" s="247" t="s">
        <v>570</v>
      </c>
      <c r="D27" s="217" t="s">
        <v>163</v>
      </c>
      <c r="E27" s="219">
        <v>48.671999999999997</v>
      </c>
      <c r="F27" s="221"/>
      <c r="G27" s="222">
        <f>ROUND(E27*F27,2)</f>
        <v>0</v>
      </c>
      <c r="H27" s="223" t="s">
        <v>164</v>
      </c>
      <c r="I27" s="227" t="s">
        <v>114</v>
      </c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>
        <v>21</v>
      </c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25"/>
      <c r="B28" s="215"/>
      <c r="C28" s="259" t="s">
        <v>563</v>
      </c>
      <c r="D28" s="255"/>
      <c r="E28" s="257">
        <v>111.69</v>
      </c>
      <c r="F28" s="222"/>
      <c r="G28" s="222"/>
      <c r="H28" s="223"/>
      <c r="I28" s="227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5"/>
      <c r="B29" s="215"/>
      <c r="C29" s="259" t="s">
        <v>564</v>
      </c>
      <c r="D29" s="255"/>
      <c r="E29" s="257">
        <v>9.99</v>
      </c>
      <c r="F29" s="222"/>
      <c r="G29" s="222"/>
      <c r="H29" s="223"/>
      <c r="I29" s="227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25"/>
      <c r="B30" s="215"/>
      <c r="C30" s="259" t="s">
        <v>565</v>
      </c>
      <c r="D30" s="255"/>
      <c r="E30" s="257"/>
      <c r="F30" s="222"/>
      <c r="G30" s="222"/>
      <c r="H30" s="223"/>
      <c r="I30" s="227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25"/>
      <c r="B31" s="215"/>
      <c r="C31" s="260" t="s">
        <v>198</v>
      </c>
      <c r="D31" s="256"/>
      <c r="E31" s="258">
        <v>121.68</v>
      </c>
      <c r="F31" s="222"/>
      <c r="G31" s="222"/>
      <c r="H31" s="223"/>
      <c r="I31" s="227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5"/>
      <c r="B32" s="215"/>
      <c r="C32" s="259" t="s">
        <v>571</v>
      </c>
      <c r="D32" s="255"/>
      <c r="E32" s="257">
        <v>-73.007999999999996</v>
      </c>
      <c r="F32" s="222"/>
      <c r="G32" s="222"/>
      <c r="H32" s="223"/>
      <c r="I32" s="227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25"/>
      <c r="B33" s="215"/>
      <c r="C33" s="260" t="s">
        <v>198</v>
      </c>
      <c r="D33" s="256"/>
      <c r="E33" s="258">
        <v>-73.007999999999996</v>
      </c>
      <c r="F33" s="222"/>
      <c r="G33" s="222"/>
      <c r="H33" s="223"/>
      <c r="I33" s="227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25">
        <v>8</v>
      </c>
      <c r="B34" s="215" t="s">
        <v>572</v>
      </c>
      <c r="C34" s="247" t="s">
        <v>558</v>
      </c>
      <c r="D34" s="217" t="s">
        <v>163</v>
      </c>
      <c r="E34" s="219">
        <v>24.335999999999999</v>
      </c>
      <c r="F34" s="221"/>
      <c r="G34" s="222">
        <f>ROUND(E34*F34,2)</f>
        <v>0</v>
      </c>
      <c r="H34" s="223" t="s">
        <v>164</v>
      </c>
      <c r="I34" s="227" t="s">
        <v>114</v>
      </c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>
        <v>21</v>
      </c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25"/>
      <c r="B35" s="215"/>
      <c r="C35" s="259" t="s">
        <v>573</v>
      </c>
      <c r="D35" s="255"/>
      <c r="E35" s="257">
        <v>24.335999999999999</v>
      </c>
      <c r="F35" s="222"/>
      <c r="G35" s="222"/>
      <c r="H35" s="223"/>
      <c r="I35" s="227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25"/>
      <c r="B36" s="315" t="s">
        <v>574</v>
      </c>
      <c r="C36" s="316"/>
      <c r="D36" s="317"/>
      <c r="E36" s="318"/>
      <c r="F36" s="319"/>
      <c r="G36" s="320"/>
      <c r="H36" s="223"/>
      <c r="I36" s="227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>
        <v>0</v>
      </c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25"/>
      <c r="B37" s="315" t="s">
        <v>575</v>
      </c>
      <c r="C37" s="316"/>
      <c r="D37" s="317"/>
      <c r="E37" s="318"/>
      <c r="F37" s="319"/>
      <c r="G37" s="320"/>
      <c r="H37" s="223"/>
      <c r="I37" s="227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25">
        <v>9</v>
      </c>
      <c r="B38" s="215" t="s">
        <v>576</v>
      </c>
      <c r="C38" s="247" t="s">
        <v>577</v>
      </c>
      <c r="D38" s="217" t="s">
        <v>195</v>
      </c>
      <c r="E38" s="219">
        <v>270.39999999999998</v>
      </c>
      <c r="F38" s="221"/>
      <c r="G38" s="222">
        <f>ROUND(E38*F38,2)</f>
        <v>0</v>
      </c>
      <c r="H38" s="223" t="s">
        <v>164</v>
      </c>
      <c r="I38" s="227" t="s">
        <v>114</v>
      </c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>
        <v>21</v>
      </c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25"/>
      <c r="B39" s="215"/>
      <c r="C39" s="259" t="s">
        <v>578</v>
      </c>
      <c r="D39" s="255"/>
      <c r="E39" s="257">
        <v>248.2</v>
      </c>
      <c r="F39" s="222"/>
      <c r="G39" s="222"/>
      <c r="H39" s="223"/>
      <c r="I39" s="227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25"/>
      <c r="B40" s="215"/>
      <c r="C40" s="259" t="s">
        <v>579</v>
      </c>
      <c r="D40" s="255"/>
      <c r="E40" s="257">
        <v>22.2</v>
      </c>
      <c r="F40" s="222"/>
      <c r="G40" s="222"/>
      <c r="H40" s="223"/>
      <c r="I40" s="227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25"/>
      <c r="B41" s="315" t="s">
        <v>580</v>
      </c>
      <c r="C41" s="316"/>
      <c r="D41" s="317"/>
      <c r="E41" s="318"/>
      <c r="F41" s="319"/>
      <c r="G41" s="320"/>
      <c r="H41" s="223"/>
      <c r="I41" s="227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>
        <v>0</v>
      </c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25"/>
      <c r="B42" s="315" t="s">
        <v>581</v>
      </c>
      <c r="C42" s="316"/>
      <c r="D42" s="317"/>
      <c r="E42" s="318"/>
      <c r="F42" s="319"/>
      <c r="G42" s="320"/>
      <c r="H42" s="223"/>
      <c r="I42" s="227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25">
        <v>10</v>
      </c>
      <c r="B43" s="215" t="s">
        <v>582</v>
      </c>
      <c r="C43" s="247" t="s">
        <v>583</v>
      </c>
      <c r="D43" s="217" t="s">
        <v>195</v>
      </c>
      <c r="E43" s="219">
        <v>270.39999999999998</v>
      </c>
      <c r="F43" s="221"/>
      <c r="G43" s="222">
        <f>ROUND(E43*F43,2)</f>
        <v>0</v>
      </c>
      <c r="H43" s="223" t="s">
        <v>164</v>
      </c>
      <c r="I43" s="227" t="s">
        <v>114</v>
      </c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>
        <v>21</v>
      </c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25"/>
      <c r="B44" s="315" t="s">
        <v>185</v>
      </c>
      <c r="C44" s="316"/>
      <c r="D44" s="317"/>
      <c r="E44" s="318"/>
      <c r="F44" s="319"/>
      <c r="G44" s="320"/>
      <c r="H44" s="223"/>
      <c r="I44" s="227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>
        <v>0</v>
      </c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25"/>
      <c r="B45" s="315" t="s">
        <v>186</v>
      </c>
      <c r="C45" s="316"/>
      <c r="D45" s="317"/>
      <c r="E45" s="318"/>
      <c r="F45" s="319"/>
      <c r="G45" s="320"/>
      <c r="H45" s="223"/>
      <c r="I45" s="227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25">
        <v>11</v>
      </c>
      <c r="B46" s="215" t="s">
        <v>187</v>
      </c>
      <c r="C46" s="247" t="s">
        <v>452</v>
      </c>
      <c r="D46" s="217" t="s">
        <v>163</v>
      </c>
      <c r="E46" s="219">
        <v>137.28</v>
      </c>
      <c r="F46" s="221"/>
      <c r="G46" s="222">
        <f>ROUND(E46*F46,2)</f>
        <v>0</v>
      </c>
      <c r="H46" s="223" t="s">
        <v>164</v>
      </c>
      <c r="I46" s="227" t="s">
        <v>114</v>
      </c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>
        <v>21</v>
      </c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25"/>
      <c r="B47" s="215"/>
      <c r="C47" s="259" t="s">
        <v>584</v>
      </c>
      <c r="D47" s="255"/>
      <c r="E47" s="257">
        <v>15.6</v>
      </c>
      <c r="F47" s="222"/>
      <c r="G47" s="222"/>
      <c r="H47" s="223"/>
      <c r="I47" s="227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25"/>
      <c r="B48" s="215"/>
      <c r="C48" s="259" t="s">
        <v>563</v>
      </c>
      <c r="D48" s="255"/>
      <c r="E48" s="257">
        <v>111.69</v>
      </c>
      <c r="F48" s="222"/>
      <c r="G48" s="222"/>
      <c r="H48" s="223"/>
      <c r="I48" s="227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>
      <c r="A49" s="225"/>
      <c r="B49" s="215"/>
      <c r="C49" s="259" t="s">
        <v>564</v>
      </c>
      <c r="D49" s="255"/>
      <c r="E49" s="257">
        <v>9.99</v>
      </c>
      <c r="F49" s="222"/>
      <c r="G49" s="222"/>
      <c r="H49" s="223"/>
      <c r="I49" s="227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25">
        <v>12</v>
      </c>
      <c r="B50" s="215" t="s">
        <v>200</v>
      </c>
      <c r="C50" s="247" t="s">
        <v>201</v>
      </c>
      <c r="D50" s="217" t="s">
        <v>202</v>
      </c>
      <c r="E50" s="219">
        <v>226.512</v>
      </c>
      <c r="F50" s="221"/>
      <c r="G50" s="222">
        <f>ROUND(E50*F50,2)</f>
        <v>0</v>
      </c>
      <c r="H50" s="223"/>
      <c r="I50" s="227" t="s">
        <v>137</v>
      </c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>
        <v>21</v>
      </c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>
      <c r="A51" s="225"/>
      <c r="B51" s="215"/>
      <c r="C51" s="259" t="s">
        <v>585</v>
      </c>
      <c r="D51" s="255"/>
      <c r="E51" s="257">
        <v>226.512</v>
      </c>
      <c r="F51" s="222"/>
      <c r="G51" s="222"/>
      <c r="H51" s="223"/>
      <c r="I51" s="227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>
      <c r="A52" s="224" t="s">
        <v>110</v>
      </c>
      <c r="B52" s="214" t="s">
        <v>78</v>
      </c>
      <c r="C52" s="246" t="s">
        <v>79</v>
      </c>
      <c r="D52" s="216"/>
      <c r="E52" s="218"/>
      <c r="F52" s="305">
        <f>SUM(G53:G62)</f>
        <v>0</v>
      </c>
      <c r="G52" s="306"/>
      <c r="H52" s="220"/>
      <c r="I52" s="226"/>
    </row>
    <row r="53" spans="1:60" outlineLevel="1">
      <c r="A53" s="225"/>
      <c r="B53" s="321" t="s">
        <v>586</v>
      </c>
      <c r="C53" s="322"/>
      <c r="D53" s="323"/>
      <c r="E53" s="324"/>
      <c r="F53" s="325"/>
      <c r="G53" s="326"/>
      <c r="H53" s="223"/>
      <c r="I53" s="227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>
        <v>0</v>
      </c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>
      <c r="A54" s="225"/>
      <c r="B54" s="315" t="s">
        <v>587</v>
      </c>
      <c r="C54" s="316"/>
      <c r="D54" s="317"/>
      <c r="E54" s="318"/>
      <c r="F54" s="319"/>
      <c r="G54" s="320"/>
      <c r="H54" s="223"/>
      <c r="I54" s="227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>
      <c r="A55" s="225">
        <v>13</v>
      </c>
      <c r="B55" s="215" t="s">
        <v>588</v>
      </c>
      <c r="C55" s="247" t="s">
        <v>589</v>
      </c>
      <c r="D55" s="217" t="s">
        <v>163</v>
      </c>
      <c r="E55" s="219">
        <v>7.38</v>
      </c>
      <c r="F55" s="221"/>
      <c r="G55" s="222">
        <f>ROUND(E55*F55,2)</f>
        <v>0</v>
      </c>
      <c r="H55" s="223" t="s">
        <v>590</v>
      </c>
      <c r="I55" s="227" t="s">
        <v>114</v>
      </c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>
        <v>21</v>
      </c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25"/>
      <c r="B56" s="215"/>
      <c r="C56" s="259" t="s">
        <v>591</v>
      </c>
      <c r="D56" s="255"/>
      <c r="E56" s="257">
        <v>7.38</v>
      </c>
      <c r="F56" s="222"/>
      <c r="G56" s="222"/>
      <c r="H56" s="223"/>
      <c r="I56" s="227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25">
        <v>14</v>
      </c>
      <c r="B57" s="215" t="s">
        <v>592</v>
      </c>
      <c r="C57" s="247" t="s">
        <v>593</v>
      </c>
      <c r="D57" s="217" t="s">
        <v>163</v>
      </c>
      <c r="E57" s="219">
        <v>22.14</v>
      </c>
      <c r="F57" s="221"/>
      <c r="G57" s="222">
        <f>ROUND(E57*F57,2)</f>
        <v>0</v>
      </c>
      <c r="H57" s="223"/>
      <c r="I57" s="227" t="s">
        <v>137</v>
      </c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>
        <v>21</v>
      </c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25"/>
      <c r="B58" s="215"/>
      <c r="C58" s="259" t="s">
        <v>594</v>
      </c>
      <c r="D58" s="255"/>
      <c r="E58" s="257">
        <v>22.14</v>
      </c>
      <c r="F58" s="222"/>
      <c r="G58" s="222"/>
      <c r="H58" s="223"/>
      <c r="I58" s="227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25">
        <v>15</v>
      </c>
      <c r="B59" s="215" t="s">
        <v>595</v>
      </c>
      <c r="C59" s="247" t="s">
        <v>596</v>
      </c>
      <c r="D59" s="217" t="s">
        <v>275</v>
      </c>
      <c r="E59" s="219">
        <v>78</v>
      </c>
      <c r="F59" s="221"/>
      <c r="G59" s="222">
        <f>ROUND(E59*F59,2)</f>
        <v>0</v>
      </c>
      <c r="H59" s="223"/>
      <c r="I59" s="227" t="s">
        <v>137</v>
      </c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>
        <v>21</v>
      </c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25">
        <v>16</v>
      </c>
      <c r="B60" s="215" t="s">
        <v>597</v>
      </c>
      <c r="C60" s="247" t="s">
        <v>598</v>
      </c>
      <c r="D60" s="217" t="s">
        <v>163</v>
      </c>
      <c r="E60" s="219">
        <v>83.83</v>
      </c>
      <c r="F60" s="221"/>
      <c r="G60" s="222">
        <f>ROUND(E60*F60,2)</f>
        <v>0</v>
      </c>
      <c r="H60" s="223"/>
      <c r="I60" s="227" t="s">
        <v>137</v>
      </c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>
        <v>21</v>
      </c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25"/>
      <c r="B61" s="215"/>
      <c r="C61" s="259" t="s">
        <v>599</v>
      </c>
      <c r="D61" s="255"/>
      <c r="E61" s="257">
        <v>83.83</v>
      </c>
      <c r="F61" s="222"/>
      <c r="G61" s="222"/>
      <c r="H61" s="223"/>
      <c r="I61" s="227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25">
        <v>17</v>
      </c>
      <c r="B62" s="215" t="s">
        <v>600</v>
      </c>
      <c r="C62" s="247" t="s">
        <v>601</v>
      </c>
      <c r="D62" s="217" t="s">
        <v>163</v>
      </c>
      <c r="E62" s="219">
        <v>15.6</v>
      </c>
      <c r="F62" s="221"/>
      <c r="G62" s="222">
        <f>ROUND(E62*F62,2)</f>
        <v>0</v>
      </c>
      <c r="H62" s="223"/>
      <c r="I62" s="227" t="s">
        <v>137</v>
      </c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>
        <v>21</v>
      </c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>
      <c r="A63" s="224" t="s">
        <v>110</v>
      </c>
      <c r="B63" s="214" t="s">
        <v>82</v>
      </c>
      <c r="C63" s="246" t="s">
        <v>83</v>
      </c>
      <c r="D63" s="216"/>
      <c r="E63" s="218"/>
      <c r="F63" s="305">
        <f>SUM(G64:G81)</f>
        <v>0</v>
      </c>
      <c r="G63" s="306"/>
      <c r="H63" s="220"/>
      <c r="I63" s="226"/>
    </row>
    <row r="64" spans="1:60" outlineLevel="1">
      <c r="A64" s="225">
        <v>18</v>
      </c>
      <c r="B64" s="215" t="s">
        <v>602</v>
      </c>
      <c r="C64" s="247" t="s">
        <v>603</v>
      </c>
      <c r="D64" s="217" t="s">
        <v>275</v>
      </c>
      <c r="E64" s="219">
        <v>5</v>
      </c>
      <c r="F64" s="221"/>
      <c r="G64" s="222">
        <f t="shared" ref="G64:G74" si="0">ROUND(E64*F64,2)</f>
        <v>0</v>
      </c>
      <c r="H64" s="223"/>
      <c r="I64" s="227" t="s">
        <v>137</v>
      </c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>
        <v>21</v>
      </c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>
      <c r="A65" s="225">
        <v>19</v>
      </c>
      <c r="B65" s="215" t="s">
        <v>604</v>
      </c>
      <c r="C65" s="247" t="s">
        <v>605</v>
      </c>
      <c r="D65" s="217" t="s">
        <v>275</v>
      </c>
      <c r="E65" s="219">
        <v>77</v>
      </c>
      <c r="F65" s="221"/>
      <c r="G65" s="222">
        <f t="shared" si="0"/>
        <v>0</v>
      </c>
      <c r="H65" s="223"/>
      <c r="I65" s="227" t="s">
        <v>137</v>
      </c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>
        <v>21</v>
      </c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25">
        <v>20</v>
      </c>
      <c r="B66" s="215" t="s">
        <v>606</v>
      </c>
      <c r="C66" s="247" t="s">
        <v>607</v>
      </c>
      <c r="D66" s="217" t="s">
        <v>275</v>
      </c>
      <c r="E66" s="219">
        <v>5.5</v>
      </c>
      <c r="F66" s="221"/>
      <c r="G66" s="222">
        <f t="shared" si="0"/>
        <v>0</v>
      </c>
      <c r="H66" s="223"/>
      <c r="I66" s="227" t="s">
        <v>137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>
        <v>21</v>
      </c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25">
        <v>21</v>
      </c>
      <c r="B67" s="215" t="s">
        <v>608</v>
      </c>
      <c r="C67" s="247" t="s">
        <v>609</v>
      </c>
      <c r="D67" s="217" t="s">
        <v>275</v>
      </c>
      <c r="E67" s="219">
        <v>79</v>
      </c>
      <c r="F67" s="221"/>
      <c r="G67" s="222">
        <f t="shared" si="0"/>
        <v>0</v>
      </c>
      <c r="H67" s="223"/>
      <c r="I67" s="227" t="s">
        <v>137</v>
      </c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>
        <v>21</v>
      </c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>
      <c r="A68" s="225">
        <v>22</v>
      </c>
      <c r="B68" s="215" t="s">
        <v>610</v>
      </c>
      <c r="C68" s="247" t="s">
        <v>611</v>
      </c>
      <c r="D68" s="217" t="s">
        <v>208</v>
      </c>
      <c r="E68" s="219">
        <v>1</v>
      </c>
      <c r="F68" s="221"/>
      <c r="G68" s="222">
        <f t="shared" si="0"/>
        <v>0</v>
      </c>
      <c r="H68" s="223"/>
      <c r="I68" s="227" t="s">
        <v>137</v>
      </c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>
        <v>21</v>
      </c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>
      <c r="A69" s="225">
        <v>23</v>
      </c>
      <c r="B69" s="215" t="s">
        <v>612</v>
      </c>
      <c r="C69" s="247" t="s">
        <v>613</v>
      </c>
      <c r="D69" s="217" t="s">
        <v>208</v>
      </c>
      <c r="E69" s="219">
        <v>1</v>
      </c>
      <c r="F69" s="221"/>
      <c r="G69" s="222">
        <f t="shared" si="0"/>
        <v>0</v>
      </c>
      <c r="H69" s="223"/>
      <c r="I69" s="227" t="s">
        <v>137</v>
      </c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>
        <v>21</v>
      </c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>
      <c r="A70" s="225">
        <v>24</v>
      </c>
      <c r="B70" s="215" t="s">
        <v>614</v>
      </c>
      <c r="C70" s="247" t="s">
        <v>615</v>
      </c>
      <c r="D70" s="217" t="s">
        <v>208</v>
      </c>
      <c r="E70" s="219">
        <v>1</v>
      </c>
      <c r="F70" s="221"/>
      <c r="G70" s="222">
        <f t="shared" si="0"/>
        <v>0</v>
      </c>
      <c r="H70" s="223"/>
      <c r="I70" s="227" t="s">
        <v>137</v>
      </c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>
        <v>21</v>
      </c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25">
        <v>25</v>
      </c>
      <c r="B71" s="215" t="s">
        <v>616</v>
      </c>
      <c r="C71" s="247" t="s">
        <v>617</v>
      </c>
      <c r="D71" s="217" t="s">
        <v>208</v>
      </c>
      <c r="E71" s="219">
        <v>1</v>
      </c>
      <c r="F71" s="221"/>
      <c r="G71" s="222">
        <f t="shared" si="0"/>
        <v>0</v>
      </c>
      <c r="H71" s="223"/>
      <c r="I71" s="227" t="s">
        <v>137</v>
      </c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>
        <v>21</v>
      </c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25">
        <v>26</v>
      </c>
      <c r="B72" s="215" t="s">
        <v>618</v>
      </c>
      <c r="C72" s="247" t="s">
        <v>619</v>
      </c>
      <c r="D72" s="217" t="s">
        <v>208</v>
      </c>
      <c r="E72" s="219">
        <v>1</v>
      </c>
      <c r="F72" s="221"/>
      <c r="G72" s="222">
        <f t="shared" si="0"/>
        <v>0</v>
      </c>
      <c r="H72" s="223"/>
      <c r="I72" s="227" t="s">
        <v>137</v>
      </c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>
        <v>21</v>
      </c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25">
        <v>27</v>
      </c>
      <c r="B73" s="215" t="s">
        <v>620</v>
      </c>
      <c r="C73" s="247" t="s">
        <v>621</v>
      </c>
      <c r="D73" s="217" t="s">
        <v>208</v>
      </c>
      <c r="E73" s="219">
        <v>1</v>
      </c>
      <c r="F73" s="221"/>
      <c r="G73" s="222">
        <f t="shared" si="0"/>
        <v>0</v>
      </c>
      <c r="H73" s="223"/>
      <c r="I73" s="227" t="s">
        <v>137</v>
      </c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>
        <v>21</v>
      </c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25">
        <v>28</v>
      </c>
      <c r="B74" s="215" t="s">
        <v>622</v>
      </c>
      <c r="C74" s="247" t="s">
        <v>623</v>
      </c>
      <c r="D74" s="217" t="s">
        <v>275</v>
      </c>
      <c r="E74" s="219">
        <v>82</v>
      </c>
      <c r="F74" s="221"/>
      <c r="G74" s="222">
        <f t="shared" si="0"/>
        <v>0</v>
      </c>
      <c r="H74" s="223"/>
      <c r="I74" s="227" t="s">
        <v>137</v>
      </c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>
        <v>21</v>
      </c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>
      <c r="A75" s="225"/>
      <c r="B75" s="215"/>
      <c r="C75" s="259" t="s">
        <v>624</v>
      </c>
      <c r="D75" s="255"/>
      <c r="E75" s="257">
        <v>82</v>
      </c>
      <c r="F75" s="222"/>
      <c r="G75" s="222"/>
      <c r="H75" s="223"/>
      <c r="I75" s="227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25">
        <v>29</v>
      </c>
      <c r="B76" s="215" t="s">
        <v>625</v>
      </c>
      <c r="C76" s="247" t="s">
        <v>626</v>
      </c>
      <c r="D76" s="217" t="s">
        <v>275</v>
      </c>
      <c r="E76" s="219">
        <v>82</v>
      </c>
      <c r="F76" s="221"/>
      <c r="G76" s="222">
        <f t="shared" ref="G76:G81" si="1">ROUND(E76*F76,2)</f>
        <v>0</v>
      </c>
      <c r="H76" s="223"/>
      <c r="I76" s="227" t="s">
        <v>137</v>
      </c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>
        <v>21</v>
      </c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25">
        <v>30</v>
      </c>
      <c r="B77" s="215" t="s">
        <v>627</v>
      </c>
      <c r="C77" s="247" t="s">
        <v>628</v>
      </c>
      <c r="D77" s="217" t="s">
        <v>275</v>
      </c>
      <c r="E77" s="219">
        <v>78</v>
      </c>
      <c r="F77" s="221"/>
      <c r="G77" s="222">
        <f t="shared" si="1"/>
        <v>0</v>
      </c>
      <c r="H77" s="223"/>
      <c r="I77" s="227" t="s">
        <v>137</v>
      </c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>
        <v>21</v>
      </c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25">
        <v>31</v>
      </c>
      <c r="B78" s="215" t="s">
        <v>629</v>
      </c>
      <c r="C78" s="247" t="s">
        <v>630</v>
      </c>
      <c r="D78" s="217" t="s">
        <v>208</v>
      </c>
      <c r="E78" s="219">
        <v>3</v>
      </c>
      <c r="F78" s="221"/>
      <c r="G78" s="222">
        <f t="shared" si="1"/>
        <v>0</v>
      </c>
      <c r="H78" s="223"/>
      <c r="I78" s="227" t="s">
        <v>137</v>
      </c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>
        <v>21</v>
      </c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25">
        <v>32</v>
      </c>
      <c r="B79" s="215" t="s">
        <v>631</v>
      </c>
      <c r="C79" s="247" t="s">
        <v>632</v>
      </c>
      <c r="D79" s="217" t="s">
        <v>275</v>
      </c>
      <c r="E79" s="219">
        <v>78</v>
      </c>
      <c r="F79" s="221"/>
      <c r="G79" s="222">
        <f t="shared" si="1"/>
        <v>0</v>
      </c>
      <c r="H79" s="223"/>
      <c r="I79" s="227" t="s">
        <v>137</v>
      </c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>
        <v>21</v>
      </c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25">
        <v>33</v>
      </c>
      <c r="B80" s="215" t="s">
        <v>633</v>
      </c>
      <c r="C80" s="247" t="s">
        <v>634</v>
      </c>
      <c r="D80" s="217" t="s">
        <v>275</v>
      </c>
      <c r="E80" s="219">
        <v>78</v>
      </c>
      <c r="F80" s="221"/>
      <c r="G80" s="222">
        <f t="shared" si="1"/>
        <v>0</v>
      </c>
      <c r="H80" s="223"/>
      <c r="I80" s="227" t="s">
        <v>137</v>
      </c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>
        <v>21</v>
      </c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>
      <c r="A81" s="225">
        <v>34</v>
      </c>
      <c r="B81" s="215" t="s">
        <v>635</v>
      </c>
      <c r="C81" s="247" t="s">
        <v>636</v>
      </c>
      <c r="D81" s="217" t="s">
        <v>163</v>
      </c>
      <c r="E81" s="219">
        <v>1</v>
      </c>
      <c r="F81" s="221"/>
      <c r="G81" s="222">
        <f t="shared" si="1"/>
        <v>0</v>
      </c>
      <c r="H81" s="223"/>
      <c r="I81" s="227" t="s">
        <v>137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>
      <c r="A82" s="224" t="s">
        <v>110</v>
      </c>
      <c r="B82" s="214" t="s">
        <v>88</v>
      </c>
      <c r="C82" s="246" t="s">
        <v>89</v>
      </c>
      <c r="D82" s="216"/>
      <c r="E82" s="218"/>
      <c r="F82" s="305">
        <f>SUM(G83:G86)</f>
        <v>0</v>
      </c>
      <c r="G82" s="306"/>
      <c r="H82" s="220"/>
      <c r="I82" s="226"/>
    </row>
    <row r="83" spans="1:60" outlineLevel="1">
      <c r="A83" s="225"/>
      <c r="B83" s="321" t="s">
        <v>637</v>
      </c>
      <c r="C83" s="322"/>
      <c r="D83" s="323"/>
      <c r="E83" s="324"/>
      <c r="F83" s="325"/>
      <c r="G83" s="326"/>
      <c r="H83" s="223"/>
      <c r="I83" s="227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>
        <v>0</v>
      </c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25"/>
      <c r="B84" s="315" t="s">
        <v>638</v>
      </c>
      <c r="C84" s="316"/>
      <c r="D84" s="317"/>
      <c r="E84" s="318"/>
      <c r="F84" s="319"/>
      <c r="G84" s="320"/>
      <c r="H84" s="223"/>
      <c r="I84" s="227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25">
        <v>35</v>
      </c>
      <c r="B85" s="215" t="s">
        <v>639</v>
      </c>
      <c r="C85" s="247" t="s">
        <v>640</v>
      </c>
      <c r="D85" s="217" t="s">
        <v>202</v>
      </c>
      <c r="E85" s="219">
        <v>180.08533</v>
      </c>
      <c r="F85" s="221"/>
      <c r="G85" s="222">
        <f>ROUND(E85*F85,2)</f>
        <v>0</v>
      </c>
      <c r="H85" s="223" t="s">
        <v>590</v>
      </c>
      <c r="I85" s="227" t="s">
        <v>114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>
        <v>21</v>
      </c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ht="13.5" outlineLevel="1" thickBot="1">
      <c r="A86" s="233"/>
      <c r="B86" s="234"/>
      <c r="C86" s="327" t="s">
        <v>641</v>
      </c>
      <c r="D86" s="328"/>
      <c r="E86" s="329"/>
      <c r="F86" s="330"/>
      <c r="G86" s="331"/>
      <c r="H86" s="239"/>
      <c r="I86" s="240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7" t="str">
        <f>C86</f>
        <v>na vzdálenost 15 m od hrany výkopu nebo od okraje šachty</v>
      </c>
      <c r="BB86" s="206"/>
      <c r="BC86" s="206"/>
      <c r="BD86" s="206"/>
      <c r="BE86" s="206"/>
      <c r="BF86" s="206"/>
      <c r="BG86" s="206"/>
      <c r="BH86" s="206"/>
    </row>
    <row r="87" spans="1:60" hidden="1">
      <c r="C87" s="249"/>
      <c r="D87" s="185"/>
      <c r="AK87">
        <f>SUM(AK1:AK86)</f>
        <v>0</v>
      </c>
      <c r="AL87">
        <f>SUM(AL1:AL86)</f>
        <v>0</v>
      </c>
      <c r="AN87">
        <v>15</v>
      </c>
      <c r="AO87">
        <v>21</v>
      </c>
    </row>
    <row r="88" spans="1:60" ht="13.5" hidden="1" thickBot="1">
      <c r="A88" s="241"/>
      <c r="B88" s="242" t="s">
        <v>153</v>
      </c>
      <c r="C88" s="250"/>
      <c r="D88" s="243"/>
      <c r="E88" s="244"/>
      <c r="F88" s="244"/>
      <c r="G88" s="245">
        <f>F8+F52+F63+F82</f>
        <v>0</v>
      </c>
      <c r="AN88">
        <f>SUMIF(AM8:AM87,AN87,G8:G87)</f>
        <v>0</v>
      </c>
      <c r="AO88">
        <f>SUMIF(AM8:AM87,AO87,G8:G87)</f>
        <v>0</v>
      </c>
    </row>
    <row r="89" spans="1:60">
      <c r="D89" s="185"/>
    </row>
    <row r="90" spans="1:60">
      <c r="D90" s="185"/>
    </row>
    <row r="91" spans="1:60">
      <c r="D91" s="185"/>
    </row>
    <row r="92" spans="1:60">
      <c r="D92" s="185"/>
    </row>
    <row r="93" spans="1:60">
      <c r="D93" s="185"/>
    </row>
    <row r="94" spans="1:60">
      <c r="D94" s="185"/>
    </row>
    <row r="95" spans="1:60">
      <c r="D95" s="185"/>
    </row>
    <row r="96" spans="1:60">
      <c r="D96" s="185"/>
    </row>
    <row r="97" spans="4:4">
      <c r="D97" s="185"/>
    </row>
    <row r="98" spans="4:4">
      <c r="D98" s="185"/>
    </row>
    <row r="99" spans="4:4">
      <c r="D99" s="185"/>
    </row>
    <row r="100" spans="4:4">
      <c r="D100" s="185"/>
    </row>
    <row r="101" spans="4:4">
      <c r="D101" s="185"/>
    </row>
    <row r="102" spans="4:4">
      <c r="D102" s="185"/>
    </row>
    <row r="103" spans="4:4">
      <c r="D103" s="185"/>
    </row>
    <row r="104" spans="4:4">
      <c r="D104" s="185"/>
    </row>
    <row r="105" spans="4:4">
      <c r="D105" s="185"/>
    </row>
    <row r="106" spans="4:4">
      <c r="D106" s="185"/>
    </row>
    <row r="107" spans="4:4">
      <c r="D107" s="185"/>
    </row>
    <row r="108" spans="4:4">
      <c r="D108" s="185"/>
    </row>
    <row r="109" spans="4:4">
      <c r="D109" s="185"/>
    </row>
    <row r="110" spans="4:4">
      <c r="D110" s="185"/>
    </row>
    <row r="111" spans="4:4">
      <c r="D111" s="185"/>
    </row>
    <row r="112" spans="4:4">
      <c r="D112" s="185"/>
    </row>
    <row r="113" spans="4:4">
      <c r="D113" s="185"/>
    </row>
    <row r="114" spans="4:4">
      <c r="D114" s="185"/>
    </row>
    <row r="115" spans="4:4">
      <c r="D115" s="185"/>
    </row>
    <row r="116" spans="4:4">
      <c r="D116" s="185"/>
    </row>
    <row r="117" spans="4:4">
      <c r="D117" s="185"/>
    </row>
    <row r="118" spans="4:4">
      <c r="D118" s="185"/>
    </row>
    <row r="119" spans="4:4">
      <c r="D119" s="185"/>
    </row>
    <row r="120" spans="4:4">
      <c r="D120" s="185"/>
    </row>
    <row r="121" spans="4:4">
      <c r="D121" s="185"/>
    </row>
    <row r="122" spans="4:4">
      <c r="D122" s="185"/>
    </row>
    <row r="123" spans="4:4">
      <c r="D123" s="185"/>
    </row>
    <row r="124" spans="4:4">
      <c r="D124" s="185"/>
    </row>
    <row r="125" spans="4:4">
      <c r="D125" s="185"/>
    </row>
    <row r="126" spans="4:4">
      <c r="D126" s="185"/>
    </row>
    <row r="127" spans="4:4">
      <c r="D127" s="185"/>
    </row>
    <row r="128" spans="4:4">
      <c r="D128" s="185"/>
    </row>
    <row r="129" spans="4:4">
      <c r="D129" s="185"/>
    </row>
    <row r="130" spans="4:4">
      <c r="D130" s="185"/>
    </row>
    <row r="131" spans="4:4">
      <c r="D131" s="185"/>
    </row>
    <row r="132" spans="4:4">
      <c r="D132" s="185"/>
    </row>
    <row r="133" spans="4:4">
      <c r="D133" s="185"/>
    </row>
    <row r="134" spans="4:4">
      <c r="D134" s="185"/>
    </row>
    <row r="135" spans="4:4">
      <c r="D135" s="185"/>
    </row>
    <row r="136" spans="4:4">
      <c r="D136" s="185"/>
    </row>
    <row r="137" spans="4:4">
      <c r="D137" s="185"/>
    </row>
    <row r="138" spans="4:4">
      <c r="D138" s="185"/>
    </row>
    <row r="139" spans="4:4">
      <c r="D139" s="185"/>
    </row>
    <row r="140" spans="4:4">
      <c r="D140" s="185"/>
    </row>
    <row r="141" spans="4:4">
      <c r="D141" s="185"/>
    </row>
    <row r="142" spans="4:4">
      <c r="D142" s="185"/>
    </row>
    <row r="143" spans="4:4">
      <c r="D143" s="185"/>
    </row>
    <row r="144" spans="4:4">
      <c r="D144" s="185"/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/>
  <mergeCells count="21">
    <mergeCell ref="B44:G44"/>
    <mergeCell ref="A1:G1"/>
    <mergeCell ref="C7:G7"/>
    <mergeCell ref="F8:G8"/>
    <mergeCell ref="B9:G9"/>
    <mergeCell ref="B10:G10"/>
    <mergeCell ref="B17:G17"/>
    <mergeCell ref="B18:G18"/>
    <mergeCell ref="B36:G36"/>
    <mergeCell ref="B37:G37"/>
    <mergeCell ref="B41:G41"/>
    <mergeCell ref="B42:G42"/>
    <mergeCell ref="B83:G83"/>
    <mergeCell ref="B84:G84"/>
    <mergeCell ref="C86:G86"/>
    <mergeCell ref="B45:G45"/>
    <mergeCell ref="F52:G52"/>
    <mergeCell ref="B53:G53"/>
    <mergeCell ref="B54:G54"/>
    <mergeCell ref="F63:G63"/>
    <mergeCell ref="F82:G8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7109375" customWidth="1"/>
    <col min="53" max="53" width="98.85546875" customWidth="1"/>
  </cols>
  <sheetData>
    <row r="1" spans="1:60" ht="16.5" thickBot="1">
      <c r="A1" s="307" t="s">
        <v>158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52</v>
      </c>
      <c r="C3" s="209" t="s">
        <v>53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545</v>
      </c>
      <c r="C4" s="210" t="s">
        <v>546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10"/>
      <c r="E7" s="311"/>
      <c r="F7" s="312"/>
      <c r="G7" s="312"/>
      <c r="H7" s="231"/>
      <c r="I7" s="232"/>
    </row>
    <row r="8" spans="1:60">
      <c r="A8" s="224" t="s">
        <v>110</v>
      </c>
      <c r="B8" s="214" t="s">
        <v>66</v>
      </c>
      <c r="C8" s="246" t="s">
        <v>67</v>
      </c>
      <c r="D8" s="216"/>
      <c r="E8" s="218"/>
      <c r="F8" s="313">
        <f>SUM(G9:G29)</f>
        <v>0</v>
      </c>
      <c r="G8" s="314"/>
      <c r="H8" s="220"/>
      <c r="I8" s="226"/>
    </row>
    <row r="9" spans="1:60" outlineLevel="1">
      <c r="A9" s="225"/>
      <c r="B9" s="321" t="s">
        <v>559</v>
      </c>
      <c r="C9" s="322"/>
      <c r="D9" s="323"/>
      <c r="E9" s="324"/>
      <c r="F9" s="325"/>
      <c r="G9" s="326"/>
      <c r="H9" s="223"/>
      <c r="I9" s="227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>
        <v>0</v>
      </c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22.5" outlineLevel="1">
      <c r="A10" s="225"/>
      <c r="B10" s="315" t="s">
        <v>560</v>
      </c>
      <c r="C10" s="316"/>
      <c r="D10" s="317"/>
      <c r="E10" s="318"/>
      <c r="F10" s="319"/>
      <c r="G10" s="320"/>
      <c r="H10" s="223"/>
      <c r="I10" s="227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7" t="str">
        <f>B10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25">
        <v>1</v>
      </c>
      <c r="B11" s="215" t="s">
        <v>561</v>
      </c>
      <c r="C11" s="247" t="s">
        <v>642</v>
      </c>
      <c r="D11" s="217" t="s">
        <v>163</v>
      </c>
      <c r="E11" s="219">
        <v>45</v>
      </c>
      <c r="F11" s="221"/>
      <c r="G11" s="222">
        <f>ROUND(E11*F11,2)</f>
        <v>0</v>
      </c>
      <c r="H11" s="223" t="s">
        <v>164</v>
      </c>
      <c r="I11" s="227" t="s">
        <v>114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25"/>
      <c r="B12" s="215"/>
      <c r="C12" s="259" t="s">
        <v>643</v>
      </c>
      <c r="D12" s="255"/>
      <c r="E12" s="257">
        <v>45</v>
      </c>
      <c r="F12" s="222"/>
      <c r="G12" s="222"/>
      <c r="H12" s="223"/>
      <c r="I12" s="227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25">
        <v>2</v>
      </c>
      <c r="B13" s="215" t="s">
        <v>567</v>
      </c>
      <c r="C13" s="247" t="s">
        <v>644</v>
      </c>
      <c r="D13" s="217" t="s">
        <v>163</v>
      </c>
      <c r="E13" s="219">
        <v>22.5</v>
      </c>
      <c r="F13" s="221"/>
      <c r="G13" s="222">
        <f>ROUND(E13*F13,2)</f>
        <v>0</v>
      </c>
      <c r="H13" s="223" t="s">
        <v>164</v>
      </c>
      <c r="I13" s="227" t="s">
        <v>114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>
        <v>21</v>
      </c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25"/>
      <c r="B14" s="215"/>
      <c r="C14" s="259" t="s">
        <v>645</v>
      </c>
      <c r="D14" s="255"/>
      <c r="E14" s="257">
        <v>22.5</v>
      </c>
      <c r="F14" s="222"/>
      <c r="G14" s="222"/>
      <c r="H14" s="223"/>
      <c r="I14" s="227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25">
        <v>3</v>
      </c>
      <c r="B15" s="215" t="s">
        <v>569</v>
      </c>
      <c r="C15" s="247" t="s">
        <v>646</v>
      </c>
      <c r="D15" s="217" t="s">
        <v>163</v>
      </c>
      <c r="E15" s="219">
        <v>30</v>
      </c>
      <c r="F15" s="221"/>
      <c r="G15" s="222">
        <f>ROUND(E15*F15,2)</f>
        <v>0</v>
      </c>
      <c r="H15" s="223" t="s">
        <v>164</v>
      </c>
      <c r="I15" s="227" t="s">
        <v>114</v>
      </c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>
        <v>21</v>
      </c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25"/>
      <c r="B16" s="215"/>
      <c r="C16" s="259" t="s">
        <v>647</v>
      </c>
      <c r="D16" s="255"/>
      <c r="E16" s="257">
        <v>30</v>
      </c>
      <c r="F16" s="222"/>
      <c r="G16" s="222"/>
      <c r="H16" s="223"/>
      <c r="I16" s="227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25">
        <v>4</v>
      </c>
      <c r="B17" s="215" t="s">
        <v>572</v>
      </c>
      <c r="C17" s="247" t="s">
        <v>648</v>
      </c>
      <c r="D17" s="217" t="s">
        <v>163</v>
      </c>
      <c r="E17" s="219">
        <v>15</v>
      </c>
      <c r="F17" s="221"/>
      <c r="G17" s="222">
        <f>ROUND(E17*F17,2)</f>
        <v>0</v>
      </c>
      <c r="H17" s="223" t="s">
        <v>164</v>
      </c>
      <c r="I17" s="227" t="s">
        <v>114</v>
      </c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>
        <v>21</v>
      </c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25"/>
      <c r="B18" s="215"/>
      <c r="C18" s="259" t="s">
        <v>649</v>
      </c>
      <c r="D18" s="255"/>
      <c r="E18" s="257">
        <v>15</v>
      </c>
      <c r="F18" s="222"/>
      <c r="G18" s="222"/>
      <c r="H18" s="223"/>
      <c r="I18" s="227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25"/>
      <c r="B19" s="315" t="s">
        <v>574</v>
      </c>
      <c r="C19" s="316"/>
      <c r="D19" s="317"/>
      <c r="E19" s="318"/>
      <c r="F19" s="319"/>
      <c r="G19" s="320"/>
      <c r="H19" s="223"/>
      <c r="I19" s="227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>
        <v>0</v>
      </c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25"/>
      <c r="B20" s="315" t="s">
        <v>575</v>
      </c>
      <c r="C20" s="316"/>
      <c r="D20" s="317"/>
      <c r="E20" s="318"/>
      <c r="F20" s="319"/>
      <c r="G20" s="320"/>
      <c r="H20" s="223"/>
      <c r="I20" s="227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25">
        <v>5</v>
      </c>
      <c r="B21" s="215" t="s">
        <v>576</v>
      </c>
      <c r="C21" s="247" t="s">
        <v>650</v>
      </c>
      <c r="D21" s="217" t="s">
        <v>195</v>
      </c>
      <c r="E21" s="219">
        <v>105.6</v>
      </c>
      <c r="F21" s="221"/>
      <c r="G21" s="222">
        <f>ROUND(E21*F21,2)</f>
        <v>0</v>
      </c>
      <c r="H21" s="223" t="s">
        <v>164</v>
      </c>
      <c r="I21" s="227" t="s">
        <v>114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>
        <v>21</v>
      </c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25"/>
      <c r="B22" s="315" t="s">
        <v>580</v>
      </c>
      <c r="C22" s="316"/>
      <c r="D22" s="317"/>
      <c r="E22" s="318"/>
      <c r="F22" s="319"/>
      <c r="G22" s="320"/>
      <c r="H22" s="223"/>
      <c r="I22" s="227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>
        <v>0</v>
      </c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25"/>
      <c r="B23" s="315" t="s">
        <v>581</v>
      </c>
      <c r="C23" s="316"/>
      <c r="D23" s="317"/>
      <c r="E23" s="318"/>
      <c r="F23" s="319"/>
      <c r="G23" s="320"/>
      <c r="H23" s="223"/>
      <c r="I23" s="227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25">
        <v>6</v>
      </c>
      <c r="B24" s="215" t="s">
        <v>582</v>
      </c>
      <c r="C24" s="247" t="s">
        <v>651</v>
      </c>
      <c r="D24" s="217" t="s">
        <v>195</v>
      </c>
      <c r="E24" s="219">
        <v>105.6</v>
      </c>
      <c r="F24" s="221"/>
      <c r="G24" s="222">
        <f>ROUND(E24*F24,2)</f>
        <v>0</v>
      </c>
      <c r="H24" s="223" t="s">
        <v>164</v>
      </c>
      <c r="I24" s="227" t="s">
        <v>114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>
        <v>21</v>
      </c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25"/>
      <c r="B25" s="315" t="s">
        <v>185</v>
      </c>
      <c r="C25" s="316"/>
      <c r="D25" s="317"/>
      <c r="E25" s="318"/>
      <c r="F25" s="319"/>
      <c r="G25" s="320"/>
      <c r="H25" s="223"/>
      <c r="I25" s="227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>
        <v>0</v>
      </c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25"/>
      <c r="B26" s="315" t="s">
        <v>186</v>
      </c>
      <c r="C26" s="316"/>
      <c r="D26" s="317"/>
      <c r="E26" s="318"/>
      <c r="F26" s="319"/>
      <c r="G26" s="320"/>
      <c r="H26" s="223"/>
      <c r="I26" s="227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25">
        <v>7</v>
      </c>
      <c r="B27" s="215" t="s">
        <v>187</v>
      </c>
      <c r="C27" s="247" t="s">
        <v>452</v>
      </c>
      <c r="D27" s="217" t="s">
        <v>163</v>
      </c>
      <c r="E27" s="219">
        <v>75</v>
      </c>
      <c r="F27" s="221"/>
      <c r="G27" s="222">
        <f>ROUND(E27*F27,2)</f>
        <v>0</v>
      </c>
      <c r="H27" s="223" t="s">
        <v>164</v>
      </c>
      <c r="I27" s="227" t="s">
        <v>114</v>
      </c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>
        <v>21</v>
      </c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25">
        <v>8</v>
      </c>
      <c r="B28" s="215" t="s">
        <v>200</v>
      </c>
      <c r="C28" s="247" t="s">
        <v>201</v>
      </c>
      <c r="D28" s="217" t="s">
        <v>202</v>
      </c>
      <c r="E28" s="219">
        <v>123.75</v>
      </c>
      <c r="F28" s="221"/>
      <c r="G28" s="222">
        <f>ROUND(E28*F28,2)</f>
        <v>0</v>
      </c>
      <c r="H28" s="223"/>
      <c r="I28" s="227" t="s">
        <v>137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>
        <v>21</v>
      </c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>
      <c r="A29" s="225"/>
      <c r="B29" s="215"/>
      <c r="C29" s="259" t="s">
        <v>652</v>
      </c>
      <c r="D29" s="255"/>
      <c r="E29" s="257">
        <v>123.75</v>
      </c>
      <c r="F29" s="222"/>
      <c r="G29" s="222"/>
      <c r="H29" s="223"/>
      <c r="I29" s="227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>
      <c r="A30" s="224" t="s">
        <v>110</v>
      </c>
      <c r="B30" s="214" t="s">
        <v>78</v>
      </c>
      <c r="C30" s="246" t="s">
        <v>79</v>
      </c>
      <c r="D30" s="216"/>
      <c r="E30" s="218"/>
      <c r="F30" s="305">
        <f>SUM(G31:G38)</f>
        <v>0</v>
      </c>
      <c r="G30" s="306"/>
      <c r="H30" s="220"/>
      <c r="I30" s="226"/>
    </row>
    <row r="31" spans="1:60" outlineLevel="1">
      <c r="A31" s="225"/>
      <c r="B31" s="321" t="s">
        <v>586</v>
      </c>
      <c r="C31" s="322"/>
      <c r="D31" s="323"/>
      <c r="E31" s="324"/>
      <c r="F31" s="325"/>
      <c r="G31" s="326"/>
      <c r="H31" s="223"/>
      <c r="I31" s="227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>
        <v>0</v>
      </c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25"/>
      <c r="B32" s="315" t="s">
        <v>587</v>
      </c>
      <c r="C32" s="316"/>
      <c r="D32" s="317"/>
      <c r="E32" s="318"/>
      <c r="F32" s="319"/>
      <c r="G32" s="320"/>
      <c r="H32" s="223"/>
      <c r="I32" s="227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25">
        <v>9</v>
      </c>
      <c r="B33" s="215" t="s">
        <v>588</v>
      </c>
      <c r="C33" s="247" t="s">
        <v>653</v>
      </c>
      <c r="D33" s="217" t="s">
        <v>163</v>
      </c>
      <c r="E33" s="219">
        <v>6.21</v>
      </c>
      <c r="F33" s="221"/>
      <c r="G33" s="222">
        <f>ROUND(E33*F33,2)</f>
        <v>0</v>
      </c>
      <c r="H33" s="223" t="s">
        <v>590</v>
      </c>
      <c r="I33" s="227" t="s">
        <v>114</v>
      </c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>
        <v>21</v>
      </c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25"/>
      <c r="B34" s="215"/>
      <c r="C34" s="259" t="s">
        <v>654</v>
      </c>
      <c r="D34" s="255"/>
      <c r="E34" s="257">
        <v>6.21</v>
      </c>
      <c r="F34" s="222"/>
      <c r="G34" s="222"/>
      <c r="H34" s="223"/>
      <c r="I34" s="227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25">
        <v>10</v>
      </c>
      <c r="B35" s="215" t="s">
        <v>592</v>
      </c>
      <c r="C35" s="247" t="s">
        <v>593</v>
      </c>
      <c r="D35" s="217" t="s">
        <v>163</v>
      </c>
      <c r="E35" s="219">
        <v>18.63</v>
      </c>
      <c r="F35" s="221"/>
      <c r="G35" s="222">
        <f>ROUND(E35*F35,2)</f>
        <v>0</v>
      </c>
      <c r="H35" s="223"/>
      <c r="I35" s="227" t="s">
        <v>137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25"/>
      <c r="B36" s="215"/>
      <c r="C36" s="259" t="s">
        <v>655</v>
      </c>
      <c r="D36" s="255"/>
      <c r="E36" s="257">
        <v>18.63</v>
      </c>
      <c r="F36" s="222"/>
      <c r="G36" s="222"/>
      <c r="H36" s="223"/>
      <c r="I36" s="227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25">
        <v>11</v>
      </c>
      <c r="B37" s="215" t="s">
        <v>597</v>
      </c>
      <c r="C37" s="247" t="s">
        <v>598</v>
      </c>
      <c r="D37" s="217" t="s">
        <v>163</v>
      </c>
      <c r="E37" s="219">
        <v>50.16</v>
      </c>
      <c r="F37" s="221"/>
      <c r="G37" s="222">
        <f>ROUND(E37*F37,2)</f>
        <v>0</v>
      </c>
      <c r="H37" s="223"/>
      <c r="I37" s="227" t="s">
        <v>137</v>
      </c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>
        <v>21</v>
      </c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25"/>
      <c r="B38" s="215"/>
      <c r="C38" s="259" t="s">
        <v>656</v>
      </c>
      <c r="D38" s="255"/>
      <c r="E38" s="257">
        <v>50.16</v>
      </c>
      <c r="F38" s="222"/>
      <c r="G38" s="222"/>
      <c r="H38" s="223"/>
      <c r="I38" s="227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>
      <c r="A39" s="224" t="s">
        <v>110</v>
      </c>
      <c r="B39" s="214" t="s">
        <v>82</v>
      </c>
      <c r="C39" s="246" t="s">
        <v>83</v>
      </c>
      <c r="D39" s="216"/>
      <c r="E39" s="218"/>
      <c r="F39" s="305">
        <f>SUM(G40:G53)</f>
        <v>0</v>
      </c>
      <c r="G39" s="306"/>
      <c r="H39" s="220"/>
      <c r="I39" s="226"/>
    </row>
    <row r="40" spans="1:60" outlineLevel="1">
      <c r="A40" s="225">
        <v>12</v>
      </c>
      <c r="B40" s="215" t="s">
        <v>602</v>
      </c>
      <c r="C40" s="247" t="s">
        <v>603</v>
      </c>
      <c r="D40" s="217" t="s">
        <v>275</v>
      </c>
      <c r="E40" s="219">
        <v>36</v>
      </c>
      <c r="F40" s="221"/>
      <c r="G40" s="222">
        <f t="shared" ref="G40:G53" si="0">ROUND(E40*F40,2)</f>
        <v>0</v>
      </c>
      <c r="H40" s="223"/>
      <c r="I40" s="227" t="s">
        <v>137</v>
      </c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>
        <v>21</v>
      </c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25">
        <v>13</v>
      </c>
      <c r="B41" s="215" t="s">
        <v>604</v>
      </c>
      <c r="C41" s="247" t="s">
        <v>605</v>
      </c>
      <c r="D41" s="217" t="s">
        <v>275</v>
      </c>
      <c r="E41" s="219">
        <v>33</v>
      </c>
      <c r="F41" s="221"/>
      <c r="G41" s="222">
        <f t="shared" si="0"/>
        <v>0</v>
      </c>
      <c r="H41" s="223"/>
      <c r="I41" s="227" t="s">
        <v>137</v>
      </c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>
        <v>21</v>
      </c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25">
        <v>14</v>
      </c>
      <c r="B42" s="215" t="s">
        <v>606</v>
      </c>
      <c r="C42" s="247" t="s">
        <v>607</v>
      </c>
      <c r="D42" s="217" t="s">
        <v>275</v>
      </c>
      <c r="E42" s="219">
        <v>37</v>
      </c>
      <c r="F42" s="221"/>
      <c r="G42" s="222">
        <f t="shared" si="0"/>
        <v>0</v>
      </c>
      <c r="H42" s="223"/>
      <c r="I42" s="227" t="s">
        <v>137</v>
      </c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>
        <v>21</v>
      </c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25">
        <v>15</v>
      </c>
      <c r="B43" s="215" t="s">
        <v>608</v>
      </c>
      <c r="C43" s="247" t="s">
        <v>609</v>
      </c>
      <c r="D43" s="217" t="s">
        <v>275</v>
      </c>
      <c r="E43" s="219">
        <v>34</v>
      </c>
      <c r="F43" s="221"/>
      <c r="G43" s="222">
        <f t="shared" si="0"/>
        <v>0</v>
      </c>
      <c r="H43" s="223"/>
      <c r="I43" s="227" t="s">
        <v>137</v>
      </c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>
        <v>21</v>
      </c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25">
        <v>16</v>
      </c>
      <c r="B44" s="215" t="s">
        <v>657</v>
      </c>
      <c r="C44" s="247" t="s">
        <v>658</v>
      </c>
      <c r="D44" s="217" t="s">
        <v>208</v>
      </c>
      <c r="E44" s="219">
        <v>1</v>
      </c>
      <c r="F44" s="221"/>
      <c r="G44" s="222">
        <f t="shared" si="0"/>
        <v>0</v>
      </c>
      <c r="H44" s="223"/>
      <c r="I44" s="227" t="s">
        <v>137</v>
      </c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>
        <v>21</v>
      </c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25">
        <v>17</v>
      </c>
      <c r="B45" s="215" t="s">
        <v>659</v>
      </c>
      <c r="C45" s="247" t="s">
        <v>660</v>
      </c>
      <c r="D45" s="217" t="s">
        <v>208</v>
      </c>
      <c r="E45" s="219">
        <v>1</v>
      </c>
      <c r="F45" s="221"/>
      <c r="G45" s="222">
        <f t="shared" si="0"/>
        <v>0</v>
      </c>
      <c r="H45" s="223"/>
      <c r="I45" s="227" t="s">
        <v>137</v>
      </c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>
        <v>21</v>
      </c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25">
        <v>18</v>
      </c>
      <c r="B46" s="215" t="s">
        <v>661</v>
      </c>
      <c r="C46" s="247" t="s">
        <v>662</v>
      </c>
      <c r="D46" s="217" t="s">
        <v>208</v>
      </c>
      <c r="E46" s="219">
        <v>1</v>
      </c>
      <c r="F46" s="221"/>
      <c r="G46" s="222">
        <f t="shared" si="0"/>
        <v>0</v>
      </c>
      <c r="H46" s="223"/>
      <c r="I46" s="227" t="s">
        <v>137</v>
      </c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>
        <v>21</v>
      </c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25">
        <v>19</v>
      </c>
      <c r="B47" s="215" t="s">
        <v>663</v>
      </c>
      <c r="C47" s="247" t="s">
        <v>664</v>
      </c>
      <c r="D47" s="217" t="s">
        <v>208</v>
      </c>
      <c r="E47" s="219">
        <v>1</v>
      </c>
      <c r="F47" s="221"/>
      <c r="G47" s="222">
        <f t="shared" si="0"/>
        <v>0</v>
      </c>
      <c r="H47" s="223"/>
      <c r="I47" s="227" t="s">
        <v>137</v>
      </c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>
        <v>21</v>
      </c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25">
        <v>20</v>
      </c>
      <c r="B48" s="215" t="s">
        <v>665</v>
      </c>
      <c r="C48" s="247" t="s">
        <v>666</v>
      </c>
      <c r="D48" s="217" t="s">
        <v>208</v>
      </c>
      <c r="E48" s="219">
        <v>1</v>
      </c>
      <c r="F48" s="221"/>
      <c r="G48" s="222">
        <f t="shared" si="0"/>
        <v>0</v>
      </c>
      <c r="H48" s="223"/>
      <c r="I48" s="227" t="s">
        <v>137</v>
      </c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>
        <v>21</v>
      </c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>
      <c r="A49" s="225">
        <v>21</v>
      </c>
      <c r="B49" s="215" t="s">
        <v>667</v>
      </c>
      <c r="C49" s="247" t="s">
        <v>668</v>
      </c>
      <c r="D49" s="217" t="s">
        <v>208</v>
      </c>
      <c r="E49" s="219">
        <v>1</v>
      </c>
      <c r="F49" s="221"/>
      <c r="G49" s="222">
        <f t="shared" si="0"/>
        <v>0</v>
      </c>
      <c r="H49" s="223"/>
      <c r="I49" s="227" t="s">
        <v>137</v>
      </c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>
        <v>21</v>
      </c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25">
        <v>22</v>
      </c>
      <c r="B50" s="215" t="s">
        <v>669</v>
      </c>
      <c r="C50" s="247" t="s">
        <v>670</v>
      </c>
      <c r="D50" s="217" t="s">
        <v>208</v>
      </c>
      <c r="E50" s="219">
        <v>1</v>
      </c>
      <c r="F50" s="221"/>
      <c r="G50" s="222">
        <f t="shared" si="0"/>
        <v>0</v>
      </c>
      <c r="H50" s="223"/>
      <c r="I50" s="227" t="s">
        <v>137</v>
      </c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>
        <v>21</v>
      </c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>
      <c r="A51" s="225">
        <v>23</v>
      </c>
      <c r="B51" s="215" t="s">
        <v>622</v>
      </c>
      <c r="C51" s="247" t="s">
        <v>623</v>
      </c>
      <c r="D51" s="217" t="s">
        <v>275</v>
      </c>
      <c r="E51" s="219">
        <v>69</v>
      </c>
      <c r="F51" s="221"/>
      <c r="G51" s="222">
        <f t="shared" si="0"/>
        <v>0</v>
      </c>
      <c r="H51" s="223"/>
      <c r="I51" s="227" t="s">
        <v>137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>
        <v>21</v>
      </c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>
      <c r="A52" s="225">
        <v>24</v>
      </c>
      <c r="B52" s="215" t="s">
        <v>625</v>
      </c>
      <c r="C52" s="247" t="s">
        <v>626</v>
      </c>
      <c r="D52" s="217" t="s">
        <v>275</v>
      </c>
      <c r="E52" s="219">
        <v>69</v>
      </c>
      <c r="F52" s="221"/>
      <c r="G52" s="222">
        <f t="shared" si="0"/>
        <v>0</v>
      </c>
      <c r="H52" s="223"/>
      <c r="I52" s="227" t="s">
        <v>137</v>
      </c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>
        <v>21</v>
      </c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25">
        <v>25</v>
      </c>
      <c r="B53" s="215" t="s">
        <v>635</v>
      </c>
      <c r="C53" s="247" t="s">
        <v>636</v>
      </c>
      <c r="D53" s="217" t="s">
        <v>163</v>
      </c>
      <c r="E53" s="219">
        <v>0.75</v>
      </c>
      <c r="F53" s="221"/>
      <c r="G53" s="222">
        <f t="shared" si="0"/>
        <v>0</v>
      </c>
      <c r="H53" s="223"/>
      <c r="I53" s="227" t="s">
        <v>137</v>
      </c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>
        <v>21</v>
      </c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>
      <c r="A54" s="224" t="s">
        <v>110</v>
      </c>
      <c r="B54" s="214" t="s">
        <v>88</v>
      </c>
      <c r="C54" s="246" t="s">
        <v>89</v>
      </c>
      <c r="D54" s="216"/>
      <c r="E54" s="218"/>
      <c r="F54" s="305">
        <f>SUM(G55:G58)</f>
        <v>0</v>
      </c>
      <c r="G54" s="306"/>
      <c r="H54" s="220"/>
      <c r="I54" s="226"/>
    </row>
    <row r="55" spans="1:60" outlineLevel="1">
      <c r="A55" s="225"/>
      <c r="B55" s="321" t="s">
        <v>637</v>
      </c>
      <c r="C55" s="322"/>
      <c r="D55" s="323"/>
      <c r="E55" s="324"/>
      <c r="F55" s="325"/>
      <c r="G55" s="326"/>
      <c r="H55" s="223"/>
      <c r="I55" s="227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>
        <v>0</v>
      </c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25"/>
      <c r="B56" s="315" t="s">
        <v>638</v>
      </c>
      <c r="C56" s="316"/>
      <c r="D56" s="317"/>
      <c r="E56" s="318"/>
      <c r="F56" s="319"/>
      <c r="G56" s="320"/>
      <c r="H56" s="223"/>
      <c r="I56" s="227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25">
        <v>26</v>
      </c>
      <c r="B57" s="215" t="s">
        <v>639</v>
      </c>
      <c r="C57" s="247" t="s">
        <v>671</v>
      </c>
      <c r="D57" s="217" t="s">
        <v>202</v>
      </c>
      <c r="E57" s="219">
        <v>105.09151</v>
      </c>
      <c r="F57" s="221"/>
      <c r="G57" s="222">
        <f>ROUND(E57*F57,2)</f>
        <v>0</v>
      </c>
      <c r="H57" s="223" t="s">
        <v>590</v>
      </c>
      <c r="I57" s="227" t="s">
        <v>114</v>
      </c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>
        <v>21</v>
      </c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ht="13.5" outlineLevel="1" thickBot="1">
      <c r="A58" s="233"/>
      <c r="B58" s="234"/>
      <c r="C58" s="327" t="s">
        <v>641</v>
      </c>
      <c r="D58" s="328"/>
      <c r="E58" s="329"/>
      <c r="F58" s="330"/>
      <c r="G58" s="331"/>
      <c r="H58" s="239"/>
      <c r="I58" s="240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7" t="str">
        <f>C58</f>
        <v>na vzdálenost 15 m od hrany výkopu nebo od okraje šachty</v>
      </c>
      <c r="BB58" s="206"/>
      <c r="BC58" s="206"/>
      <c r="BD58" s="206"/>
      <c r="BE58" s="206"/>
      <c r="BF58" s="206"/>
      <c r="BG58" s="206"/>
      <c r="BH58" s="206"/>
    </row>
    <row r="59" spans="1:60" hidden="1">
      <c r="C59" s="249"/>
      <c r="D59" s="185"/>
      <c r="AK59">
        <f>SUM(AK1:AK58)</f>
        <v>0</v>
      </c>
      <c r="AL59">
        <f>SUM(AL1:AL58)</f>
        <v>0</v>
      </c>
      <c r="AN59">
        <v>15</v>
      </c>
      <c r="AO59">
        <v>21</v>
      </c>
    </row>
    <row r="60" spans="1:60" ht="13.5" hidden="1" thickBot="1">
      <c r="A60" s="241"/>
      <c r="B60" s="242" t="s">
        <v>153</v>
      </c>
      <c r="C60" s="250"/>
      <c r="D60" s="243"/>
      <c r="E60" s="244"/>
      <c r="F60" s="244"/>
      <c r="G60" s="245">
        <f>F8+F30+F39+F54</f>
        <v>0</v>
      </c>
      <c r="AN60">
        <f>SUMIF(AM8:AM59,AN59,G8:G59)</f>
        <v>0</v>
      </c>
      <c r="AO60">
        <f>SUMIF(AM8:AM59,AO59,G8:G59)</f>
        <v>0</v>
      </c>
    </row>
    <row r="61" spans="1:60">
      <c r="D61" s="185"/>
    </row>
    <row r="62" spans="1:60">
      <c r="D62" s="185"/>
    </row>
    <row r="63" spans="1:60">
      <c r="D63" s="185"/>
    </row>
    <row r="64" spans="1:60">
      <c r="D64" s="185"/>
    </row>
    <row r="65" spans="4:4">
      <c r="D65" s="185"/>
    </row>
    <row r="66" spans="4:4">
      <c r="D66" s="185"/>
    </row>
    <row r="67" spans="4:4">
      <c r="D67" s="185"/>
    </row>
    <row r="68" spans="4:4">
      <c r="D68" s="185"/>
    </row>
    <row r="69" spans="4:4">
      <c r="D69" s="185"/>
    </row>
    <row r="70" spans="4:4">
      <c r="D70" s="185"/>
    </row>
    <row r="71" spans="4:4">
      <c r="D71" s="185"/>
    </row>
    <row r="72" spans="4:4">
      <c r="D72" s="185"/>
    </row>
    <row r="73" spans="4:4">
      <c r="D73" s="185"/>
    </row>
    <row r="74" spans="4:4">
      <c r="D74" s="185"/>
    </row>
    <row r="75" spans="4:4">
      <c r="D75" s="185"/>
    </row>
    <row r="76" spans="4:4">
      <c r="D76" s="185"/>
    </row>
    <row r="77" spans="4:4">
      <c r="D77" s="185"/>
    </row>
    <row r="78" spans="4:4">
      <c r="D78" s="185"/>
    </row>
    <row r="79" spans="4:4">
      <c r="D79" s="185"/>
    </row>
    <row r="80" spans="4:4">
      <c r="D80" s="185"/>
    </row>
    <row r="81" spans="4:4">
      <c r="D81" s="185"/>
    </row>
    <row r="82" spans="4:4">
      <c r="D82" s="185"/>
    </row>
    <row r="83" spans="4:4">
      <c r="D83" s="185"/>
    </row>
    <row r="84" spans="4:4">
      <c r="D84" s="185"/>
    </row>
    <row r="85" spans="4:4">
      <c r="D85" s="185"/>
    </row>
    <row r="86" spans="4:4">
      <c r="D86" s="185"/>
    </row>
    <row r="87" spans="4:4">
      <c r="D87" s="185"/>
    </row>
    <row r="88" spans="4:4">
      <c r="D88" s="185"/>
    </row>
    <row r="89" spans="4:4">
      <c r="D89" s="185"/>
    </row>
    <row r="90" spans="4:4">
      <c r="D90" s="185"/>
    </row>
    <row r="91" spans="4:4">
      <c r="D91" s="185"/>
    </row>
    <row r="92" spans="4:4">
      <c r="D92" s="185"/>
    </row>
    <row r="93" spans="4:4">
      <c r="D93" s="185"/>
    </row>
    <row r="94" spans="4:4">
      <c r="D94" s="185"/>
    </row>
    <row r="95" spans="4:4">
      <c r="D95" s="185"/>
    </row>
    <row r="96" spans="4:4">
      <c r="D96" s="185"/>
    </row>
    <row r="97" spans="4:4">
      <c r="D97" s="185"/>
    </row>
    <row r="98" spans="4:4">
      <c r="D98" s="185"/>
    </row>
    <row r="99" spans="4:4">
      <c r="D99" s="185"/>
    </row>
    <row r="100" spans="4:4">
      <c r="D100" s="185"/>
    </row>
    <row r="101" spans="4:4">
      <c r="D101" s="185"/>
    </row>
    <row r="102" spans="4:4">
      <c r="D102" s="185"/>
    </row>
    <row r="103" spans="4:4">
      <c r="D103" s="185"/>
    </row>
    <row r="104" spans="4:4">
      <c r="D104" s="185"/>
    </row>
    <row r="105" spans="4:4">
      <c r="D105" s="185"/>
    </row>
    <row r="106" spans="4:4">
      <c r="D106" s="185"/>
    </row>
    <row r="107" spans="4:4">
      <c r="D107" s="185"/>
    </row>
    <row r="108" spans="4:4">
      <c r="D108" s="185"/>
    </row>
    <row r="109" spans="4:4">
      <c r="D109" s="185"/>
    </row>
    <row r="110" spans="4:4">
      <c r="D110" s="185"/>
    </row>
    <row r="111" spans="4:4">
      <c r="D111" s="185"/>
    </row>
    <row r="112" spans="4:4">
      <c r="D112" s="185"/>
    </row>
    <row r="113" spans="4:4">
      <c r="D113" s="185"/>
    </row>
    <row r="114" spans="4:4">
      <c r="D114" s="185"/>
    </row>
    <row r="115" spans="4:4">
      <c r="D115" s="185"/>
    </row>
    <row r="116" spans="4:4">
      <c r="D116" s="185"/>
    </row>
    <row r="117" spans="4:4">
      <c r="D117" s="185"/>
    </row>
    <row r="118" spans="4:4">
      <c r="D118" s="185"/>
    </row>
    <row r="119" spans="4:4">
      <c r="D119" s="185"/>
    </row>
    <row r="120" spans="4:4">
      <c r="D120" s="185"/>
    </row>
    <row r="121" spans="4:4">
      <c r="D121" s="185"/>
    </row>
    <row r="122" spans="4:4">
      <c r="D122" s="185"/>
    </row>
    <row r="123" spans="4:4">
      <c r="D123" s="185"/>
    </row>
    <row r="124" spans="4:4">
      <c r="D124" s="185"/>
    </row>
    <row r="125" spans="4:4">
      <c r="D125" s="185"/>
    </row>
    <row r="126" spans="4:4">
      <c r="D126" s="185"/>
    </row>
    <row r="127" spans="4:4">
      <c r="D127" s="185"/>
    </row>
    <row r="128" spans="4:4">
      <c r="D128" s="185"/>
    </row>
    <row r="129" spans="4:4">
      <c r="D129" s="185"/>
    </row>
    <row r="130" spans="4:4">
      <c r="D130" s="185"/>
    </row>
    <row r="131" spans="4:4">
      <c r="D131" s="185"/>
    </row>
    <row r="132" spans="4:4">
      <c r="D132" s="185"/>
    </row>
    <row r="133" spans="4:4">
      <c r="D133" s="185"/>
    </row>
    <row r="134" spans="4:4">
      <c r="D134" s="185"/>
    </row>
    <row r="135" spans="4:4">
      <c r="D135" s="185"/>
    </row>
    <row r="136" spans="4:4">
      <c r="D136" s="185"/>
    </row>
    <row r="137" spans="4:4">
      <c r="D137" s="185"/>
    </row>
    <row r="138" spans="4:4">
      <c r="D138" s="185"/>
    </row>
    <row r="139" spans="4:4">
      <c r="D139" s="185"/>
    </row>
    <row r="140" spans="4:4">
      <c r="D140" s="185"/>
    </row>
    <row r="141" spans="4:4">
      <c r="D141" s="185"/>
    </row>
    <row r="142" spans="4:4">
      <c r="D142" s="185"/>
    </row>
    <row r="143" spans="4:4">
      <c r="D143" s="185"/>
    </row>
    <row r="144" spans="4:4">
      <c r="D144" s="185"/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/>
  <mergeCells count="19">
    <mergeCell ref="F30:G30"/>
    <mergeCell ref="A1:G1"/>
    <mergeCell ref="C7:G7"/>
    <mergeCell ref="F8:G8"/>
    <mergeCell ref="B9:G9"/>
    <mergeCell ref="B10:G10"/>
    <mergeCell ref="B19:G19"/>
    <mergeCell ref="B20:G20"/>
    <mergeCell ref="B22:G22"/>
    <mergeCell ref="B23:G23"/>
    <mergeCell ref="B25:G25"/>
    <mergeCell ref="B26:G26"/>
    <mergeCell ref="C58:G58"/>
    <mergeCell ref="B31:G31"/>
    <mergeCell ref="B32:G32"/>
    <mergeCell ref="F39:G39"/>
    <mergeCell ref="F54:G54"/>
    <mergeCell ref="B55:G55"/>
    <mergeCell ref="B56:G56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C50"/>
  <sheetViews>
    <sheetView showGridLines="0" zoomScaleNormal="100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140625" customWidth="1"/>
  </cols>
  <sheetData>
    <row r="1" spans="1:10" ht="13.9" customHeight="1" thickTop="1">
      <c r="A1" s="23" t="s">
        <v>1</v>
      </c>
      <c r="B1" s="28" t="str">
        <f>Stavba!CisloStavby</f>
        <v>D059</v>
      </c>
      <c r="C1" s="31" t="str">
        <f>Stavba!NazevStavby</f>
        <v>Rozšíření ul.Šeříkové</v>
      </c>
      <c r="D1" s="31"/>
      <c r="E1" s="31"/>
      <c r="F1" s="31"/>
      <c r="G1" s="24"/>
      <c r="H1" s="33"/>
    </row>
    <row r="2" spans="1:10" ht="13.9" customHeight="1" thickBot="1">
      <c r="A2" s="25" t="s">
        <v>28</v>
      </c>
      <c r="B2" s="144" t="s">
        <v>54</v>
      </c>
      <c r="C2" s="298" t="s">
        <v>55</v>
      </c>
      <c r="D2" s="287"/>
      <c r="E2" s="287"/>
      <c r="F2" s="287"/>
      <c r="G2" s="26" t="s">
        <v>15</v>
      </c>
      <c r="H2" s="34" t="s">
        <v>16</v>
      </c>
    </row>
    <row r="3" spans="1:10" ht="13.9" customHeight="1" thickTop="1">
      <c r="H3" s="35"/>
    </row>
    <row r="4" spans="1:10" ht="17.45" customHeight="1">
      <c r="A4" s="286" t="s">
        <v>17</v>
      </c>
      <c r="B4" s="286"/>
      <c r="C4" s="286"/>
      <c r="D4" s="286"/>
      <c r="E4" s="286"/>
      <c r="F4" s="286"/>
      <c r="G4" s="286"/>
      <c r="H4" s="286"/>
    </row>
    <row r="5" spans="1:10" ht="13.15" customHeight="1">
      <c r="H5" s="35"/>
    </row>
    <row r="6" spans="1:10" ht="15.6" customHeight="1">
      <c r="A6" s="32" t="s">
        <v>25</v>
      </c>
      <c r="B6" s="29" t="str">
        <f>B2</f>
        <v>400</v>
      </c>
      <c r="H6" s="35"/>
    </row>
    <row r="7" spans="1:10" ht="15.6" customHeight="1">
      <c r="B7" s="288" t="str">
        <f>C2</f>
        <v>Veřejné osvětlení</v>
      </c>
      <c r="C7" s="289"/>
      <c r="D7" s="289"/>
      <c r="E7" s="289"/>
      <c r="F7" s="289"/>
      <c r="G7" s="289"/>
      <c r="H7" s="35"/>
    </row>
    <row r="8" spans="1:10" ht="13.1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97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98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99</v>
      </c>
      <c r="B17" s="156"/>
      <c r="C17" s="157"/>
      <c r="D17" s="157"/>
      <c r="E17" s="157"/>
      <c r="F17" s="157"/>
      <c r="G17" s="158"/>
      <c r="H17" s="159" t="s">
        <v>100</v>
      </c>
      <c r="I17" s="32"/>
      <c r="J17" s="32"/>
    </row>
    <row r="18" spans="1:55" ht="12.75" customHeight="1">
      <c r="A18" s="153" t="s">
        <v>66</v>
      </c>
      <c r="B18" s="151" t="s">
        <v>672</v>
      </c>
      <c r="C18" s="150"/>
      <c r="D18" s="150"/>
      <c r="E18" s="150"/>
      <c r="F18" s="150"/>
      <c r="G18" s="152"/>
      <c r="H18" s="154">
        <f>'400 1 Pol'!G11</f>
        <v>0</v>
      </c>
      <c r="I18" s="32"/>
      <c r="J18" s="32"/>
      <c r="O18">
        <f>'400 1 Pol'!AN11</f>
        <v>0</v>
      </c>
      <c r="P18">
        <f>'400 1 Pol'!AO11</f>
        <v>0</v>
      </c>
    </row>
    <row r="19" spans="1:55" ht="12.75" customHeight="1" thickBot="1">
      <c r="A19" s="160"/>
      <c r="B19" s="161" t="s">
        <v>102</v>
      </c>
      <c r="C19" s="162"/>
      <c r="D19" s="163" t="str">
        <f>B2</f>
        <v>400</v>
      </c>
      <c r="E19" s="162"/>
      <c r="F19" s="162"/>
      <c r="G19" s="164"/>
      <c r="H19" s="165">
        <f>SUM(H18:H18)</f>
        <v>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57</v>
      </c>
      <c r="I21" s="32"/>
      <c r="J21" s="32"/>
      <c r="O21" s="35">
        <f>H22</f>
        <v>0</v>
      </c>
      <c r="P21" s="35">
        <f>H24</f>
        <v>0</v>
      </c>
    </row>
    <row r="22" spans="1:55" ht="12.75" customHeight="1">
      <c r="A22" s="171" t="s">
        <v>58</v>
      </c>
      <c r="B22" s="167"/>
      <c r="C22" s="167"/>
      <c r="D22" s="167">
        <v>15</v>
      </c>
      <c r="E22" s="168" t="s">
        <v>59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60</v>
      </c>
      <c r="B23" s="148"/>
      <c r="C23" s="148"/>
      <c r="D23" s="148">
        <v>15</v>
      </c>
      <c r="E23" s="169" t="s">
        <v>59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58</v>
      </c>
      <c r="B24" s="148"/>
      <c r="C24" s="148"/>
      <c r="D24" s="148">
        <v>21</v>
      </c>
      <c r="E24" s="169" t="s">
        <v>59</v>
      </c>
      <c r="F24" s="148"/>
      <c r="G24" s="148"/>
      <c r="H24" s="175">
        <f>SUM(P18:P19)</f>
        <v>0</v>
      </c>
      <c r="I24" s="32"/>
      <c r="J24" s="32"/>
    </row>
    <row r="25" spans="1:55" ht="12.75" customHeight="1" thickBot="1">
      <c r="A25" s="173" t="s">
        <v>60</v>
      </c>
      <c r="B25" s="149"/>
      <c r="C25" s="149"/>
      <c r="D25" s="149">
        <v>21</v>
      </c>
      <c r="E25" s="170" t="s">
        <v>59</v>
      </c>
      <c r="F25" s="148"/>
      <c r="G25" s="148"/>
      <c r="H25" s="175">
        <f>H24*(D25/100)</f>
        <v>0</v>
      </c>
      <c r="I25" s="32"/>
      <c r="J25" s="32"/>
    </row>
    <row r="26" spans="1:55" ht="12.75" customHeight="1" thickBot="1">
      <c r="A26" s="180" t="s">
        <v>103</v>
      </c>
      <c r="B26" s="181"/>
      <c r="C26" s="181"/>
      <c r="D26" s="181"/>
      <c r="E26" s="181"/>
      <c r="F26" s="182"/>
      <c r="G26" s="183"/>
      <c r="H26" s="184">
        <f>SUM(H22:H25)</f>
        <v>0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154</v>
      </c>
      <c r="B28" s="146"/>
      <c r="C28" s="146"/>
      <c r="D28" s="251" t="s">
        <v>66</v>
      </c>
      <c r="E28" s="299" t="s">
        <v>672</v>
      </c>
      <c r="F28" s="299"/>
      <c r="G28" s="299"/>
      <c r="H28" s="299"/>
      <c r="I28" s="32"/>
      <c r="J28" s="32"/>
      <c r="BC28" s="252" t="str">
        <f>E28</f>
        <v>veřejné osvětlení</v>
      </c>
    </row>
    <row r="29" spans="1:55" ht="12.75" customHeight="1">
      <c r="A29" s="155" t="s">
        <v>155</v>
      </c>
      <c r="B29" s="156"/>
      <c r="C29" s="157"/>
      <c r="D29" s="157"/>
      <c r="E29" s="157"/>
      <c r="F29" s="157"/>
      <c r="G29" s="158"/>
      <c r="H29" s="159" t="s">
        <v>100</v>
      </c>
      <c r="I29" s="32"/>
      <c r="J29" s="32"/>
    </row>
    <row r="30" spans="1:55" ht="12.75" customHeight="1">
      <c r="A30" s="153" t="s">
        <v>90</v>
      </c>
      <c r="B30" s="151" t="s">
        <v>91</v>
      </c>
      <c r="C30" s="150"/>
      <c r="D30" s="150"/>
      <c r="E30" s="150"/>
      <c r="F30" s="150"/>
      <c r="G30" s="152"/>
      <c r="H30" s="253">
        <f>'400 1 Pol'!F8</f>
        <v>0</v>
      </c>
      <c r="I30" s="32"/>
      <c r="J30" s="32"/>
    </row>
    <row r="31" spans="1:55" ht="12.75" customHeight="1" thickBot="1">
      <c r="A31" s="160"/>
      <c r="B31" s="161" t="s">
        <v>156</v>
      </c>
      <c r="C31" s="162"/>
      <c r="D31" s="163" t="str">
        <f>D28</f>
        <v>1</v>
      </c>
      <c r="E31" s="162"/>
      <c r="F31" s="162"/>
      <c r="G31" s="164"/>
      <c r="H31" s="254">
        <f>SUM(H30:H30)</f>
        <v>0</v>
      </c>
      <c r="I31" s="32"/>
      <c r="J31" s="32"/>
    </row>
    <row r="32" spans="1:55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94F7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scale="96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>
      <c r="A1" s="307" t="s">
        <v>158</v>
      </c>
      <c r="B1" s="307"/>
      <c r="C1" s="308"/>
      <c r="D1" s="307"/>
      <c r="E1" s="307"/>
      <c r="F1" s="307"/>
      <c r="G1" s="307"/>
      <c r="AC1" t="s">
        <v>107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54</v>
      </c>
      <c r="C3" s="209" t="s">
        <v>55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66</v>
      </c>
      <c r="C4" s="210" t="s">
        <v>672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28" t="s">
        <v>105</v>
      </c>
      <c r="I6" s="213" t="s">
        <v>106</v>
      </c>
      <c r="J6" s="54"/>
    </row>
    <row r="7" spans="1:60">
      <c r="A7" s="229"/>
      <c r="B7" s="230" t="s">
        <v>108</v>
      </c>
      <c r="C7" s="309" t="s">
        <v>109</v>
      </c>
      <c r="D7" s="332"/>
      <c r="E7" s="311"/>
      <c r="F7" s="312"/>
      <c r="G7" s="312"/>
      <c r="H7" s="231"/>
      <c r="I7" s="232"/>
    </row>
    <row r="8" spans="1:60">
      <c r="A8" s="224" t="s">
        <v>110</v>
      </c>
      <c r="B8" s="214" t="s">
        <v>90</v>
      </c>
      <c r="C8" s="246" t="s">
        <v>91</v>
      </c>
      <c r="D8" s="261"/>
      <c r="E8" s="218"/>
      <c r="F8" s="313">
        <f>SUM(G9:G9)</f>
        <v>0</v>
      </c>
      <c r="G8" s="314"/>
      <c r="H8" s="220"/>
      <c r="I8" s="226"/>
    </row>
    <row r="9" spans="1:60" ht="13.5" outlineLevel="1" thickBot="1">
      <c r="A9" s="233">
        <v>1</v>
      </c>
      <c r="B9" s="234" t="s">
        <v>673</v>
      </c>
      <c r="C9" s="248" t="s">
        <v>674</v>
      </c>
      <c r="D9" s="262" t="s">
        <v>208</v>
      </c>
      <c r="E9" s="236">
        <v>1</v>
      </c>
      <c r="F9" s="237"/>
      <c r="G9" s="238">
        <f>ROUND(E9*F9,2)</f>
        <v>0</v>
      </c>
      <c r="H9" s="239"/>
      <c r="I9" s="240" t="s">
        <v>137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>
        <v>21</v>
      </c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idden="1">
      <c r="C10" s="249"/>
      <c r="D10" s="185"/>
      <c r="AK10">
        <f>SUM(AK1:AK9)</f>
        <v>0</v>
      </c>
      <c r="AL10">
        <f>SUM(AL1:AL9)</f>
        <v>0</v>
      </c>
      <c r="AN10">
        <v>15</v>
      </c>
      <c r="AO10">
        <v>21</v>
      </c>
    </row>
    <row r="11" spans="1:60" ht="13.5" hidden="1" thickBot="1">
      <c r="A11" s="241"/>
      <c r="B11" s="242" t="s">
        <v>153</v>
      </c>
      <c r="C11" s="250"/>
      <c r="D11" s="243"/>
      <c r="E11" s="244"/>
      <c r="F11" s="244"/>
      <c r="G11" s="245">
        <f>F8</f>
        <v>0</v>
      </c>
      <c r="AN11">
        <f>SUMIF(AM8:AM10,AN10,G8:G10)</f>
        <v>0</v>
      </c>
      <c r="AO11">
        <f>SUMIF(AM8:AM10,AO10,G8:G10)</f>
        <v>0</v>
      </c>
    </row>
    <row r="12" spans="1:60">
      <c r="D12" s="185"/>
    </row>
    <row r="13" spans="1:60">
      <c r="D13" s="185"/>
    </row>
    <row r="14" spans="1:60">
      <c r="D14" s="185"/>
    </row>
    <row r="15" spans="1:60">
      <c r="D15" s="185"/>
    </row>
    <row r="16" spans="1:60">
      <c r="D16" s="185"/>
    </row>
    <row r="17" spans="4:4">
      <c r="D17" s="185"/>
    </row>
    <row r="18" spans="4:4">
      <c r="D18" s="185"/>
    </row>
    <row r="19" spans="4:4">
      <c r="D19" s="185"/>
    </row>
    <row r="20" spans="4:4">
      <c r="D20" s="185"/>
    </row>
    <row r="21" spans="4:4">
      <c r="D21" s="185"/>
    </row>
    <row r="22" spans="4:4">
      <c r="D22" s="185"/>
    </row>
    <row r="23" spans="4:4">
      <c r="D23" s="185"/>
    </row>
    <row r="24" spans="4:4">
      <c r="D24" s="185"/>
    </row>
    <row r="25" spans="4:4">
      <c r="D25" s="185"/>
    </row>
    <row r="26" spans="4:4">
      <c r="D26" s="185"/>
    </row>
    <row r="27" spans="4:4">
      <c r="D27" s="185"/>
    </row>
    <row r="28" spans="4:4">
      <c r="D28" s="185"/>
    </row>
    <row r="29" spans="4:4">
      <c r="D29" s="185"/>
    </row>
    <row r="30" spans="4:4">
      <c r="D30" s="185"/>
    </row>
    <row r="31" spans="4:4">
      <c r="D31" s="185"/>
    </row>
    <row r="32" spans="4:4">
      <c r="D32" s="185"/>
    </row>
    <row r="33" spans="4:4">
      <c r="D33" s="185"/>
    </row>
    <row r="34" spans="4:4">
      <c r="D34" s="185"/>
    </row>
    <row r="35" spans="4:4">
      <c r="D35" s="185"/>
    </row>
    <row r="36" spans="4:4">
      <c r="D36" s="185"/>
    </row>
    <row r="37" spans="4:4">
      <c r="D37" s="185"/>
    </row>
    <row r="38" spans="4:4">
      <c r="D38" s="185"/>
    </row>
    <row r="39" spans="4:4">
      <c r="D39" s="185"/>
    </row>
    <row r="40" spans="4:4">
      <c r="D40" s="185"/>
    </row>
    <row r="41" spans="4:4">
      <c r="D41" s="185"/>
    </row>
    <row r="42" spans="4:4">
      <c r="D42" s="185"/>
    </row>
    <row r="43" spans="4:4">
      <c r="D43" s="185"/>
    </row>
    <row r="44" spans="4:4">
      <c r="D44" s="185"/>
    </row>
    <row r="45" spans="4:4">
      <c r="D45" s="185"/>
    </row>
    <row r="46" spans="4:4">
      <c r="D46" s="185"/>
    </row>
    <row r="47" spans="4:4">
      <c r="D47" s="185"/>
    </row>
    <row r="48" spans="4:4">
      <c r="D48" s="185"/>
    </row>
    <row r="49" spans="4:4">
      <c r="D49" s="185"/>
    </row>
    <row r="50" spans="4:4">
      <c r="D50" s="185"/>
    </row>
    <row r="51" spans="4:4">
      <c r="D51" s="185"/>
    </row>
    <row r="52" spans="4:4">
      <c r="D52" s="185"/>
    </row>
    <row r="53" spans="4:4">
      <c r="D53" s="185"/>
    </row>
    <row r="54" spans="4:4">
      <c r="D54" s="185"/>
    </row>
    <row r="55" spans="4:4">
      <c r="D55" s="185"/>
    </row>
    <row r="56" spans="4:4">
      <c r="D56" s="185"/>
    </row>
    <row r="57" spans="4:4">
      <c r="D57" s="185"/>
    </row>
    <row r="58" spans="4:4">
      <c r="D58" s="185"/>
    </row>
    <row r="59" spans="4:4">
      <c r="D59" s="185"/>
    </row>
    <row r="60" spans="4:4">
      <c r="D60" s="185"/>
    </row>
    <row r="61" spans="4:4">
      <c r="D61" s="185"/>
    </row>
    <row r="62" spans="4:4">
      <c r="D62" s="185"/>
    </row>
    <row r="63" spans="4:4">
      <c r="D63" s="185"/>
    </row>
    <row r="64" spans="4:4">
      <c r="D64" s="185"/>
    </row>
    <row r="65" spans="4:4">
      <c r="D65" s="185"/>
    </row>
    <row r="66" spans="4:4">
      <c r="D66" s="185"/>
    </row>
    <row r="67" spans="4:4">
      <c r="D67" s="185"/>
    </row>
    <row r="68" spans="4:4">
      <c r="D68" s="185"/>
    </row>
    <row r="69" spans="4:4">
      <c r="D69" s="185"/>
    </row>
    <row r="70" spans="4:4">
      <c r="D70" s="185"/>
    </row>
    <row r="71" spans="4:4">
      <c r="D71" s="185"/>
    </row>
    <row r="72" spans="4:4">
      <c r="D72" s="185"/>
    </row>
    <row r="73" spans="4:4">
      <c r="D73" s="185"/>
    </row>
    <row r="74" spans="4:4">
      <c r="D74" s="185"/>
    </row>
    <row r="75" spans="4:4">
      <c r="D75" s="185"/>
    </row>
    <row r="76" spans="4:4">
      <c r="D76" s="185"/>
    </row>
    <row r="77" spans="4:4">
      <c r="D77" s="185"/>
    </row>
    <row r="78" spans="4:4">
      <c r="D78" s="185"/>
    </row>
    <row r="79" spans="4:4">
      <c r="D79" s="185"/>
    </row>
    <row r="80" spans="4:4">
      <c r="D80" s="185"/>
    </row>
    <row r="81" spans="4:4">
      <c r="D81" s="185"/>
    </row>
    <row r="82" spans="4:4">
      <c r="D82" s="185"/>
    </row>
    <row r="83" spans="4:4">
      <c r="D83" s="185"/>
    </row>
    <row r="84" spans="4:4">
      <c r="D84" s="185"/>
    </row>
    <row r="85" spans="4:4">
      <c r="D85" s="185"/>
    </row>
    <row r="86" spans="4:4">
      <c r="D86" s="185"/>
    </row>
    <row r="87" spans="4:4">
      <c r="D87" s="185"/>
    </row>
    <row r="88" spans="4:4">
      <c r="D88" s="185"/>
    </row>
    <row r="89" spans="4:4">
      <c r="D89" s="185"/>
    </row>
    <row r="90" spans="4:4">
      <c r="D90" s="185"/>
    </row>
    <row r="91" spans="4:4">
      <c r="D91" s="185"/>
    </row>
    <row r="92" spans="4:4">
      <c r="D92" s="185"/>
    </row>
    <row r="93" spans="4:4">
      <c r="D93" s="185"/>
    </row>
    <row r="94" spans="4:4">
      <c r="D94" s="185"/>
    </row>
    <row r="95" spans="4:4">
      <c r="D95" s="185"/>
    </row>
    <row r="96" spans="4:4">
      <c r="D96" s="185"/>
    </row>
    <row r="97" spans="4:4">
      <c r="D97" s="185"/>
    </row>
    <row r="98" spans="4:4">
      <c r="D98" s="185"/>
    </row>
    <row r="99" spans="4:4">
      <c r="D99" s="185"/>
    </row>
    <row r="100" spans="4:4">
      <c r="D100" s="185"/>
    </row>
    <row r="101" spans="4:4">
      <c r="D101" s="185"/>
    </row>
    <row r="102" spans="4:4">
      <c r="D102" s="185"/>
    </row>
    <row r="103" spans="4:4">
      <c r="D103" s="185"/>
    </row>
    <row r="104" spans="4:4">
      <c r="D104" s="185"/>
    </row>
    <row r="105" spans="4:4">
      <c r="D105" s="185"/>
    </row>
    <row r="106" spans="4:4">
      <c r="D106" s="185"/>
    </row>
    <row r="107" spans="4:4">
      <c r="D107" s="185"/>
    </row>
    <row r="108" spans="4:4">
      <c r="D108" s="185"/>
    </row>
    <row r="109" spans="4:4">
      <c r="D109" s="185"/>
    </row>
    <row r="110" spans="4:4">
      <c r="D110" s="185"/>
    </row>
    <row r="111" spans="4:4">
      <c r="D111" s="185"/>
    </row>
    <row r="112" spans="4:4">
      <c r="D112" s="185"/>
    </row>
    <row r="113" spans="4:4">
      <c r="D113" s="185"/>
    </row>
    <row r="114" spans="4:4">
      <c r="D114" s="185"/>
    </row>
    <row r="115" spans="4:4">
      <c r="D115" s="185"/>
    </row>
    <row r="116" spans="4:4">
      <c r="D116" s="185"/>
    </row>
    <row r="117" spans="4:4">
      <c r="D117" s="185"/>
    </row>
    <row r="118" spans="4:4">
      <c r="D118" s="185"/>
    </row>
    <row r="119" spans="4:4">
      <c r="D119" s="185"/>
    </row>
    <row r="120" spans="4:4">
      <c r="D120" s="185"/>
    </row>
    <row r="121" spans="4:4">
      <c r="D121" s="185"/>
    </row>
    <row r="122" spans="4:4">
      <c r="D122" s="185"/>
    </row>
    <row r="123" spans="4:4">
      <c r="D123" s="185"/>
    </row>
    <row r="124" spans="4:4">
      <c r="D124" s="185"/>
    </row>
    <row r="125" spans="4:4">
      <c r="D125" s="185"/>
    </row>
    <row r="126" spans="4:4">
      <c r="D126" s="185"/>
    </row>
    <row r="127" spans="4:4">
      <c r="D127" s="185"/>
    </row>
    <row r="128" spans="4:4">
      <c r="D128" s="185"/>
    </row>
    <row r="129" spans="4:4">
      <c r="D129" s="185"/>
    </row>
    <row r="130" spans="4:4">
      <c r="D130" s="185"/>
    </row>
    <row r="131" spans="4:4">
      <c r="D131" s="185"/>
    </row>
    <row r="132" spans="4:4">
      <c r="D132" s="185"/>
    </row>
    <row r="133" spans="4:4">
      <c r="D133" s="185"/>
    </row>
    <row r="134" spans="4:4">
      <c r="D134" s="185"/>
    </row>
    <row r="135" spans="4:4">
      <c r="D135" s="185"/>
    </row>
    <row r="136" spans="4:4">
      <c r="D136" s="185"/>
    </row>
    <row r="137" spans="4:4">
      <c r="D137" s="185"/>
    </row>
    <row r="138" spans="4:4">
      <c r="D138" s="185"/>
    </row>
    <row r="139" spans="4:4">
      <c r="D139" s="185"/>
    </row>
    <row r="140" spans="4:4">
      <c r="D140" s="185"/>
    </row>
    <row r="141" spans="4:4">
      <c r="D141" s="185"/>
    </row>
    <row r="142" spans="4:4">
      <c r="D142" s="185"/>
    </row>
    <row r="143" spans="4:4">
      <c r="D143" s="185"/>
    </row>
    <row r="144" spans="4:4">
      <c r="D144" s="185"/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94F7" sheet="1"/>
  <mergeCells count="3">
    <mergeCell ref="A1:G1"/>
    <mergeCell ref="C7:G7"/>
    <mergeCell ref="F8:G8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29</vt:i4>
      </vt:variant>
    </vt:vector>
  </HeadingPairs>
  <TitlesOfParts>
    <vt:vector size="46" baseType="lpstr">
      <vt:lpstr>Uchazeč</vt:lpstr>
      <vt:lpstr>Stavba</vt:lpstr>
      <vt:lpstr>VzorObjekt</vt:lpstr>
      <vt:lpstr>VzorPolozky</vt:lpstr>
      <vt:lpstr>Rekapitulace Objekt 000</vt:lpstr>
      <vt:lpstr>000 1 Naklady</vt:lpstr>
      <vt:lpstr>Rekapitulace Objekt 100.1</vt:lpstr>
      <vt:lpstr>100.1 1 Pol</vt:lpstr>
      <vt:lpstr>Rekapitulace Objekt 100.2</vt:lpstr>
      <vt:lpstr>100.2 1 Pol</vt:lpstr>
      <vt:lpstr>Rekapitulace Objekt 100.3</vt:lpstr>
      <vt:lpstr>100.3 1 Pol</vt:lpstr>
      <vt:lpstr>Rekapitulace Objekt 300</vt:lpstr>
      <vt:lpstr>300 1 Pol</vt:lpstr>
      <vt:lpstr>300 2 Pol</vt:lpstr>
      <vt:lpstr>Rekapitulace Objekt 400</vt:lpstr>
      <vt:lpstr>400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'000 1 Naklady'!Oblast_tisku</vt:lpstr>
      <vt:lpstr>'100.1 1 Pol'!Oblast_tisku</vt:lpstr>
      <vt:lpstr>'100.2 1 Pol'!Oblast_tisku</vt:lpstr>
      <vt:lpstr>'100.3 1 Pol'!Oblast_tisku</vt:lpstr>
      <vt:lpstr>'300 1 Pol'!Oblast_tisku</vt:lpstr>
      <vt:lpstr>'300 2 Pol'!Oblast_tisku</vt:lpstr>
      <vt:lpstr>'400 1 Pol'!Oblast_tisku</vt:lpstr>
      <vt:lpstr>'Rekapitulace Objekt 000'!Oblast_tisku</vt:lpstr>
      <vt:lpstr>'Rekapitulace Objekt 100.1'!Oblast_tisku</vt:lpstr>
      <vt:lpstr>'Rekapitulace Objekt 100.2'!Oblast_tisku</vt:lpstr>
      <vt:lpstr>'Rekapitulace Objekt 100.3'!Oblast_tisku</vt:lpstr>
      <vt:lpstr>'Rekapitulace Objekt 300'!Oblast_tisku</vt:lpstr>
      <vt:lpstr>'Rekapitulace Objekt 400'!Oblast_tisku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Zbycho</cp:lastModifiedBy>
  <cp:lastPrinted>2012-06-29T07:38:16Z</cp:lastPrinted>
  <dcterms:created xsi:type="dcterms:W3CDTF">2009-04-08T07:15:50Z</dcterms:created>
  <dcterms:modified xsi:type="dcterms:W3CDTF">2014-08-27T06:13:50Z</dcterms:modified>
</cp:coreProperties>
</file>