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270" windowWidth="16335" windowHeight="10650" activeTab="0"/>
  </bookViews>
  <sheets>
    <sheet name="UDRZBA CELKEM" sheetId="4" r:id="rId1"/>
    <sheet name="pletí a řezy" sheetId="7" r:id="rId2"/>
    <sheet name="kosení s mulčováním" sheetId="6" r:id="rId3"/>
    <sheet name="kosení se sběrem" sheetId="8" r:id="rId4"/>
  </sheets>
  <definedNames>
    <definedName name="_xlnm.Print_Area" localSheetId="0">'UDRZBA CELKEM'!$A$3:$G$100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99" authorId="0">
      <text>
        <r>
          <rPr>
            <b/>
            <sz val="9"/>
            <rFont val="Tahoma"/>
            <family val="2"/>
          </rPr>
          <t xml:space="preserve">Tuto výslednou cenu přeneste do krycího listu nabídky jako cenu hodnocenou </t>
        </r>
      </text>
    </comment>
  </commentList>
</comments>
</file>

<file path=xl/sharedStrings.xml><?xml version="1.0" encoding="utf-8"?>
<sst xmlns="http://schemas.openxmlformats.org/spreadsheetml/2006/main" count="1559" uniqueCount="420">
  <si>
    <t>Na ploše</t>
  </si>
  <si>
    <t>1. seč</t>
  </si>
  <si>
    <t>2. seč</t>
  </si>
  <si>
    <t>3. seč</t>
  </si>
  <si>
    <t>4. seč</t>
  </si>
  <si>
    <t>5. - 7. seč</t>
  </si>
  <si>
    <t>chodník z Puncova na Kojkovice Celkem</t>
  </si>
  <si>
    <t>Sečení se sběrem</t>
  </si>
  <si>
    <t>CELKEM - sečení se sběrem</t>
  </si>
  <si>
    <t>Sečení se mulčováním</t>
  </si>
  <si>
    <t>Pletí a řez</t>
  </si>
  <si>
    <t>CELKEM - všechny činnosti - bez DPH</t>
  </si>
  <si>
    <t>DPH</t>
  </si>
  <si>
    <t>CELKEM - včetně DPH</t>
  </si>
  <si>
    <t>Rozloha/m2</t>
  </si>
  <si>
    <t>Typ seče</t>
  </si>
  <si>
    <t>G</t>
  </si>
  <si>
    <t>A</t>
  </si>
  <si>
    <t>F</t>
  </si>
  <si>
    <t>D</t>
  </si>
  <si>
    <t>B</t>
  </si>
  <si>
    <t>C</t>
  </si>
  <si>
    <t>Typ údržby</t>
  </si>
  <si>
    <t>J</t>
  </si>
  <si>
    <t>I</t>
  </si>
  <si>
    <t>údržba se provádí</t>
  </si>
  <si>
    <t>CELKEM - pletí a řez</t>
  </si>
  <si>
    <t>CELKEM - sečení s mulčováním</t>
  </si>
  <si>
    <t>Ve skupině ploch</t>
  </si>
  <si>
    <t>Katastrální území</t>
  </si>
  <si>
    <t>PČ</t>
  </si>
  <si>
    <t>Rozloha</t>
  </si>
  <si>
    <t>Horní Líštná</t>
  </si>
  <si>
    <t>u zahradnictví Jadamus</t>
  </si>
  <si>
    <t>Kojkovice</t>
  </si>
  <si>
    <t>KČOV</t>
  </si>
  <si>
    <t>Kojkovice u Třince</t>
  </si>
  <si>
    <t>Nebory</t>
  </si>
  <si>
    <t>1622/9</t>
  </si>
  <si>
    <t>1621/17</t>
  </si>
  <si>
    <t>1622/35</t>
  </si>
  <si>
    <t>1621/29</t>
  </si>
  <si>
    <t>1622/24</t>
  </si>
  <si>
    <t>1163/11</t>
  </si>
  <si>
    <t>1163/9</t>
  </si>
  <si>
    <t>1163/6</t>
  </si>
  <si>
    <t>kolem nové bytovky</t>
  </si>
  <si>
    <t>897/2</t>
  </si>
  <si>
    <t>904/2</t>
  </si>
  <si>
    <t>904/15</t>
  </si>
  <si>
    <t>u křížku</t>
  </si>
  <si>
    <t>1348/1</t>
  </si>
  <si>
    <t>42/43</t>
  </si>
  <si>
    <t>16/1</t>
  </si>
  <si>
    <t>27/1</t>
  </si>
  <si>
    <t>Oldřichovice</t>
  </si>
  <si>
    <t>kruháč u větrníku</t>
  </si>
  <si>
    <t>Oldřichovice u Třince</t>
  </si>
  <si>
    <t>3379/1</t>
  </si>
  <si>
    <t>3379/12</t>
  </si>
  <si>
    <t>parkoviště u Miarky</t>
  </si>
  <si>
    <t>1944/2</t>
  </si>
  <si>
    <t>Dolní Líštná</t>
  </si>
  <si>
    <t>alej pod Němcovkou</t>
  </si>
  <si>
    <t>1251</t>
  </si>
  <si>
    <t>1106/1</t>
  </si>
  <si>
    <t>1107/1</t>
  </si>
  <si>
    <t>Kozinec</t>
  </si>
  <si>
    <t>1293/3</t>
  </si>
  <si>
    <t>374/3</t>
  </si>
  <si>
    <t>374/2</t>
  </si>
  <si>
    <t>okolí ČOV u Stavisek pod Němcovkou</t>
  </si>
  <si>
    <t>1120</t>
  </si>
  <si>
    <t>1119/2</t>
  </si>
  <si>
    <t>1106/4</t>
  </si>
  <si>
    <t>1121</t>
  </si>
  <si>
    <t>1106/2</t>
  </si>
  <si>
    <t>1105/2</t>
  </si>
  <si>
    <t>1106/3</t>
  </si>
  <si>
    <t>okolí ČOV u Stavisek pod Novým světem</t>
  </si>
  <si>
    <t>934/4</t>
  </si>
  <si>
    <t>935</t>
  </si>
  <si>
    <t>stará cesta  za domky,naproti staré školy</t>
  </si>
  <si>
    <t>282</t>
  </si>
  <si>
    <t>svah nad domky</t>
  </si>
  <si>
    <t>311/1</t>
  </si>
  <si>
    <t>val za hřbitovem</t>
  </si>
  <si>
    <t>435/1</t>
  </si>
  <si>
    <t>449/3</t>
  </si>
  <si>
    <t>Guty</t>
  </si>
  <si>
    <t>louka pod zbrojnicí</t>
  </si>
  <si>
    <t>515/3</t>
  </si>
  <si>
    <t>točna - zast. U vývozu</t>
  </si>
  <si>
    <t>Karpentná</t>
  </si>
  <si>
    <t>křižovatka U křižánka</t>
  </si>
  <si>
    <t>750/20</t>
  </si>
  <si>
    <t>644/10</t>
  </si>
  <si>
    <t>Konská</t>
  </si>
  <si>
    <t>okolí nadjezdu - Baliny</t>
  </si>
  <si>
    <t>166/34</t>
  </si>
  <si>
    <t>141/2</t>
  </si>
  <si>
    <t>1787/3</t>
  </si>
  <si>
    <t>126/11</t>
  </si>
  <si>
    <t>166/25</t>
  </si>
  <si>
    <t>166/19</t>
  </si>
  <si>
    <t>166/11</t>
  </si>
  <si>
    <t>163</t>
  </si>
  <si>
    <t>166/26</t>
  </si>
  <si>
    <t>148/1</t>
  </si>
  <si>
    <t>149/2</t>
  </si>
  <si>
    <t>1810/6</t>
  </si>
  <si>
    <t>166/15</t>
  </si>
  <si>
    <t>141/3</t>
  </si>
  <si>
    <t>166/14</t>
  </si>
  <si>
    <t>166/35</t>
  </si>
  <si>
    <t>Podlesí u LINDE</t>
  </si>
  <si>
    <t>1092</t>
  </si>
  <si>
    <t>1088/4</t>
  </si>
  <si>
    <t>vlevo za nádražím</t>
  </si>
  <si>
    <t>126/5</t>
  </si>
  <si>
    <t>126/6</t>
  </si>
  <si>
    <t>1787/4</t>
  </si>
  <si>
    <t>126/15</t>
  </si>
  <si>
    <t>1268</t>
  </si>
  <si>
    <t>1272/1</t>
  </si>
  <si>
    <t>1272/2</t>
  </si>
  <si>
    <t>na dušinci vlevo a k trafu</t>
  </si>
  <si>
    <t>1273</t>
  </si>
  <si>
    <t>1274/1</t>
  </si>
  <si>
    <t>alej pod Kozincem</t>
  </si>
  <si>
    <t>3478/2</t>
  </si>
  <si>
    <t>2649/1</t>
  </si>
  <si>
    <t>1566/2</t>
  </si>
  <si>
    <t>2261/3</t>
  </si>
  <si>
    <t>u hřbitova</t>
  </si>
  <si>
    <t>2257/2</t>
  </si>
  <si>
    <t>2259/1</t>
  </si>
  <si>
    <t>2317/1</t>
  </si>
  <si>
    <t>2261/1</t>
  </si>
  <si>
    <t>2319</t>
  </si>
  <si>
    <t>u odbočky na Guty</t>
  </si>
  <si>
    <t>1070/1</t>
  </si>
  <si>
    <t>Český Puncov</t>
  </si>
  <si>
    <t>chodník z Puncova na Kojkovice</t>
  </si>
  <si>
    <t>alej - stará cesta</t>
  </si>
  <si>
    <t>1319/6</t>
  </si>
  <si>
    <t>1319/8</t>
  </si>
  <si>
    <t>855/1</t>
  </si>
  <si>
    <t>1034/1</t>
  </si>
  <si>
    <t>326/11</t>
  </si>
  <si>
    <t>272/3</t>
  </si>
  <si>
    <t>1141/3</t>
  </si>
  <si>
    <t>křížek nad Fridrichem</t>
  </si>
  <si>
    <t>329/2</t>
  </si>
  <si>
    <t>329/1</t>
  </si>
  <si>
    <t>naproti křížku</t>
  </si>
  <si>
    <t>1296/3</t>
  </si>
  <si>
    <t>Nový svět</t>
  </si>
  <si>
    <t>852</t>
  </si>
  <si>
    <t>850/3</t>
  </si>
  <si>
    <t>u staré školy</t>
  </si>
  <si>
    <t>251</t>
  </si>
  <si>
    <t>258/1</t>
  </si>
  <si>
    <t>257</t>
  </si>
  <si>
    <t>256</t>
  </si>
  <si>
    <t>255</t>
  </si>
  <si>
    <t>1846/7</t>
  </si>
  <si>
    <t>okolí bytovky</t>
  </si>
  <si>
    <t>521/2</t>
  </si>
  <si>
    <t>pod zbrojnicí</t>
  </si>
  <si>
    <t>516/1</t>
  </si>
  <si>
    <t>u památníku</t>
  </si>
  <si>
    <t>1821/1</t>
  </si>
  <si>
    <t>444/5</t>
  </si>
  <si>
    <t>445/4</t>
  </si>
  <si>
    <t>svah u 1-11</t>
  </si>
  <si>
    <t>67/3</t>
  </si>
  <si>
    <t>67/4</t>
  </si>
  <si>
    <t>alej na hranici</t>
  </si>
  <si>
    <t>památník na hranici</t>
  </si>
  <si>
    <t>pás u Nieslanika</t>
  </si>
  <si>
    <t>slepá ulice</t>
  </si>
  <si>
    <t>u kulturního domu</t>
  </si>
  <si>
    <t>216/32</t>
  </si>
  <si>
    <t>mýtina  u potoka</t>
  </si>
  <si>
    <t>1077/1</t>
  </si>
  <si>
    <t>1076/1</t>
  </si>
  <si>
    <t>1079/3</t>
  </si>
  <si>
    <t>1075/1</t>
  </si>
  <si>
    <t>u školy - marco polo</t>
  </si>
  <si>
    <t>1034/2</t>
  </si>
  <si>
    <t>ZŠ na osůvkách u Harendy</t>
  </si>
  <si>
    <t>216/66</t>
  </si>
  <si>
    <t>216/27</t>
  </si>
  <si>
    <t>Lyžbice</t>
  </si>
  <si>
    <t>1424/6</t>
  </si>
  <si>
    <t>naproti Buriana</t>
  </si>
  <si>
    <t>1009/1</t>
  </si>
  <si>
    <t>1425</t>
  </si>
  <si>
    <t>zahrad. kolonie</t>
  </si>
  <si>
    <t>1694/26</t>
  </si>
  <si>
    <t>1694/13</t>
  </si>
  <si>
    <t>876/17</t>
  </si>
  <si>
    <t>1621/80</t>
  </si>
  <si>
    <t>1621/55</t>
  </si>
  <si>
    <t>1621/14</t>
  </si>
  <si>
    <t>1361/4</t>
  </si>
  <si>
    <t>1621/56</t>
  </si>
  <si>
    <t>1621/101</t>
  </si>
  <si>
    <t>1621/82</t>
  </si>
  <si>
    <t>1621/73</t>
  </si>
  <si>
    <t>1622/21</t>
  </si>
  <si>
    <t>1051/8</t>
  </si>
  <si>
    <t>1621/30</t>
  </si>
  <si>
    <t>1622/34</t>
  </si>
  <si>
    <t>1038/4</t>
  </si>
  <si>
    <t>1622/22</t>
  </si>
  <si>
    <t>1622/27</t>
  </si>
  <si>
    <t>1621/76</t>
  </si>
  <si>
    <t>1622/28</t>
  </si>
  <si>
    <t>1163/2</t>
  </si>
  <si>
    <t>1146/2</t>
  </si>
  <si>
    <t>1163/10</t>
  </si>
  <si>
    <t>1663</t>
  </si>
  <si>
    <t>na dušinci</t>
  </si>
  <si>
    <t>1054</t>
  </si>
  <si>
    <t>1053/3</t>
  </si>
  <si>
    <t>1267/1</t>
  </si>
  <si>
    <t>3369/3</t>
  </si>
  <si>
    <t>3369/2</t>
  </si>
  <si>
    <t>1944/6</t>
  </si>
  <si>
    <t>1269/1</t>
  </si>
  <si>
    <t>3379/5</t>
  </si>
  <si>
    <t>3379/4</t>
  </si>
  <si>
    <t>1149/10</t>
  </si>
  <si>
    <t>kolem bytovky</t>
  </si>
  <si>
    <t>1161/1</t>
  </si>
  <si>
    <t>551/1</t>
  </si>
  <si>
    <t>1149/16</t>
  </si>
  <si>
    <t>1161/8</t>
  </si>
  <si>
    <t>1161/5</t>
  </si>
  <si>
    <t>1161/2</t>
  </si>
  <si>
    <t>park naproti ZŠ</t>
  </si>
  <si>
    <t>1483/3</t>
  </si>
  <si>
    <t>pod Kozincem</t>
  </si>
  <si>
    <t>2930/11</t>
  </si>
  <si>
    <t>pruh nad Teslou</t>
  </si>
  <si>
    <t>3387/13</t>
  </si>
  <si>
    <t>u areálu sběrného dvora Nehlsen</t>
  </si>
  <si>
    <t>1118/6</t>
  </si>
  <si>
    <t>3574</t>
  </si>
  <si>
    <t>1118/5</t>
  </si>
  <si>
    <t>1129/2</t>
  </si>
  <si>
    <t>3379/10</t>
  </si>
  <si>
    <t>3379/11</t>
  </si>
  <si>
    <t>3565</t>
  </si>
  <si>
    <t>3566</t>
  </si>
  <si>
    <t>1103/2</t>
  </si>
  <si>
    <t>1104</t>
  </si>
  <si>
    <t>1236/8</t>
  </si>
  <si>
    <t>1236/2</t>
  </si>
  <si>
    <t>1237/1</t>
  </si>
  <si>
    <t>1289/1</t>
  </si>
  <si>
    <t>1288</t>
  </si>
  <si>
    <t>1282/6</t>
  </si>
  <si>
    <t>102/2</t>
  </si>
  <si>
    <t>1286/5</t>
  </si>
  <si>
    <t>1270/4</t>
  </si>
  <si>
    <t>1282/5</t>
  </si>
  <si>
    <t>1269/2</t>
  </si>
  <si>
    <t>1269/7</t>
  </si>
  <si>
    <t>VKP u MŠ Čtyřlístek</t>
  </si>
  <si>
    <t>1175/4</t>
  </si>
  <si>
    <t>1175/13</t>
  </si>
  <si>
    <t>za Teslou vlevo</t>
  </si>
  <si>
    <t>1183/7</t>
  </si>
  <si>
    <t>1179/6</t>
  </si>
  <si>
    <t>1180/4</t>
  </si>
  <si>
    <t>Třinec</t>
  </si>
  <si>
    <t>Borek kolem garáží</t>
  </si>
  <si>
    <t>2/65</t>
  </si>
  <si>
    <t>2/140</t>
  </si>
  <si>
    <t>2242/1</t>
  </si>
  <si>
    <t>podél Frýdecké před kruháčem</t>
  </si>
  <si>
    <t>1587/3</t>
  </si>
  <si>
    <t>1587/4</t>
  </si>
  <si>
    <t>1584/6</t>
  </si>
  <si>
    <t>psí útulek</t>
  </si>
  <si>
    <t>1544/7</t>
  </si>
  <si>
    <t>1544/3</t>
  </si>
  <si>
    <t>1544/2</t>
  </si>
  <si>
    <t>u areálu Nehlsen</t>
  </si>
  <si>
    <t>1639/2</t>
  </si>
  <si>
    <t>1637</t>
  </si>
  <si>
    <t>1636</t>
  </si>
  <si>
    <t>Tyra</t>
  </si>
  <si>
    <t>1083/9</t>
  </si>
  <si>
    <t>kolem chodníku z Puncova na Kojkovice</t>
  </si>
  <si>
    <t>točna - Valovka u schránek</t>
  </si>
  <si>
    <t>točna u Stájí</t>
  </si>
  <si>
    <t>parčík vedle hřiště</t>
  </si>
  <si>
    <t>cyklo Dušinec - Sojka</t>
  </si>
  <si>
    <t>u nadjezdu ke Gutskému kostelíku</t>
  </si>
  <si>
    <t>podjezd u č.p.127</t>
  </si>
  <si>
    <t>za protihlukovou zdí u Ropice</t>
  </si>
  <si>
    <t>alej naproti zahradkáře</t>
  </si>
  <si>
    <t>u podjezdu nad Sojkou</t>
  </si>
  <si>
    <t>remíz</t>
  </si>
  <si>
    <t>výsadby u protihlukovek 1/11</t>
  </si>
  <si>
    <t>1566/5</t>
  </si>
  <si>
    <t>1482/1</t>
  </si>
  <si>
    <t>záhon u památníku u školy</t>
  </si>
  <si>
    <t>1367/12</t>
  </si>
  <si>
    <t>kolem nadchodu přes 1/11 dušinec</t>
  </si>
  <si>
    <t>Nebory na Dušinci celkem</t>
  </si>
  <si>
    <t>Celkový součet metrů údržby</t>
  </si>
  <si>
    <t>Celkem metrů údržby</t>
  </si>
  <si>
    <t>Řez -3x (cena za 3 pracovní operace)</t>
  </si>
  <si>
    <t>Pletí - 3x (cena za 3 pracovní operace)</t>
  </si>
  <si>
    <t>Pletí - 5x (cena za 5 pracovních operací)</t>
  </si>
  <si>
    <t>Celkový souhrn jednotlivých sečí</t>
  </si>
  <si>
    <t>Souhrn údržby - bez DPH</t>
  </si>
  <si>
    <t>Celkový součet jednotlivých operací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</si>
  <si>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</si>
  <si>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</si>
  <si>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</si>
  <si>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</si>
  <si>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</si>
  <si>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Guty okolí bytovky a pod zbrojnicí celkem</t>
  </si>
  <si>
    <t>Guty u památníku Celkem</t>
  </si>
  <si>
    <t>Horní Líštná u zahradnictví Jadamus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</si>
  <si>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</si>
  <si>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</si>
  <si>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</si>
  <si>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</si>
  <si>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</si>
  <si>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</si>
  <si>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</si>
  <si>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</si>
  <si>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</si>
  <si>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</si>
  <si>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</si>
  <si>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zahrad. kolonie Celkem</t>
  </si>
  <si>
    <t>Lyžbice u hřbitova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</si>
  <si>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</si>
  <si>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</si>
  <si>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</si>
  <si>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</si>
  <si>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</si>
  <si>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</si>
  <si>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</si>
  <si>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</si>
  <si>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</si>
  <si>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</si>
  <si>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</si>
  <si>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</si>
  <si>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</si>
  <si>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</si>
  <si>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</si>
  <si>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</si>
  <si>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</si>
  <si>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</si>
  <si>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</si>
  <si>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</si>
  <si>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</si>
  <si>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</si>
  <si>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</si>
  <si>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</si>
  <si>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</si>
  <si>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Tyra točna  Stájí</t>
  </si>
  <si>
    <t>A+F</t>
  </si>
  <si>
    <t>A+B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</si>
  <si>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</si>
  <si>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</si>
  <si>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</si>
  <si>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</si>
  <si>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stará cesta  za domky,naproti staré školy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</si>
  <si>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</si>
  <si>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</si>
  <si>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</si>
  <si>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</si>
  <si>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</si>
  <si>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</si>
  <si>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</si>
  <si>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</si>
  <si>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naproti nádraží vedle hl.silnice</t>
  </si>
  <si>
    <t>Konská naproti nádraží vedle hl.silnice Celkem</t>
  </si>
  <si>
    <t>Oldřichovice alej pod Kozincem Celkem</t>
  </si>
  <si>
    <t>Oldřichovice u hřbitova Celkem</t>
  </si>
  <si>
    <t>Oldřichovice u odbočky na Guty Celkem</t>
  </si>
  <si>
    <t>kolem chodníku  z Puncova na Kojkovice celkem</t>
  </si>
  <si>
    <t>Nebory kolem nadchodu přes 1/11 Celkem</t>
  </si>
  <si>
    <t>kolem nadchodu přes 1/11</t>
  </si>
  <si>
    <t>celkem bez DPH</t>
  </si>
  <si>
    <t>2/304</t>
  </si>
  <si>
    <t>2/305</t>
  </si>
  <si>
    <t>2/306</t>
  </si>
  <si>
    <t>Nebor kolem nadchodu přes 1/11 dušinec celkem</t>
  </si>
  <si>
    <t>Nebory na dušinci vlevo a k trafu</t>
  </si>
  <si>
    <t>Oldřichovice kruháč u větrníku Celkem</t>
  </si>
  <si>
    <t>Oldřichovice výsadby u protihlukovek 1/11 celkem</t>
  </si>
  <si>
    <t>3552/45</t>
  </si>
  <si>
    <t>1269/8</t>
  </si>
  <si>
    <t>Český Puncov Osůvky</t>
  </si>
  <si>
    <t>osůvky</t>
  </si>
  <si>
    <t>u Paulyho</t>
  </si>
  <si>
    <t>Nebory u Paulyho</t>
  </si>
  <si>
    <t>Český puncov-osůvky celkem</t>
  </si>
  <si>
    <t>Nebory u Paulyho celkem</t>
  </si>
  <si>
    <t>1319/11</t>
  </si>
  <si>
    <t>1036/30</t>
  </si>
  <si>
    <t>1823/4</t>
  </si>
  <si>
    <t>Nebory výsadby u protihlukovek 1/11 celkem</t>
  </si>
  <si>
    <t>Nebory kolem nadchodu přes 1/11 dušinec celkem</t>
  </si>
  <si>
    <t>Oldřichovice u kruháč větrníku Celkem</t>
  </si>
  <si>
    <t>1590/6</t>
  </si>
  <si>
    <t>1584/4</t>
  </si>
  <si>
    <t>celkem Kč bez DPH</t>
  </si>
  <si>
    <r>
      <t xml:space="preserve">Položkový rozpočet                                                     Příloha č. 2 ZD </t>
    </r>
    <r>
      <rPr>
        <i/>
        <sz val="8"/>
        <rFont val="Arial"/>
        <family val="2"/>
      </rPr>
      <t>(budoucí příloha č. 3 smlouvy)</t>
    </r>
  </si>
  <si>
    <t>Žlutě zvýrazněné buňky vyplňte! (včetně listů - "pletí a řezy, "kosení s mulčováním, "kosení se sběrem")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</si>
</sst>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4" fontId="0" fillId="0" borderId="0" xfId="0" applyNumberFormat="1"/>
    <xf numFmtId="164" fontId="3" fillId="0" borderId="0" xfId="0" applyNumberFormat="1" applyFont="1"/>
    <xf numFmtId="4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/>
    <xf numFmtId="0" fontId="5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/>
      <protection/>
    </xf>
    <xf numFmtId="4" fontId="6" fillId="0" borderId="1" xfId="0" applyNumberFormat="1" applyFont="1" applyFill="1" applyBorder="1" applyAlignment="1" applyProtection="1">
      <alignment horizontal="center"/>
      <protection/>
    </xf>
    <xf numFmtId="164" fontId="7" fillId="0" borderId="1" xfId="0" applyNumberFormat="1" applyFont="1" applyBorder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164" fontId="9" fillId="4" borderId="1" xfId="0" applyNumberFormat="1" applyFont="1" applyFill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164" fontId="7" fillId="4" borderId="1" xfId="0" applyNumberFormat="1" applyFont="1" applyFill="1" applyBorder="1"/>
    <xf numFmtId="164" fontId="5" fillId="0" borderId="0" xfId="0" applyNumberFormat="1" applyFont="1"/>
    <xf numFmtId="164" fontId="7" fillId="0" borderId="1" xfId="0" applyNumberFormat="1" applyFont="1" applyBorder="1"/>
    <xf numFmtId="0" fontId="1" fillId="2" borderId="1" xfId="0" applyFont="1" applyFill="1" applyBorder="1" applyAlignment="1" applyProtection="1">
      <alignment horizontal="center" vertical="center" shrinkToFit="1"/>
      <protection/>
    </xf>
    <xf numFmtId="2" fontId="1" fillId="2" borderId="1" xfId="0" applyNumberFormat="1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164" fontId="3" fillId="4" borderId="1" xfId="0" applyNumberFormat="1" applyFont="1" applyFill="1" applyBorder="1" applyAlignment="1">
      <alignment vertical="center" shrinkToFit="1"/>
    </xf>
    <xf numFmtId="164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shrinkToFit="1"/>
      <protection/>
    </xf>
    <xf numFmtId="0" fontId="8" fillId="0" borderId="1" xfId="0" applyFont="1" applyFill="1" applyBorder="1" applyAlignment="1" applyProtection="1">
      <alignment shrinkToFit="1"/>
      <protection/>
    </xf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164" fontId="7" fillId="0" borderId="1" xfId="0" applyNumberFormat="1" applyFont="1" applyBorder="1" applyAlignment="1">
      <alignment horizontal="center" shrinkToFit="1"/>
    </xf>
    <xf numFmtId="0" fontId="8" fillId="5" borderId="1" xfId="0" applyFont="1" applyFill="1" applyBorder="1" applyAlignment="1" applyProtection="1">
      <alignment shrinkToFit="1"/>
      <protection/>
    </xf>
    <xf numFmtId="0" fontId="8" fillId="5" borderId="1" xfId="0" applyFont="1" applyFill="1" applyBorder="1" applyAlignment="1" applyProtection="1">
      <alignment horizontal="right"/>
      <protection/>
    </xf>
    <xf numFmtId="4" fontId="8" fillId="5" borderId="1" xfId="0" applyNumberFormat="1" applyFont="1" applyFill="1" applyBorder="1" applyAlignment="1" applyProtection="1">
      <alignment/>
      <protection/>
    </xf>
    <xf numFmtId="0" fontId="8" fillId="5" borderId="1" xfId="0" applyFont="1" applyFill="1" applyBorder="1" applyAlignment="1" applyProtection="1">
      <alignment horizontal="center"/>
      <protection/>
    </xf>
    <xf numFmtId="164" fontId="9" fillId="5" borderId="1" xfId="0" applyNumberFormat="1" applyFont="1" applyFill="1" applyBorder="1"/>
    <xf numFmtId="0" fontId="7" fillId="0" borderId="1" xfId="0" applyFont="1" applyFill="1" applyBorder="1" applyAlignment="1" applyProtection="1">
      <alignment shrinkToFit="1"/>
      <protection/>
    </xf>
    <xf numFmtId="4" fontId="7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/>
    <xf numFmtId="164" fontId="7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 shrinkToFit="1"/>
    </xf>
    <xf numFmtId="164" fontId="1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right" vertical="center" shrinkToFit="1"/>
    </xf>
    <xf numFmtId="2" fontId="3" fillId="5" borderId="1" xfId="0" applyNumberFormat="1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right" vertical="center" shrinkToFit="1"/>
    </xf>
    <xf numFmtId="2" fontId="10" fillId="5" borderId="1" xfId="0" applyNumberFormat="1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center" vertical="center" shrinkToFit="1"/>
    </xf>
    <xf numFmtId="164" fontId="10" fillId="4" borderId="1" xfId="0" applyNumberFormat="1" applyFont="1" applyFill="1" applyBorder="1" applyAlignment="1">
      <alignment vertical="center" shrinkToFi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10" fillId="4" borderId="1" xfId="0" applyNumberFormat="1" applyFont="1" applyFill="1" applyBorder="1"/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shrinkToFit="1"/>
      <protection/>
    </xf>
    <xf numFmtId="0" fontId="11" fillId="0" borderId="1" xfId="0" applyFont="1" applyFill="1" applyBorder="1" applyAlignment="1" applyProtection="1">
      <alignment horizontal="right"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/>
      <protection/>
    </xf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shrinkToFit="1"/>
      <protection/>
    </xf>
    <xf numFmtId="0" fontId="4" fillId="5" borderId="1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right"/>
    </xf>
    <xf numFmtId="4" fontId="4" fillId="5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4" fontId="4" fillId="4" borderId="1" xfId="0" applyNumberFormat="1" applyFont="1" applyFill="1" applyBorder="1"/>
    <xf numFmtId="0" fontId="8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vertical="center" shrinkToFit="1"/>
      <protection/>
    </xf>
    <xf numFmtId="0" fontId="6" fillId="0" borderId="1" xfId="0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right" vertical="center" shrinkToFit="1"/>
      <protection/>
    </xf>
    <xf numFmtId="2" fontId="7" fillId="0" borderId="1" xfId="0" applyNumberFormat="1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center" vertical="center" shrinkToFit="1"/>
      <protection/>
    </xf>
    <xf numFmtId="164" fontId="7" fillId="4" borderId="1" xfId="0" applyNumberFormat="1" applyFont="1" applyFill="1" applyBorder="1" applyAlignment="1">
      <alignment vertical="center" shrinkToFit="1"/>
    </xf>
    <xf numFmtId="164" fontId="9" fillId="0" borderId="1" xfId="0" applyNumberFormat="1" applyFont="1" applyBorder="1" applyAlignment="1">
      <alignment vertical="center" shrinkToFit="1"/>
    </xf>
    <xf numFmtId="2" fontId="8" fillId="0" borderId="1" xfId="0" applyNumberFormat="1" applyFont="1" applyFill="1" applyBorder="1" applyAlignment="1" applyProtection="1">
      <alignment vertical="center" shrinkToFit="1"/>
      <protection/>
    </xf>
    <xf numFmtId="164" fontId="9" fillId="4" borderId="1" xfId="0" applyNumberFormat="1" applyFont="1" applyFill="1" applyBorder="1" applyAlignment="1">
      <alignment vertical="center" shrinkToFit="1"/>
    </xf>
    <xf numFmtId="0" fontId="8" fillId="5" borderId="1" xfId="0" applyFont="1" applyFill="1" applyBorder="1" applyAlignment="1" applyProtection="1">
      <alignment vertical="center" shrinkToFit="1"/>
      <protection/>
    </xf>
    <xf numFmtId="0" fontId="8" fillId="5" borderId="1" xfId="0" applyFont="1" applyFill="1" applyBorder="1" applyAlignment="1" applyProtection="1">
      <alignment horizontal="right" vertical="center" shrinkToFit="1"/>
      <protection/>
    </xf>
    <xf numFmtId="2" fontId="8" fillId="5" borderId="1" xfId="0" applyNumberFormat="1" applyFont="1" applyFill="1" applyBorder="1" applyAlignment="1" applyProtection="1">
      <alignment vertical="center" shrinkToFit="1"/>
      <protection/>
    </xf>
    <xf numFmtId="0" fontId="7" fillId="5" borderId="1" xfId="0" applyFont="1" applyFill="1" applyBorder="1" applyAlignment="1" applyProtection="1">
      <alignment vertical="center" shrinkToFit="1"/>
      <protection/>
    </xf>
    <xf numFmtId="2" fontId="7" fillId="5" borderId="1" xfId="0" applyNumberFormat="1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/>
      <protection/>
    </xf>
    <xf numFmtId="164" fontId="7" fillId="5" borderId="1" xfId="0" applyNumberFormat="1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horizontal="right" vertical="center" shrinkToFit="1"/>
    </xf>
    <xf numFmtId="2" fontId="7" fillId="5" borderId="1" xfId="0" applyNumberFormat="1" applyFont="1" applyFill="1" applyBorder="1" applyAlignment="1">
      <alignment vertical="center" shrinkToFit="1"/>
    </xf>
    <xf numFmtId="0" fontId="7" fillId="5" borderId="1" xfId="0" applyFont="1" applyFill="1" applyBorder="1" applyAlignment="1">
      <alignment horizontal="center" vertical="center" shrinkToFit="1"/>
    </xf>
    <xf numFmtId="164" fontId="9" fillId="5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 applyProtection="1">
      <alignment/>
      <protection/>
    </xf>
    <xf numFmtId="164" fontId="5" fillId="4" borderId="1" xfId="0" applyNumberFormat="1" applyFont="1" applyFill="1" applyBorder="1" applyAlignment="1" applyProtection="1">
      <alignment/>
      <protection/>
    </xf>
    <xf numFmtId="164" fontId="9" fillId="4" borderId="1" xfId="0" applyNumberFormat="1" applyFont="1" applyFill="1" applyBorder="1" applyAlignment="1">
      <alignment shrinkToFit="1"/>
    </xf>
    <xf numFmtId="4" fontId="6" fillId="2" borderId="1" xfId="0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/>
    <xf numFmtId="164" fontId="3" fillId="6" borderId="1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/>
    <xf numFmtId="164" fontId="10" fillId="7" borderId="3" xfId="0" applyNumberFormat="1" applyFont="1" applyFill="1" applyBorder="1"/>
    <xf numFmtId="0" fontId="0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7" fillId="6" borderId="1" xfId="0" applyNumberFormat="1" applyFont="1" applyFill="1" applyBorder="1" applyAlignment="1">
      <alignment vertical="center" shrinkToFit="1"/>
    </xf>
    <xf numFmtId="164" fontId="9" fillId="6" borderId="1" xfId="0" applyNumberFormat="1" applyFont="1" applyFill="1" applyBorder="1" applyAlignment="1">
      <alignment vertical="center" shrinkToFit="1"/>
    </xf>
    <xf numFmtId="0" fontId="3" fillId="6" borderId="1" xfId="0" applyFont="1" applyFill="1" applyBorder="1" applyAlignment="1">
      <alignment vertical="center" shrinkToFit="1"/>
    </xf>
    <xf numFmtId="164" fontId="7" fillId="6" borderId="1" xfId="0" applyNumberFormat="1" applyFont="1" applyFill="1" applyBorder="1"/>
    <xf numFmtId="164" fontId="9" fillId="6" borderId="1" xfId="0" applyNumberFormat="1" applyFont="1" applyFill="1" applyBorder="1"/>
    <xf numFmtId="0" fontId="0" fillId="6" borderId="1" xfId="0" applyFill="1" applyBorder="1"/>
    <xf numFmtId="0" fontId="0" fillId="6" borderId="1" xfId="0" applyFill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Zeros="0" tabSelected="1" zoomScale="145" zoomScaleNormal="145" workbookViewId="0" topLeftCell="A1">
      <selection activeCell="C5" sqref="C5"/>
    </sheetView>
  </sheetViews>
  <sheetFormatPr defaultColWidth="9.140625" defaultRowHeight="12.75"/>
  <cols>
    <col min="1" max="1" width="51.00390625" style="1" bestFit="1" customWidth="1"/>
    <col min="2" max="2" width="10.421875" style="2" bestFit="1" customWidth="1"/>
    <col min="3" max="3" width="14.2812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spans="1:3" ht="12.75">
      <c r="A1" s="153" t="s">
        <v>418</v>
      </c>
      <c r="B1" s="153"/>
      <c r="C1" s="153"/>
    </row>
    <row r="2" spans="1:3" ht="12.75">
      <c r="A2" s="154" t="s">
        <v>419</v>
      </c>
      <c r="B2" s="155"/>
      <c r="C2" s="155"/>
    </row>
    <row r="3" spans="1:7" ht="12.75">
      <c r="A3" s="11" t="s">
        <v>7</v>
      </c>
      <c r="D3"/>
      <c r="E3"/>
      <c r="F3"/>
      <c r="G3"/>
    </row>
    <row r="4" spans="1:7" ht="12.75">
      <c r="A4" s="6" t="s">
        <v>0</v>
      </c>
      <c r="B4" s="147" t="s">
        <v>14</v>
      </c>
      <c r="C4" s="148" t="s">
        <v>417</v>
      </c>
      <c r="D4"/>
      <c r="E4"/>
      <c r="F4"/>
      <c r="G4"/>
    </row>
    <row r="5" spans="1:7" ht="12.75">
      <c r="A5" s="66" t="s">
        <v>6</v>
      </c>
      <c r="B5" s="4">
        <v>1000.74</v>
      </c>
      <c r="C5" s="149"/>
      <c r="D5"/>
      <c r="E5"/>
      <c r="F5"/>
      <c r="G5"/>
    </row>
    <row r="6" spans="1:7" ht="12.75">
      <c r="A6" s="66" t="s">
        <v>390</v>
      </c>
      <c r="B6" s="4">
        <v>247.92</v>
      </c>
      <c r="C6" s="149"/>
      <c r="D6"/>
      <c r="E6"/>
      <c r="F6"/>
      <c r="G6"/>
    </row>
    <row r="7" spans="1:7" ht="12.75">
      <c r="A7" s="66" t="s">
        <v>323</v>
      </c>
      <c r="B7" s="4">
        <v>4191.21</v>
      </c>
      <c r="C7" s="149"/>
      <c r="D7"/>
      <c r="E7"/>
      <c r="F7"/>
      <c r="G7"/>
    </row>
    <row r="8" spans="1:7" ht="12.75">
      <c r="A8" s="66" t="s">
        <v>324</v>
      </c>
      <c r="B8" s="4">
        <v>107.72</v>
      </c>
      <c r="C8" s="149"/>
      <c r="D8"/>
      <c r="E8"/>
      <c r="F8"/>
      <c r="G8"/>
    </row>
    <row r="9" spans="1:7" ht="12.75">
      <c r="A9" s="66" t="s">
        <v>325</v>
      </c>
      <c r="B9" s="4">
        <v>213.64</v>
      </c>
      <c r="C9" s="149"/>
      <c r="D9"/>
      <c r="E9"/>
      <c r="F9"/>
      <c r="G9"/>
    </row>
    <row r="10" spans="1:7" ht="12.75">
      <c r="A10" s="66" t="s">
        <v>326</v>
      </c>
      <c r="B10" s="4">
        <v>1519.21</v>
      </c>
      <c r="C10" s="149"/>
      <c r="D10"/>
      <c r="E10"/>
      <c r="F10"/>
      <c r="G10"/>
    </row>
    <row r="11" spans="1:7" ht="12.75">
      <c r="A11" s="66" t="s">
        <v>327</v>
      </c>
      <c r="B11" s="4">
        <v>2132.97</v>
      </c>
      <c r="C11" s="149"/>
      <c r="D11"/>
      <c r="E11"/>
      <c r="F11"/>
      <c r="G11"/>
    </row>
    <row r="12" spans="1:7" ht="12.75">
      <c r="A12" s="66" t="s">
        <v>328</v>
      </c>
      <c r="B12" s="4">
        <v>703.05</v>
      </c>
      <c r="C12" s="149"/>
      <c r="D12"/>
      <c r="E12"/>
      <c r="F12"/>
      <c r="G12"/>
    </row>
    <row r="13" spans="1:7" ht="12.75">
      <c r="A13" s="66" t="s">
        <v>329</v>
      </c>
      <c r="B13" s="4">
        <v>530.71</v>
      </c>
      <c r="C13" s="149"/>
      <c r="D13"/>
      <c r="E13"/>
      <c r="F13"/>
      <c r="G13"/>
    </row>
    <row r="14" spans="1:7" ht="12.75">
      <c r="A14" s="66" t="s">
        <v>330</v>
      </c>
      <c r="B14" s="4">
        <v>670.24</v>
      </c>
      <c r="C14" s="149"/>
      <c r="D14"/>
      <c r="E14"/>
      <c r="F14"/>
      <c r="G14"/>
    </row>
    <row r="15" spans="1:7" ht="12.75">
      <c r="A15" s="66" t="s">
        <v>331</v>
      </c>
      <c r="B15" s="4">
        <v>921.23</v>
      </c>
      <c r="C15" s="149"/>
      <c r="D15"/>
      <c r="E15"/>
      <c r="F15"/>
      <c r="G15"/>
    </row>
    <row r="16" spans="1:7" ht="12.75">
      <c r="A16" s="66" t="s">
        <v>332</v>
      </c>
      <c r="B16" s="4">
        <v>5941.55</v>
      </c>
      <c r="C16" s="149"/>
      <c r="D16"/>
      <c r="E16"/>
      <c r="F16"/>
      <c r="G16"/>
    </row>
    <row r="17" spans="1:7" ht="12.75">
      <c r="A17" s="66" t="s">
        <v>333</v>
      </c>
      <c r="B17" s="4">
        <v>2238.05</v>
      </c>
      <c r="C17" s="149"/>
      <c r="D17"/>
      <c r="E17"/>
      <c r="F17"/>
      <c r="G17"/>
    </row>
    <row r="18" spans="1:7" ht="12.75">
      <c r="A18" s="66" t="s">
        <v>334</v>
      </c>
      <c r="B18" s="4">
        <v>73.21</v>
      </c>
      <c r="C18" s="149"/>
      <c r="D18"/>
      <c r="E18"/>
      <c r="F18"/>
      <c r="G18"/>
    </row>
    <row r="19" spans="1:7" ht="12.75">
      <c r="A19" s="66" t="s">
        <v>335</v>
      </c>
      <c r="B19" s="4">
        <v>370.13</v>
      </c>
      <c r="C19" s="149"/>
      <c r="D19"/>
      <c r="E19"/>
      <c r="F19"/>
      <c r="G19"/>
    </row>
    <row r="20" spans="1:7" ht="12.75">
      <c r="A20" s="66" t="s">
        <v>336</v>
      </c>
      <c r="B20" s="4">
        <v>374</v>
      </c>
      <c r="C20" s="149"/>
      <c r="D20"/>
      <c r="E20"/>
      <c r="F20"/>
      <c r="G20"/>
    </row>
    <row r="21" spans="1:7" ht="12.75">
      <c r="A21" s="66" t="s">
        <v>337</v>
      </c>
      <c r="B21" s="4">
        <v>2119.76</v>
      </c>
      <c r="C21" s="149"/>
      <c r="D21"/>
      <c r="E21"/>
      <c r="F21"/>
      <c r="G21"/>
    </row>
    <row r="22" spans="1:7" ht="12.75">
      <c r="A22" s="66" t="s">
        <v>338</v>
      </c>
      <c r="B22" s="4">
        <v>891.87</v>
      </c>
      <c r="C22" s="149"/>
      <c r="D22"/>
      <c r="E22"/>
      <c r="F22"/>
      <c r="G22"/>
    </row>
    <row r="23" spans="1:7" ht="12.75">
      <c r="A23" s="66" t="s">
        <v>339</v>
      </c>
      <c r="B23" s="4">
        <v>6795.28</v>
      </c>
      <c r="C23" s="149"/>
      <c r="D23"/>
      <c r="E23"/>
      <c r="F23"/>
      <c r="G23"/>
    </row>
    <row r="24" spans="1:7" ht="12.75">
      <c r="A24" s="66" t="s">
        <v>340</v>
      </c>
      <c r="B24" s="4">
        <v>6040.82</v>
      </c>
      <c r="C24" s="149"/>
      <c r="D24"/>
      <c r="E24"/>
      <c r="F24"/>
      <c r="G24"/>
    </row>
    <row r="25" spans="1:7" ht="12.75">
      <c r="A25" s="66" t="s">
        <v>341</v>
      </c>
      <c r="B25" s="4">
        <v>369.3</v>
      </c>
      <c r="C25" s="149"/>
      <c r="D25"/>
      <c r="E25"/>
      <c r="F25"/>
      <c r="G25"/>
    </row>
    <row r="26" spans="1:7" ht="12.75">
      <c r="A26" s="66" t="s">
        <v>343</v>
      </c>
      <c r="B26" s="4">
        <v>267.54</v>
      </c>
      <c r="C26" s="149"/>
      <c r="D26"/>
      <c r="E26"/>
      <c r="F26"/>
      <c r="G26"/>
    </row>
    <row r="27" spans="1:7" ht="12.75">
      <c r="A27" s="66" t="s">
        <v>342</v>
      </c>
      <c r="B27" s="4">
        <v>155.89</v>
      </c>
      <c r="C27" s="149"/>
      <c r="D27"/>
      <c r="E27"/>
      <c r="F27"/>
      <c r="G27"/>
    </row>
    <row r="28" spans="1:7" ht="12.75">
      <c r="A28" s="78" t="s">
        <v>344</v>
      </c>
      <c r="B28" s="4">
        <v>1807.21</v>
      </c>
      <c r="C28" s="149"/>
      <c r="D28"/>
      <c r="E28"/>
      <c r="F28"/>
      <c r="G28"/>
    </row>
    <row r="29" spans="1:7" ht="12.75">
      <c r="A29" s="78" t="s">
        <v>345</v>
      </c>
      <c r="B29" s="4">
        <v>1699.73</v>
      </c>
      <c r="C29" s="149"/>
      <c r="D29"/>
      <c r="E29"/>
      <c r="F29"/>
      <c r="G29"/>
    </row>
    <row r="30" spans="1:7" ht="12.75">
      <c r="A30" s="78" t="s">
        <v>346</v>
      </c>
      <c r="B30" s="4">
        <v>3048.08</v>
      </c>
      <c r="C30" s="149"/>
      <c r="D30"/>
      <c r="E30"/>
      <c r="F30"/>
      <c r="G30"/>
    </row>
    <row r="31" spans="1:7" ht="12.75">
      <c r="A31" s="78" t="s">
        <v>347</v>
      </c>
      <c r="B31" s="4">
        <v>1434.67</v>
      </c>
      <c r="C31" s="149"/>
      <c r="D31"/>
      <c r="E31"/>
      <c r="F31"/>
      <c r="G31"/>
    </row>
    <row r="32" spans="1:7" ht="12.75">
      <c r="A32" s="78" t="s">
        <v>348</v>
      </c>
      <c r="B32" s="4">
        <v>1332.19</v>
      </c>
      <c r="C32" s="149"/>
      <c r="D32"/>
      <c r="E32"/>
      <c r="F32"/>
      <c r="G32"/>
    </row>
    <row r="33" spans="1:7" ht="12.75">
      <c r="A33" s="66" t="s">
        <v>349</v>
      </c>
      <c r="B33" s="4">
        <v>4576.47</v>
      </c>
      <c r="C33" s="149"/>
      <c r="D33"/>
      <c r="E33"/>
      <c r="F33"/>
      <c r="G33"/>
    </row>
    <row r="34" spans="1:7" ht="12.75">
      <c r="A34" s="66" t="s">
        <v>391</v>
      </c>
      <c r="B34" s="4">
        <v>5597.52</v>
      </c>
      <c r="C34" s="149"/>
      <c r="D34"/>
      <c r="E34"/>
      <c r="F34"/>
      <c r="G34"/>
    </row>
    <row r="35" spans="1:7" ht="12.75">
      <c r="A35" s="66" t="s">
        <v>350</v>
      </c>
      <c r="B35" s="4">
        <v>559.62</v>
      </c>
      <c r="C35" s="149"/>
      <c r="D35"/>
      <c r="E35"/>
      <c r="F35"/>
      <c r="G35"/>
    </row>
    <row r="36" spans="1:7" ht="12.75">
      <c r="A36" s="66" t="s">
        <v>351</v>
      </c>
      <c r="B36" s="4">
        <v>574.58</v>
      </c>
      <c r="C36" s="149"/>
      <c r="D36"/>
      <c r="E36"/>
      <c r="F36"/>
      <c r="G36"/>
    </row>
    <row r="37" spans="1:7" ht="12.75">
      <c r="A37" s="66" t="s">
        <v>352</v>
      </c>
      <c r="B37" s="4">
        <v>2343.77</v>
      </c>
      <c r="C37" s="149"/>
      <c r="D37"/>
      <c r="E37"/>
      <c r="F37"/>
      <c r="G37"/>
    </row>
    <row r="38" spans="1:7" ht="12.75">
      <c r="A38" s="66" t="s">
        <v>353</v>
      </c>
      <c r="B38" s="4">
        <v>557.67</v>
      </c>
      <c r="C38" s="149"/>
      <c r="D38"/>
      <c r="E38"/>
      <c r="F38"/>
      <c r="G38"/>
    </row>
    <row r="39" spans="1:7" ht="12.75">
      <c r="A39" s="78" t="s">
        <v>354</v>
      </c>
      <c r="B39" s="4">
        <v>2358</v>
      </c>
      <c r="C39" s="149"/>
      <c r="D39"/>
      <c r="E39"/>
      <c r="F39"/>
      <c r="G39"/>
    </row>
    <row r="40" spans="1:7" ht="12.75">
      <c r="A40" s="66" t="s">
        <v>355</v>
      </c>
      <c r="B40" s="4">
        <v>1796.56</v>
      </c>
      <c r="C40" s="149"/>
      <c r="D40"/>
      <c r="E40"/>
      <c r="F40"/>
      <c r="G40"/>
    </row>
    <row r="41" spans="1:7" ht="12.75">
      <c r="A41" s="80" t="s">
        <v>356</v>
      </c>
      <c r="B41" s="4">
        <v>11</v>
      </c>
      <c r="C41" s="149"/>
      <c r="D41"/>
      <c r="E41"/>
      <c r="F41"/>
      <c r="G41"/>
    </row>
    <row r="42" spans="1:7" ht="12.75">
      <c r="A42" s="66" t="s">
        <v>357</v>
      </c>
      <c r="B42" s="4">
        <v>887.87</v>
      </c>
      <c r="C42" s="149"/>
      <c r="D42"/>
      <c r="E42"/>
      <c r="F42"/>
      <c r="G42"/>
    </row>
    <row r="43" spans="1:7" ht="12.75">
      <c r="A43" s="66" t="s">
        <v>358</v>
      </c>
      <c r="B43" s="4">
        <v>289.22</v>
      </c>
      <c r="C43" s="149"/>
      <c r="D43"/>
      <c r="E43"/>
      <c r="F43"/>
      <c r="G43"/>
    </row>
    <row r="44" spans="1:7" ht="12.75">
      <c r="A44" s="66" t="s">
        <v>359</v>
      </c>
      <c r="B44" s="4">
        <v>169.15</v>
      </c>
      <c r="C44" s="149"/>
      <c r="D44"/>
      <c r="E44"/>
      <c r="F44"/>
      <c r="G44"/>
    </row>
    <row r="45" spans="1:7" ht="12.75">
      <c r="A45" s="66" t="s">
        <v>360</v>
      </c>
      <c r="B45" s="4">
        <v>179.18</v>
      </c>
      <c r="C45" s="149"/>
      <c r="D45"/>
      <c r="E45"/>
      <c r="F45"/>
      <c r="G45"/>
    </row>
    <row r="46" spans="1:7" ht="12.75">
      <c r="A46" s="66" t="s">
        <v>361</v>
      </c>
      <c r="B46" s="4">
        <v>3891.55</v>
      </c>
      <c r="C46" s="149"/>
      <c r="D46"/>
      <c r="E46"/>
      <c r="F46"/>
      <c r="G46"/>
    </row>
    <row r="47" spans="1:7" ht="12.75">
      <c r="A47" s="66" t="s">
        <v>362</v>
      </c>
      <c r="B47" s="4">
        <v>2983.51</v>
      </c>
      <c r="C47" s="149"/>
      <c r="D47"/>
      <c r="E47"/>
      <c r="F47"/>
      <c r="G47"/>
    </row>
    <row r="48" spans="1:7" ht="12.75">
      <c r="A48" s="66" t="s">
        <v>363</v>
      </c>
      <c r="B48" s="4">
        <v>534.71</v>
      </c>
      <c r="C48" s="149"/>
      <c r="D48"/>
      <c r="E48"/>
      <c r="F48"/>
      <c r="G48"/>
    </row>
    <row r="49" spans="1:7" ht="12.75">
      <c r="A49" s="66" t="s">
        <v>364</v>
      </c>
      <c r="B49" s="4">
        <v>878.11</v>
      </c>
      <c r="C49" s="149"/>
      <c r="D49"/>
      <c r="E49"/>
      <c r="F49"/>
      <c r="G49"/>
    </row>
    <row r="50" spans="1:7" ht="12.75">
      <c r="A50" s="66" t="s">
        <v>365</v>
      </c>
      <c r="B50" s="4">
        <v>2122.81</v>
      </c>
      <c r="C50" s="149"/>
      <c r="D50"/>
      <c r="E50"/>
      <c r="F50"/>
      <c r="G50"/>
    </row>
    <row r="51" spans="1:7" ht="12.75">
      <c r="A51" s="66" t="s">
        <v>366</v>
      </c>
      <c r="B51" s="4">
        <v>971.37</v>
      </c>
      <c r="C51" s="149"/>
      <c r="D51"/>
      <c r="E51"/>
      <c r="F51"/>
      <c r="G51"/>
    </row>
    <row r="52" spans="1:7" ht="12.75">
      <c r="A52" s="66" t="s">
        <v>367</v>
      </c>
      <c r="B52" s="4">
        <v>527.57</v>
      </c>
      <c r="C52" s="149"/>
      <c r="D52"/>
      <c r="E52"/>
      <c r="F52"/>
      <c r="G52"/>
    </row>
    <row r="53" spans="1:7" ht="12.75">
      <c r="A53" s="66" t="s">
        <v>368</v>
      </c>
      <c r="B53" s="4">
        <v>2218.96</v>
      </c>
      <c r="C53" s="149"/>
      <c r="D53"/>
      <c r="E53"/>
      <c r="F53"/>
      <c r="G53"/>
    </row>
    <row r="54" spans="1:7" ht="12.75">
      <c r="A54" s="66" t="s">
        <v>369</v>
      </c>
      <c r="B54" s="4">
        <v>820.85</v>
      </c>
      <c r="C54" s="149"/>
      <c r="D54"/>
      <c r="E54"/>
      <c r="F54"/>
      <c r="G54"/>
    </row>
    <row r="55" spans="1:7" ht="12.75">
      <c r="A55" s="6" t="s">
        <v>8</v>
      </c>
      <c r="B55" s="10">
        <f>SUM(B5:B54)</f>
        <v>82047.97</v>
      </c>
      <c r="C55" s="145">
        <f>SUM(C5:C54)</f>
        <v>0</v>
      </c>
      <c r="D55"/>
      <c r="E55"/>
      <c r="F55"/>
      <c r="G55"/>
    </row>
    <row r="56" spans="1:7" ht="12.75">
      <c r="A56" s="8"/>
      <c r="B56" s="9"/>
      <c r="C56" s="9"/>
      <c r="D56"/>
      <c r="E56"/>
      <c r="F56"/>
      <c r="G56"/>
    </row>
    <row r="57" spans="1:7" ht="12.75">
      <c r="A57" s="11" t="s">
        <v>9</v>
      </c>
      <c r="D57"/>
      <c r="E57"/>
      <c r="F57"/>
      <c r="G57"/>
    </row>
    <row r="58" spans="1:7" ht="12.75">
      <c r="A58" s="14" t="s">
        <v>0</v>
      </c>
      <c r="B58" s="7" t="s">
        <v>14</v>
      </c>
      <c r="C58" s="15" t="s">
        <v>393</v>
      </c>
      <c r="D58"/>
      <c r="E58"/>
      <c r="F58"/>
      <c r="G58"/>
    </row>
    <row r="59" spans="1:7" ht="12.75">
      <c r="A59" s="120" t="s">
        <v>403</v>
      </c>
      <c r="B59" s="4">
        <v>150</v>
      </c>
      <c r="C59" s="149"/>
      <c r="D59"/>
      <c r="E59"/>
      <c r="F59"/>
      <c r="G59"/>
    </row>
    <row r="60" spans="1:7" ht="12.75">
      <c r="A60" s="120" t="s">
        <v>372</v>
      </c>
      <c r="B60" s="4">
        <v>643.32</v>
      </c>
      <c r="C60" s="149"/>
      <c r="D60"/>
      <c r="E60"/>
      <c r="F60"/>
      <c r="G60"/>
    </row>
    <row r="61" spans="1:7" ht="12.75">
      <c r="A61" s="120" t="s">
        <v>373</v>
      </c>
      <c r="B61" s="4">
        <v>3062.57</v>
      </c>
      <c r="C61" s="149"/>
      <c r="D61"/>
      <c r="E61"/>
      <c r="F61"/>
      <c r="G61"/>
    </row>
    <row r="62" spans="1:7" ht="12.75">
      <c r="A62" s="120" t="s">
        <v>374</v>
      </c>
      <c r="B62" s="4">
        <v>4191.24</v>
      </c>
      <c r="C62" s="149"/>
      <c r="D62"/>
      <c r="E62"/>
      <c r="F62"/>
      <c r="G62"/>
    </row>
    <row r="63" spans="1:7" ht="12.75">
      <c r="A63" s="120" t="s">
        <v>375</v>
      </c>
      <c r="B63" s="4">
        <v>1404.27</v>
      </c>
      <c r="C63" s="149"/>
      <c r="D63"/>
      <c r="E63"/>
      <c r="F63"/>
      <c r="G63"/>
    </row>
    <row r="64" spans="1:7" ht="12.75">
      <c r="A64" s="120" t="s">
        <v>376</v>
      </c>
      <c r="B64" s="4">
        <v>1298.86</v>
      </c>
      <c r="C64" s="149"/>
      <c r="D64"/>
      <c r="E64"/>
      <c r="F64"/>
      <c r="G64"/>
    </row>
    <row r="65" spans="1:7" ht="12.75">
      <c r="A65" s="120" t="s">
        <v>377</v>
      </c>
      <c r="B65" s="4">
        <v>2290</v>
      </c>
      <c r="C65" s="149"/>
      <c r="D65"/>
      <c r="E65"/>
      <c r="F65"/>
      <c r="G65"/>
    </row>
    <row r="66" spans="1:7" ht="12.75">
      <c r="A66" s="120" t="s">
        <v>378</v>
      </c>
      <c r="B66" s="4">
        <v>1054.85</v>
      </c>
      <c r="C66" s="149"/>
      <c r="D66"/>
      <c r="E66"/>
      <c r="F66"/>
      <c r="G66"/>
    </row>
    <row r="67" spans="1:7" ht="12.75">
      <c r="A67" s="120" t="s">
        <v>379</v>
      </c>
      <c r="B67" s="4">
        <v>449.8</v>
      </c>
      <c r="C67" s="149"/>
      <c r="D67"/>
      <c r="E67"/>
      <c r="F67"/>
      <c r="G67"/>
    </row>
    <row r="68" spans="1:7" ht="12.75">
      <c r="A68" s="120" t="s">
        <v>380</v>
      </c>
      <c r="B68" s="4">
        <v>947.9</v>
      </c>
      <c r="C68" s="149"/>
      <c r="D68"/>
      <c r="E68"/>
      <c r="F68"/>
      <c r="G68"/>
    </row>
    <row r="69" spans="1:7" ht="12.75">
      <c r="A69" s="120" t="s">
        <v>381</v>
      </c>
      <c r="B69" s="4">
        <v>250.14</v>
      </c>
      <c r="C69" s="149"/>
      <c r="D69"/>
      <c r="E69"/>
      <c r="F69"/>
      <c r="G69"/>
    </row>
    <row r="70" spans="1:7" ht="12.75">
      <c r="A70" s="120" t="s">
        <v>382</v>
      </c>
      <c r="B70" s="4">
        <v>18986.56</v>
      </c>
      <c r="C70" s="149"/>
      <c r="D70"/>
      <c r="E70"/>
      <c r="F70"/>
      <c r="G70"/>
    </row>
    <row r="71" spans="1:7" ht="12.75">
      <c r="A71" s="120" t="s">
        <v>383</v>
      </c>
      <c r="B71" s="4">
        <v>836.18</v>
      </c>
      <c r="C71" s="149"/>
      <c r="D71"/>
      <c r="E71"/>
      <c r="F71"/>
      <c r="G71"/>
    </row>
    <row r="72" spans="1:7" ht="12.75">
      <c r="A72" s="120" t="s">
        <v>384</v>
      </c>
      <c r="B72" s="4">
        <v>492.9</v>
      </c>
      <c r="C72" s="149"/>
      <c r="D72"/>
      <c r="E72"/>
      <c r="F72"/>
      <c r="G72"/>
    </row>
    <row r="73" spans="1:7" ht="12.75">
      <c r="A73" s="120" t="s">
        <v>386</v>
      </c>
      <c r="B73" s="4">
        <v>1230.61</v>
      </c>
      <c r="C73" s="149"/>
      <c r="D73"/>
      <c r="E73"/>
      <c r="F73"/>
      <c r="G73"/>
    </row>
    <row r="74" spans="1:7" ht="12.75">
      <c r="A74" s="120" t="s">
        <v>314</v>
      </c>
      <c r="B74" s="4">
        <v>1508.82</v>
      </c>
      <c r="C74" s="149"/>
      <c r="D74"/>
      <c r="E74"/>
      <c r="F74"/>
      <c r="G74"/>
    </row>
    <row r="75" spans="1:7" ht="12.75">
      <c r="A75" s="120" t="s">
        <v>408</v>
      </c>
      <c r="B75" s="4">
        <v>230</v>
      </c>
      <c r="C75" s="149"/>
      <c r="D75"/>
      <c r="E75"/>
      <c r="F75"/>
      <c r="G75"/>
    </row>
    <row r="76" spans="1:7" ht="12.75">
      <c r="A76" s="120" t="s">
        <v>352</v>
      </c>
      <c r="B76" s="4">
        <v>2028.29</v>
      </c>
      <c r="C76" s="149"/>
      <c r="D76"/>
      <c r="E76"/>
      <c r="F76"/>
      <c r="G76"/>
    </row>
    <row r="77" spans="1:7" ht="12.75">
      <c r="A77" s="120" t="s">
        <v>387</v>
      </c>
      <c r="B77" s="4">
        <v>956.87</v>
      </c>
      <c r="C77" s="149"/>
      <c r="D77"/>
      <c r="E77"/>
      <c r="F77"/>
      <c r="G77"/>
    </row>
    <row r="78" spans="1:7" ht="12.75">
      <c r="A78" s="120" t="s">
        <v>388</v>
      </c>
      <c r="B78" s="4">
        <v>5716.45</v>
      </c>
      <c r="C78" s="149"/>
      <c r="D78"/>
      <c r="E78"/>
      <c r="F78"/>
      <c r="G78"/>
    </row>
    <row r="79" spans="1:7" ht="12.75">
      <c r="A79" s="120" t="s">
        <v>389</v>
      </c>
      <c r="B79" s="4">
        <v>840.11</v>
      </c>
      <c r="C79" s="149"/>
      <c r="D79"/>
      <c r="E79"/>
      <c r="F79"/>
      <c r="G79"/>
    </row>
    <row r="80" spans="1:7" ht="12.75">
      <c r="A80" s="6" t="s">
        <v>27</v>
      </c>
      <c r="B80" s="10">
        <f>SUM(B59:B79)</f>
        <v>48569.740000000005</v>
      </c>
      <c r="C80" s="145">
        <f>SUM(C59:C79)</f>
        <v>0</v>
      </c>
      <c r="D80"/>
      <c r="E80"/>
      <c r="F80"/>
      <c r="G80"/>
    </row>
    <row r="81" spans="4:7" ht="12.75">
      <c r="D81"/>
      <c r="E81"/>
      <c r="F81"/>
      <c r="G81"/>
    </row>
    <row r="82" spans="1:5" ht="12.75">
      <c r="A82" s="11" t="s">
        <v>10</v>
      </c>
      <c r="D82"/>
      <c r="E82"/>
    </row>
    <row r="83" spans="1:5" ht="12.75">
      <c r="A83" s="12" t="s">
        <v>0</v>
      </c>
      <c r="B83" s="7" t="s">
        <v>14</v>
      </c>
      <c r="C83" s="13" t="s">
        <v>393</v>
      </c>
      <c r="D83"/>
      <c r="E83"/>
    </row>
    <row r="84" spans="1:5" ht="12.75">
      <c r="A84" s="122" t="s">
        <v>330</v>
      </c>
      <c r="B84" s="5">
        <v>1224.24</v>
      </c>
      <c r="C84" s="150"/>
      <c r="D84"/>
      <c r="E84"/>
    </row>
    <row r="85" spans="1:5" ht="12.75">
      <c r="A85" s="122" t="s">
        <v>333</v>
      </c>
      <c r="B85" s="5">
        <v>756.6</v>
      </c>
      <c r="C85" s="150"/>
      <c r="D85"/>
      <c r="E85"/>
    </row>
    <row r="86" spans="1:5" ht="12.75">
      <c r="A86" s="133" t="s">
        <v>345</v>
      </c>
      <c r="B86" s="5">
        <v>110</v>
      </c>
      <c r="C86" s="150"/>
      <c r="D86"/>
      <c r="E86"/>
    </row>
    <row r="87" spans="1:5" ht="12.75">
      <c r="A87" s="133" t="s">
        <v>347</v>
      </c>
      <c r="B87" s="5">
        <v>396.9</v>
      </c>
      <c r="C87" s="150"/>
      <c r="D87"/>
      <c r="E87"/>
    </row>
    <row r="88" spans="1:5" ht="12.75">
      <c r="A88" s="135" t="s">
        <v>397</v>
      </c>
      <c r="B88" s="5">
        <v>1964</v>
      </c>
      <c r="C88" s="150"/>
      <c r="D88"/>
      <c r="E88"/>
    </row>
    <row r="89" spans="1:5" ht="12.75">
      <c r="A89" s="135" t="s">
        <v>398</v>
      </c>
      <c r="B89" s="5">
        <v>1286.7</v>
      </c>
      <c r="C89" s="150"/>
      <c r="D89"/>
      <c r="E89"/>
    </row>
    <row r="90" spans="1:5" ht="12.75">
      <c r="A90" s="122" t="s">
        <v>350</v>
      </c>
      <c r="B90" s="5">
        <v>215.97</v>
      </c>
      <c r="C90" s="150"/>
      <c r="D90"/>
      <c r="E90"/>
    </row>
    <row r="91" spans="1:5" ht="12.75">
      <c r="A91" s="122" t="s">
        <v>353</v>
      </c>
      <c r="B91" s="5">
        <v>18.33</v>
      </c>
      <c r="C91" s="150"/>
      <c r="D91"/>
      <c r="E91"/>
    </row>
    <row r="92" spans="1:5" ht="12.75">
      <c r="A92" s="122" t="s">
        <v>399</v>
      </c>
      <c r="B92" s="5">
        <v>360.73</v>
      </c>
      <c r="C92" s="150"/>
      <c r="D92"/>
      <c r="E92"/>
    </row>
    <row r="93" spans="1:5" ht="12.75">
      <c r="A93" s="122" t="s">
        <v>358</v>
      </c>
      <c r="B93" s="5">
        <v>149.7</v>
      </c>
      <c r="C93" s="150"/>
      <c r="D93"/>
      <c r="E93"/>
    </row>
    <row r="94" spans="1:5" ht="12.75">
      <c r="A94" s="136" t="s">
        <v>400</v>
      </c>
      <c r="B94" s="5">
        <v>1810.61</v>
      </c>
      <c r="C94" s="150"/>
      <c r="D94"/>
      <c r="E94"/>
    </row>
    <row r="95" spans="1:5" ht="12.75">
      <c r="A95" s="136" t="s">
        <v>356</v>
      </c>
      <c r="B95" s="5">
        <v>11</v>
      </c>
      <c r="C95" s="150"/>
      <c r="D95"/>
      <c r="E95"/>
    </row>
    <row r="96" spans="1:5" ht="12.75">
      <c r="A96" s="6" t="s">
        <v>26</v>
      </c>
      <c r="B96" s="10">
        <f>SUM(B84:B95)</f>
        <v>8304.779999999999</v>
      </c>
      <c r="C96" s="145">
        <f>SUM(C84:C95)</f>
        <v>0</v>
      </c>
      <c r="D96"/>
      <c r="E96"/>
    </row>
    <row r="97" spans="4:5" ht="12.75">
      <c r="D97"/>
      <c r="E97"/>
    </row>
    <row r="98" spans="4:7" ht="13.5" thickBot="1">
      <c r="D98"/>
      <c r="E98"/>
      <c r="F98"/>
      <c r="G98"/>
    </row>
    <row r="99" spans="1:7" ht="16.5" thickBot="1">
      <c r="A99" s="16" t="s">
        <v>11</v>
      </c>
      <c r="B99"/>
      <c r="C99" s="152">
        <f>SUM(C96,C80,C55)</f>
        <v>0</v>
      </c>
      <c r="D99"/>
      <c r="E99"/>
      <c r="F99"/>
      <c r="G99"/>
    </row>
    <row r="100" spans="1:7" ht="12.75">
      <c r="A100" s="16" t="s">
        <v>12</v>
      </c>
      <c r="B100"/>
      <c r="C100" s="151">
        <f>SUM(C99*0.21)</f>
        <v>0</v>
      </c>
      <c r="D100"/>
      <c r="E100"/>
      <c r="F100"/>
      <c r="G100"/>
    </row>
    <row r="101" spans="1:5" ht="12.75">
      <c r="A101" s="17" t="s">
        <v>13</v>
      </c>
      <c r="B101"/>
      <c r="C101" s="18">
        <f>SUM(C99*1.21)</f>
        <v>0</v>
      </c>
      <c r="D101"/>
      <c r="E101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</sheetData>
  <mergeCells count="2">
    <mergeCell ref="A1:C1"/>
    <mergeCell ref="A2:C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3"/>
  <headerFooter>
    <oddHeader>&amp;C&amp;"Arial,Tučné"&amp;11Třinec - extravilán (údržba celkem)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150" zoomScaleNormal="150" workbookViewId="0" topLeftCell="B1">
      <selection activeCell="G50" sqref="G50"/>
    </sheetView>
  </sheetViews>
  <sheetFormatPr defaultColWidth="9.140625" defaultRowHeight="12.75" outlineLevelRow="1"/>
  <cols>
    <col min="1" max="1" width="16.00390625" style="21" bestFit="1" customWidth="1"/>
    <col min="2" max="2" width="41.8515625" style="21" bestFit="1" customWidth="1"/>
    <col min="3" max="3" width="15.7109375" style="21" bestFit="1" customWidth="1"/>
    <col min="4" max="4" width="6.57421875" style="22" bestFit="1" customWidth="1"/>
    <col min="5" max="5" width="7.8515625" style="23" bestFit="1" customWidth="1"/>
    <col min="6" max="6" width="10.57421875" style="24" bestFit="1" customWidth="1"/>
    <col min="7" max="7" width="24.57421875" style="25" bestFit="1" customWidth="1"/>
    <col min="8" max="8" width="18.00390625" style="25" bestFit="1" customWidth="1"/>
    <col min="9" max="9" width="16.28125" style="25" bestFit="1" customWidth="1"/>
  </cols>
  <sheetData>
    <row r="1" spans="1:9" ht="27" customHeight="1">
      <c r="A1" s="56" t="s">
        <v>28</v>
      </c>
      <c r="B1" s="56" t="s">
        <v>0</v>
      </c>
      <c r="C1" s="56" t="s">
        <v>29</v>
      </c>
      <c r="D1" s="56" t="s">
        <v>30</v>
      </c>
      <c r="E1" s="57" t="s">
        <v>31</v>
      </c>
      <c r="F1" s="56" t="s">
        <v>22</v>
      </c>
      <c r="G1" s="85" t="s">
        <v>318</v>
      </c>
      <c r="H1" s="85" t="s">
        <v>319</v>
      </c>
      <c r="I1" s="85" t="s">
        <v>317</v>
      </c>
    </row>
    <row r="2" spans="1:9" ht="12.75" hidden="1" outlineLevel="1">
      <c r="A2" s="121" t="s">
        <v>32</v>
      </c>
      <c r="B2" s="121" t="s">
        <v>33</v>
      </c>
      <c r="C2" s="121" t="s">
        <v>32</v>
      </c>
      <c r="D2" s="123">
        <v>165</v>
      </c>
      <c r="E2" s="128">
        <v>220</v>
      </c>
      <c r="F2" s="58" t="s">
        <v>23</v>
      </c>
      <c r="G2" s="59"/>
      <c r="H2" s="60"/>
      <c r="I2" s="59"/>
    </row>
    <row r="3" spans="1:9" ht="12.75" hidden="1" outlineLevel="1">
      <c r="A3" s="121" t="s">
        <v>32</v>
      </c>
      <c r="B3" s="121" t="s">
        <v>33</v>
      </c>
      <c r="C3" s="121" t="s">
        <v>32</v>
      </c>
      <c r="D3" s="123">
        <v>147</v>
      </c>
      <c r="E3" s="128">
        <v>204.4</v>
      </c>
      <c r="F3" s="58" t="s">
        <v>23</v>
      </c>
      <c r="G3" s="59"/>
      <c r="H3" s="60"/>
      <c r="I3" s="59"/>
    </row>
    <row r="4" spans="1:9" ht="12.75" hidden="1" outlineLevel="1">
      <c r="A4" s="121" t="s">
        <v>32</v>
      </c>
      <c r="B4" s="121" t="s">
        <v>33</v>
      </c>
      <c r="C4" s="121" t="s">
        <v>32</v>
      </c>
      <c r="D4" s="123">
        <v>167</v>
      </c>
      <c r="E4" s="128">
        <v>347.59</v>
      </c>
      <c r="F4" s="58" t="s">
        <v>23</v>
      </c>
      <c r="G4" s="59"/>
      <c r="H4" s="60"/>
      <c r="I4" s="59"/>
    </row>
    <row r="5" spans="1:9" ht="12.75" hidden="1" outlineLevel="1">
      <c r="A5" s="121" t="s">
        <v>32</v>
      </c>
      <c r="B5" s="121" t="s">
        <v>33</v>
      </c>
      <c r="C5" s="121" t="s">
        <v>32</v>
      </c>
      <c r="D5" s="123">
        <v>163</v>
      </c>
      <c r="E5" s="128">
        <v>353</v>
      </c>
      <c r="F5" s="58" t="s">
        <v>23</v>
      </c>
      <c r="G5" s="59"/>
      <c r="H5" s="60"/>
      <c r="I5" s="59"/>
    </row>
    <row r="6" spans="1:9" ht="12.75" hidden="1" outlineLevel="1">
      <c r="A6" s="121" t="s">
        <v>32</v>
      </c>
      <c r="B6" s="121" t="s">
        <v>33</v>
      </c>
      <c r="C6" s="121" t="s">
        <v>32</v>
      </c>
      <c r="D6" s="123">
        <v>155</v>
      </c>
      <c r="E6" s="128">
        <v>48</v>
      </c>
      <c r="F6" s="58" t="s">
        <v>23</v>
      </c>
      <c r="G6" s="59"/>
      <c r="H6" s="60"/>
      <c r="I6" s="59"/>
    </row>
    <row r="7" spans="1:9" ht="12.75" hidden="1" outlineLevel="1">
      <c r="A7" s="121" t="s">
        <v>32</v>
      </c>
      <c r="B7" s="121" t="s">
        <v>33</v>
      </c>
      <c r="C7" s="121" t="s">
        <v>32</v>
      </c>
      <c r="D7" s="123">
        <v>142</v>
      </c>
      <c r="E7" s="128">
        <v>51.25</v>
      </c>
      <c r="F7" s="58" t="s">
        <v>23</v>
      </c>
      <c r="G7" s="59"/>
      <c r="H7" s="60"/>
      <c r="I7" s="59"/>
    </row>
    <row r="8" spans="1:9" ht="12.75" collapsed="1">
      <c r="A8" s="121"/>
      <c r="B8" s="122" t="s">
        <v>330</v>
      </c>
      <c r="C8" s="121"/>
      <c r="D8" s="123"/>
      <c r="E8" s="124">
        <f>SUM(E2:E7)</f>
        <v>1224.24</v>
      </c>
      <c r="F8" s="125" t="s">
        <v>23</v>
      </c>
      <c r="G8" s="159">
        <f>SUM(G2:G7)</f>
        <v>0</v>
      </c>
      <c r="H8" s="127"/>
      <c r="I8" s="159">
        <f>SUM(I2:I7)</f>
        <v>0</v>
      </c>
    </row>
    <row r="9" spans="1:9" ht="12.75" hidden="1" outlineLevel="1">
      <c r="A9" s="121" t="s">
        <v>34</v>
      </c>
      <c r="B9" s="121" t="s">
        <v>35</v>
      </c>
      <c r="C9" s="121" t="s">
        <v>36</v>
      </c>
      <c r="D9" s="123">
        <v>391</v>
      </c>
      <c r="E9" s="128">
        <v>756.6</v>
      </c>
      <c r="F9" s="125" t="s">
        <v>23</v>
      </c>
      <c r="G9" s="160"/>
      <c r="H9" s="127"/>
      <c r="I9" s="160"/>
    </row>
    <row r="10" spans="1:9" ht="12.75" collapsed="1">
      <c r="A10" s="121"/>
      <c r="B10" s="122" t="s">
        <v>333</v>
      </c>
      <c r="C10" s="121"/>
      <c r="D10" s="123"/>
      <c r="E10" s="124">
        <f>SUM(E9)</f>
        <v>756.6</v>
      </c>
      <c r="F10" s="125" t="s">
        <v>23</v>
      </c>
      <c r="G10" s="159">
        <f>SUM(G9:G9)</f>
        <v>0</v>
      </c>
      <c r="H10" s="127"/>
      <c r="I10" s="159">
        <f>SUM(I9)</f>
        <v>0</v>
      </c>
    </row>
    <row r="11" spans="1:9" ht="12.75" hidden="1" outlineLevel="1">
      <c r="A11" s="130" t="s">
        <v>37</v>
      </c>
      <c r="B11" s="130" t="s">
        <v>302</v>
      </c>
      <c r="C11" s="130"/>
      <c r="D11" s="131" t="s">
        <v>312</v>
      </c>
      <c r="E11" s="132">
        <v>110</v>
      </c>
      <c r="F11" s="125" t="s">
        <v>24</v>
      </c>
      <c r="G11" s="160"/>
      <c r="H11" s="127"/>
      <c r="I11" s="127"/>
    </row>
    <row r="12" spans="1:9" ht="12.75" collapsed="1">
      <c r="A12" s="130"/>
      <c r="B12" s="133" t="s">
        <v>345</v>
      </c>
      <c r="C12" s="130"/>
      <c r="D12" s="131"/>
      <c r="E12" s="134">
        <f>SUM(E11)</f>
        <v>110</v>
      </c>
      <c r="F12" s="125" t="s">
        <v>24</v>
      </c>
      <c r="G12" s="159">
        <f>SUM(G11)</f>
        <v>0</v>
      </c>
      <c r="H12" s="127"/>
      <c r="I12" s="127"/>
    </row>
    <row r="13" spans="1:9" ht="12.75" hidden="1" outlineLevel="1">
      <c r="A13" s="130" t="s">
        <v>37</v>
      </c>
      <c r="B13" s="130" t="s">
        <v>304</v>
      </c>
      <c r="C13" s="130" t="s">
        <v>37</v>
      </c>
      <c r="D13" s="131" t="s">
        <v>39</v>
      </c>
      <c r="E13" s="132">
        <v>396.9</v>
      </c>
      <c r="F13" s="125" t="s">
        <v>23</v>
      </c>
      <c r="G13" s="160"/>
      <c r="H13" s="127"/>
      <c r="I13" s="127"/>
    </row>
    <row r="14" spans="1:9" ht="12.75" collapsed="1">
      <c r="A14" s="130"/>
      <c r="B14" s="133" t="s">
        <v>347</v>
      </c>
      <c r="C14" s="130"/>
      <c r="D14" s="131"/>
      <c r="E14" s="134">
        <f>SUM(E13)</f>
        <v>396.9</v>
      </c>
      <c r="F14" s="125" t="s">
        <v>23</v>
      </c>
      <c r="G14" s="159">
        <f>SUM(G13)</f>
        <v>0</v>
      </c>
      <c r="H14" s="127"/>
      <c r="I14" s="127"/>
    </row>
    <row r="15" spans="1:9" ht="12.75" hidden="1" outlineLevel="1">
      <c r="A15" s="130" t="s">
        <v>37</v>
      </c>
      <c r="B15" s="121" t="s">
        <v>313</v>
      </c>
      <c r="C15" s="121" t="s">
        <v>37</v>
      </c>
      <c r="D15" s="123" t="s">
        <v>45</v>
      </c>
      <c r="E15" s="128">
        <v>700</v>
      </c>
      <c r="F15" s="125" t="s">
        <v>23</v>
      </c>
      <c r="G15" s="160"/>
      <c r="H15" s="127"/>
      <c r="I15" s="127"/>
    </row>
    <row r="16" spans="1:9" ht="12.75" hidden="1" outlineLevel="1">
      <c r="A16" s="130" t="s">
        <v>37</v>
      </c>
      <c r="B16" s="121" t="s">
        <v>313</v>
      </c>
      <c r="C16" s="121" t="s">
        <v>37</v>
      </c>
      <c r="D16" s="123" t="s">
        <v>43</v>
      </c>
      <c r="E16" s="128">
        <v>364</v>
      </c>
      <c r="F16" s="125" t="s">
        <v>23</v>
      </c>
      <c r="G16" s="160"/>
      <c r="H16" s="127"/>
      <c r="I16" s="127"/>
    </row>
    <row r="17" spans="1:9" ht="12.75" hidden="1" outlineLevel="1">
      <c r="A17" s="130" t="s">
        <v>37</v>
      </c>
      <c r="B17" s="121" t="s">
        <v>313</v>
      </c>
      <c r="C17" s="121" t="s">
        <v>37</v>
      </c>
      <c r="D17" s="123" t="s">
        <v>44</v>
      </c>
      <c r="E17" s="128">
        <v>900</v>
      </c>
      <c r="F17" s="125" t="s">
        <v>23</v>
      </c>
      <c r="G17" s="160"/>
      <c r="H17" s="127"/>
      <c r="I17" s="127"/>
    </row>
    <row r="18" spans="1:9" ht="12.75" collapsed="1">
      <c r="A18" s="121"/>
      <c r="B18" s="135" t="s">
        <v>413</v>
      </c>
      <c r="C18" s="121"/>
      <c r="D18" s="123"/>
      <c r="E18" s="124">
        <f>SUM(E15:E17)</f>
        <v>1964</v>
      </c>
      <c r="F18" s="125" t="s">
        <v>23</v>
      </c>
      <c r="G18" s="159">
        <f>SUM(G15:G17)</f>
        <v>0</v>
      </c>
      <c r="H18" s="127"/>
      <c r="I18" s="127"/>
    </row>
    <row r="19" spans="1:9" ht="12.75" hidden="1" outlineLevel="1">
      <c r="A19" s="130" t="s">
        <v>37</v>
      </c>
      <c r="B19" s="121" t="s">
        <v>126</v>
      </c>
      <c r="C19" s="121" t="s">
        <v>37</v>
      </c>
      <c r="D19" s="123" t="s">
        <v>125</v>
      </c>
      <c r="E19" s="128">
        <v>200.8</v>
      </c>
      <c r="F19" s="125" t="s">
        <v>24</v>
      </c>
      <c r="G19" s="160"/>
      <c r="H19" s="127"/>
      <c r="I19" s="143"/>
    </row>
    <row r="20" spans="1:9" ht="12.75" hidden="1" outlineLevel="1">
      <c r="A20" s="130" t="s">
        <v>37</v>
      </c>
      <c r="B20" s="121" t="s">
        <v>126</v>
      </c>
      <c r="C20" s="121" t="s">
        <v>37</v>
      </c>
      <c r="D20" s="123" t="s">
        <v>124</v>
      </c>
      <c r="E20" s="128">
        <v>432.5</v>
      </c>
      <c r="F20" s="125" t="s">
        <v>24</v>
      </c>
      <c r="G20" s="160"/>
      <c r="H20" s="127"/>
      <c r="I20" s="143"/>
    </row>
    <row r="21" spans="1:9" ht="12.75" hidden="1" outlineLevel="1">
      <c r="A21" s="130" t="s">
        <v>37</v>
      </c>
      <c r="B21" s="121" t="s">
        <v>126</v>
      </c>
      <c r="C21" s="121" t="s">
        <v>37</v>
      </c>
      <c r="D21" s="123">
        <v>1258</v>
      </c>
      <c r="E21" s="128">
        <v>653.4</v>
      </c>
      <c r="F21" s="125" t="s">
        <v>24</v>
      </c>
      <c r="G21" s="160"/>
      <c r="H21" s="127"/>
      <c r="I21" s="143"/>
    </row>
    <row r="22" spans="1:9" ht="12.75" collapsed="1">
      <c r="A22" s="130"/>
      <c r="B22" s="135" t="s">
        <v>398</v>
      </c>
      <c r="C22" s="121"/>
      <c r="D22" s="123"/>
      <c r="E22" s="124">
        <f>SUM(E19:E21)</f>
        <v>1286.6999999999998</v>
      </c>
      <c r="F22" s="125" t="s">
        <v>24</v>
      </c>
      <c r="G22" s="159">
        <f>SUM(G19:G21)</f>
        <v>0</v>
      </c>
      <c r="H22" s="127"/>
      <c r="I22" s="143"/>
    </row>
    <row r="23" spans="1:9" ht="12.75" hidden="1" outlineLevel="1">
      <c r="A23" s="121" t="s">
        <v>37</v>
      </c>
      <c r="B23" s="121" t="s">
        <v>46</v>
      </c>
      <c r="C23" s="121" t="s">
        <v>37</v>
      </c>
      <c r="D23" s="123" t="s">
        <v>47</v>
      </c>
      <c r="E23" s="128">
        <v>37.8138</v>
      </c>
      <c r="F23" s="125" t="s">
        <v>23</v>
      </c>
      <c r="G23" s="160"/>
      <c r="H23" s="127"/>
      <c r="I23" s="129"/>
    </row>
    <row r="24" spans="1:9" ht="12.75" hidden="1" outlineLevel="1">
      <c r="A24" s="121" t="s">
        <v>37</v>
      </c>
      <c r="B24" s="121" t="s">
        <v>46</v>
      </c>
      <c r="C24" s="121" t="s">
        <v>37</v>
      </c>
      <c r="D24" s="123" t="s">
        <v>48</v>
      </c>
      <c r="E24" s="128">
        <v>171.56</v>
      </c>
      <c r="F24" s="125" t="s">
        <v>23</v>
      </c>
      <c r="G24" s="160"/>
      <c r="H24" s="127"/>
      <c r="I24" s="129"/>
    </row>
    <row r="25" spans="1:9" ht="12.75" hidden="1" outlineLevel="1">
      <c r="A25" s="121" t="s">
        <v>37</v>
      </c>
      <c r="B25" s="121" t="s">
        <v>46</v>
      </c>
      <c r="C25" s="121" t="s">
        <v>37</v>
      </c>
      <c r="D25" s="123" t="s">
        <v>49</v>
      </c>
      <c r="E25" s="128">
        <v>6.6</v>
      </c>
      <c r="F25" s="125" t="s">
        <v>23</v>
      </c>
      <c r="G25" s="160"/>
      <c r="H25" s="127"/>
      <c r="I25" s="129"/>
    </row>
    <row r="26" spans="1:9" ht="12.75" collapsed="1">
      <c r="A26" s="121"/>
      <c r="B26" s="122" t="s">
        <v>350</v>
      </c>
      <c r="C26" s="121"/>
      <c r="D26" s="123"/>
      <c r="E26" s="124">
        <f>SUM(E23:E25)</f>
        <v>215.9738</v>
      </c>
      <c r="F26" s="125" t="s">
        <v>23</v>
      </c>
      <c r="G26" s="159">
        <f>SUM(G23:G25)</f>
        <v>0</v>
      </c>
      <c r="H26" s="127"/>
      <c r="I26" s="159">
        <f>SUM(I23:I25)</f>
        <v>0</v>
      </c>
    </row>
    <row r="27" spans="1:9" ht="12.75" hidden="1" outlineLevel="1">
      <c r="A27" s="121" t="s">
        <v>37</v>
      </c>
      <c r="B27" s="121" t="s">
        <v>50</v>
      </c>
      <c r="C27" s="121" t="s">
        <v>37</v>
      </c>
      <c r="D27" s="123" t="s">
        <v>51</v>
      </c>
      <c r="E27" s="128">
        <v>2.40939</v>
      </c>
      <c r="F27" s="125" t="s">
        <v>23</v>
      </c>
      <c r="G27" s="160"/>
      <c r="H27" s="127"/>
      <c r="I27" s="160"/>
    </row>
    <row r="28" spans="1:9" ht="12.75" hidden="1" outlineLevel="1">
      <c r="A28" s="121" t="s">
        <v>37</v>
      </c>
      <c r="B28" s="121" t="s">
        <v>50</v>
      </c>
      <c r="C28" s="121" t="s">
        <v>37</v>
      </c>
      <c r="D28" s="123" t="s">
        <v>52</v>
      </c>
      <c r="E28" s="128">
        <v>3.20594</v>
      </c>
      <c r="F28" s="125" t="s">
        <v>23</v>
      </c>
      <c r="G28" s="160"/>
      <c r="H28" s="127"/>
      <c r="I28" s="160"/>
    </row>
    <row r="29" spans="1:9" ht="12.75" hidden="1" outlineLevel="1">
      <c r="A29" s="121" t="s">
        <v>37</v>
      </c>
      <c r="B29" s="121" t="s">
        <v>50</v>
      </c>
      <c r="C29" s="121" t="s">
        <v>37</v>
      </c>
      <c r="D29" s="123" t="s">
        <v>53</v>
      </c>
      <c r="E29" s="128">
        <v>3.13742</v>
      </c>
      <c r="F29" s="125" t="s">
        <v>23</v>
      </c>
      <c r="G29" s="160"/>
      <c r="H29" s="127"/>
      <c r="I29" s="160"/>
    </row>
    <row r="30" spans="1:9" ht="12.75" hidden="1" outlineLevel="1">
      <c r="A30" s="121" t="s">
        <v>37</v>
      </c>
      <c r="B30" s="121" t="s">
        <v>50</v>
      </c>
      <c r="C30" s="121" t="s">
        <v>37</v>
      </c>
      <c r="D30" s="123" t="s">
        <v>54</v>
      </c>
      <c r="E30" s="128">
        <v>9.58</v>
      </c>
      <c r="F30" s="125" t="s">
        <v>23</v>
      </c>
      <c r="G30" s="160"/>
      <c r="H30" s="127"/>
      <c r="I30" s="160"/>
    </row>
    <row r="31" spans="1:9" ht="12.75" collapsed="1">
      <c r="A31" s="121"/>
      <c r="B31" s="122" t="s">
        <v>353</v>
      </c>
      <c r="C31" s="121"/>
      <c r="D31" s="123"/>
      <c r="E31" s="124">
        <f>SUM(E27:E30)</f>
        <v>18.33275</v>
      </c>
      <c r="F31" s="125" t="s">
        <v>23</v>
      </c>
      <c r="G31" s="159">
        <f>SUM(G27:G30)</f>
        <v>0</v>
      </c>
      <c r="H31" s="127"/>
      <c r="I31" s="159">
        <f>SUM(I27:I30)</f>
        <v>0</v>
      </c>
    </row>
    <row r="32" spans="1:9" ht="12.75" hidden="1" outlineLevel="1">
      <c r="A32" s="121" t="s">
        <v>55</v>
      </c>
      <c r="B32" s="121" t="s">
        <v>56</v>
      </c>
      <c r="C32" s="121" t="s">
        <v>57</v>
      </c>
      <c r="D32" s="123" t="s">
        <v>58</v>
      </c>
      <c r="E32" s="128">
        <v>252.897</v>
      </c>
      <c r="F32" s="125" t="s">
        <v>24</v>
      </c>
      <c r="G32" s="160"/>
      <c r="H32" s="129"/>
      <c r="I32" s="127"/>
    </row>
    <row r="33" spans="1:9" ht="12.75" hidden="1" outlineLevel="1">
      <c r="A33" s="121" t="s">
        <v>55</v>
      </c>
      <c r="B33" s="121" t="s">
        <v>56</v>
      </c>
      <c r="C33" s="121" t="s">
        <v>57</v>
      </c>
      <c r="D33" s="123" t="s">
        <v>401</v>
      </c>
      <c r="E33" s="128">
        <v>20.8</v>
      </c>
      <c r="F33" s="125" t="s">
        <v>24</v>
      </c>
      <c r="G33" s="160"/>
      <c r="H33" s="129"/>
      <c r="I33" s="127"/>
    </row>
    <row r="34" spans="1:9" ht="12.75" hidden="1" outlineLevel="1">
      <c r="A34" s="121" t="s">
        <v>55</v>
      </c>
      <c r="B34" s="121" t="s">
        <v>56</v>
      </c>
      <c r="C34" s="121" t="s">
        <v>57</v>
      </c>
      <c r="D34" s="123" t="s">
        <v>402</v>
      </c>
      <c r="E34" s="128">
        <v>41.9</v>
      </c>
      <c r="F34" s="125" t="s">
        <v>24</v>
      </c>
      <c r="G34" s="160"/>
      <c r="H34" s="146"/>
      <c r="I34" s="127"/>
    </row>
    <row r="35" spans="1:9" ht="12.75" hidden="1" outlineLevel="1">
      <c r="A35" s="121" t="s">
        <v>55</v>
      </c>
      <c r="B35" s="121" t="s">
        <v>56</v>
      </c>
      <c r="C35" s="121" t="s">
        <v>57</v>
      </c>
      <c r="D35" s="123" t="s">
        <v>59</v>
      </c>
      <c r="E35" s="128">
        <v>45.1376</v>
      </c>
      <c r="F35" s="125" t="s">
        <v>24</v>
      </c>
      <c r="G35" s="160"/>
      <c r="H35" s="129"/>
      <c r="I35" s="127"/>
    </row>
    <row r="36" spans="1:9" ht="12.75" collapsed="1">
      <c r="A36" s="121"/>
      <c r="B36" s="122" t="s">
        <v>399</v>
      </c>
      <c r="C36" s="121"/>
      <c r="D36" s="123"/>
      <c r="E36" s="124">
        <f>SUM(E32:E35)</f>
        <v>360.7346</v>
      </c>
      <c r="F36" s="125" t="s">
        <v>24</v>
      </c>
      <c r="G36" s="159">
        <f>SUM(G32:G35)</f>
        <v>0</v>
      </c>
      <c r="H36" s="159">
        <f>SUM(H32:H35)</f>
        <v>0</v>
      </c>
      <c r="I36" s="127"/>
    </row>
    <row r="37" spans="1:9" ht="12.75" hidden="1" outlineLevel="1">
      <c r="A37" s="121" t="s">
        <v>55</v>
      </c>
      <c r="B37" s="121" t="s">
        <v>60</v>
      </c>
      <c r="C37" s="121" t="s">
        <v>57</v>
      </c>
      <c r="D37" s="123" t="s">
        <v>61</v>
      </c>
      <c r="E37" s="128">
        <v>149.7</v>
      </c>
      <c r="F37" s="125" t="s">
        <v>23</v>
      </c>
      <c r="G37" s="160"/>
      <c r="H37" s="127"/>
      <c r="I37" s="127"/>
    </row>
    <row r="38" spans="1:9" ht="12.75" collapsed="1">
      <c r="A38" s="121"/>
      <c r="B38" s="122" t="s">
        <v>358</v>
      </c>
      <c r="C38" s="121"/>
      <c r="D38" s="123"/>
      <c r="E38" s="124">
        <f>SUM(E37)</f>
        <v>149.7</v>
      </c>
      <c r="F38" s="125" t="s">
        <v>23</v>
      </c>
      <c r="G38" s="159">
        <f>SUM(G37:G37)</f>
        <v>0</v>
      </c>
      <c r="H38" s="127"/>
      <c r="I38" s="127"/>
    </row>
    <row r="39" spans="1:9" ht="12.75" hidden="1" outlineLevel="1">
      <c r="A39" s="119" t="s">
        <v>55</v>
      </c>
      <c r="B39" s="119" t="s">
        <v>308</v>
      </c>
      <c r="C39" s="119" t="s">
        <v>57</v>
      </c>
      <c r="D39" s="47" t="s">
        <v>309</v>
      </c>
      <c r="E39" s="48">
        <v>726</v>
      </c>
      <c r="F39" s="125" t="s">
        <v>24</v>
      </c>
      <c r="G39" s="159"/>
      <c r="H39" s="127"/>
      <c r="I39" s="127"/>
    </row>
    <row r="40" spans="1:9" ht="12.75" hidden="1" outlineLevel="1">
      <c r="A40" s="119" t="s">
        <v>55</v>
      </c>
      <c r="B40" s="119" t="s">
        <v>308</v>
      </c>
      <c r="C40" s="119" t="s">
        <v>57</v>
      </c>
      <c r="D40" s="47" t="s">
        <v>132</v>
      </c>
      <c r="E40" s="48">
        <v>1084.61</v>
      </c>
      <c r="F40" s="125" t="s">
        <v>24</v>
      </c>
      <c r="G40" s="159"/>
      <c r="H40" s="127"/>
      <c r="I40" s="127"/>
    </row>
    <row r="41" spans="1:9" ht="12.75" collapsed="1">
      <c r="A41" s="121"/>
      <c r="B41" s="136" t="s">
        <v>412</v>
      </c>
      <c r="C41" s="121"/>
      <c r="D41" s="123"/>
      <c r="E41" s="124">
        <f>SUM(E39:E40)</f>
        <v>1810.61</v>
      </c>
      <c r="F41" s="125" t="s">
        <v>24</v>
      </c>
      <c r="G41" s="159">
        <f>SUM(G40,G39)</f>
        <v>0</v>
      </c>
      <c r="H41" s="127"/>
      <c r="I41" s="127"/>
    </row>
    <row r="42" spans="1:9" ht="12.75" hidden="1" outlineLevel="1">
      <c r="A42" s="119" t="s">
        <v>55</v>
      </c>
      <c r="B42" s="119" t="s">
        <v>311</v>
      </c>
      <c r="C42" s="119" t="s">
        <v>57</v>
      </c>
      <c r="D42" s="123" t="s">
        <v>310</v>
      </c>
      <c r="E42" s="128">
        <v>11</v>
      </c>
      <c r="F42" s="125" t="s">
        <v>23</v>
      </c>
      <c r="G42" s="159"/>
      <c r="H42" s="127"/>
      <c r="I42" s="126"/>
    </row>
    <row r="43" spans="1:9" ht="12.75" collapsed="1">
      <c r="A43" s="121"/>
      <c r="B43" s="136" t="s">
        <v>356</v>
      </c>
      <c r="C43" s="121"/>
      <c r="D43" s="123"/>
      <c r="E43" s="124">
        <f>SUM(E42)</f>
        <v>11</v>
      </c>
      <c r="F43" s="125" t="s">
        <v>23</v>
      </c>
      <c r="G43" s="159">
        <f>SUM(G42)</f>
        <v>0</v>
      </c>
      <c r="H43" s="127"/>
      <c r="I43" s="159">
        <f>SUM(I42)</f>
        <v>0</v>
      </c>
    </row>
    <row r="44" spans="1:9" ht="12.75">
      <c r="A44" s="121"/>
      <c r="B44" s="136"/>
      <c r="C44" s="121"/>
      <c r="D44" s="123"/>
      <c r="E44" s="124"/>
      <c r="F44" s="125"/>
      <c r="G44" s="137"/>
      <c r="H44" s="127"/>
      <c r="I44" s="137"/>
    </row>
    <row r="45" spans="1:9" ht="12.75">
      <c r="A45" s="121"/>
      <c r="B45" s="136" t="s">
        <v>322</v>
      </c>
      <c r="C45" s="121"/>
      <c r="D45" s="123"/>
      <c r="E45" s="128"/>
      <c r="F45" s="125"/>
      <c r="G45" s="126">
        <f>SUM(G43,G41,G38,G36,G31,G26,G22,G18,G14,G12,G10,G8)</f>
        <v>0</v>
      </c>
      <c r="H45" s="126">
        <f>SUM(H36)</f>
        <v>0</v>
      </c>
      <c r="I45" s="126">
        <f>SUM(I43,I31,I26,I10,I8)</f>
        <v>0</v>
      </c>
    </row>
    <row r="46" spans="1:9" ht="12.75">
      <c r="A46" s="138"/>
      <c r="B46" s="139" t="s">
        <v>315</v>
      </c>
      <c r="C46" s="139"/>
      <c r="D46" s="140"/>
      <c r="E46" s="141">
        <f>SUM(E43,E22,E41,E38,E36,E31,E26,E18,E14,E12,E10,E8)</f>
        <v>8304.79115</v>
      </c>
      <c r="F46" s="142"/>
      <c r="G46" s="137"/>
      <c r="H46" s="137"/>
      <c r="I46" s="137"/>
    </row>
    <row r="47" spans="1:9" ht="12.75">
      <c r="A47" s="86"/>
      <c r="B47" s="86"/>
      <c r="C47" s="86"/>
      <c r="D47" s="87"/>
      <c r="E47" s="88"/>
      <c r="F47" s="89"/>
      <c r="G47" s="84"/>
      <c r="H47" s="84"/>
      <c r="I47" s="84"/>
    </row>
    <row r="48" spans="1:9" ht="21.75" customHeight="1">
      <c r="A48" s="86"/>
      <c r="B48" s="90" t="s">
        <v>321</v>
      </c>
      <c r="C48" s="90"/>
      <c r="D48" s="91"/>
      <c r="E48" s="92"/>
      <c r="F48" s="93"/>
      <c r="G48" s="94">
        <f>SUM(G45,H45,I45)</f>
        <v>0</v>
      </c>
      <c r="H48" s="84"/>
      <c r="I48" s="84"/>
    </row>
    <row r="49" spans="1:9" ht="12.75">
      <c r="A49" s="61"/>
      <c r="B49" s="61"/>
      <c r="C49" s="61"/>
      <c r="D49" s="21"/>
      <c r="E49" s="21"/>
      <c r="F49" s="62"/>
      <c r="G49" s="63"/>
      <c r="H49" s="63"/>
      <c r="I49" s="63"/>
    </row>
    <row r="50" spans="1:9" ht="12.75">
      <c r="A50" s="64"/>
      <c r="B50" s="161"/>
      <c r="C50" s="65" t="s">
        <v>25</v>
      </c>
      <c r="D50" s="21"/>
      <c r="E50" s="21"/>
      <c r="F50" s="62"/>
      <c r="G50" s="63"/>
      <c r="H50" s="63"/>
      <c r="I50" s="63"/>
    </row>
    <row r="51" spans="4:5" ht="12.75">
      <c r="D51" s="21"/>
      <c r="E51" s="21"/>
    </row>
    <row r="53" spans="2:5" ht="12.75">
      <c r="B53" s="26"/>
      <c r="D53" s="21"/>
      <c r="E53" s="21"/>
    </row>
    <row r="54" spans="4:5" ht="12.75">
      <c r="D54" s="21"/>
      <c r="E54" s="21"/>
    </row>
    <row r="55" spans="4:5" ht="12.75">
      <c r="D55" s="21"/>
      <c r="E55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="160" zoomScaleNormal="160" workbookViewId="0" topLeftCell="A1">
      <pane ySplit="1" topLeftCell="A2" activePane="bottomLeft" state="frozen"/>
      <selection pane="bottomLeft" activeCell="J54" sqref="J54"/>
    </sheetView>
  </sheetViews>
  <sheetFormatPr defaultColWidth="9.140625" defaultRowHeight="12.75" outlineLevelRow="1"/>
  <cols>
    <col min="1" max="1" width="12.8515625" style="0" customWidth="1"/>
    <col min="2" max="2" width="51.00390625" style="0" bestFit="1" customWidth="1"/>
    <col min="3" max="3" width="15.7109375" style="0" bestFit="1" customWidth="1"/>
    <col min="4" max="4" width="5.7109375" style="41" bestFit="1" customWidth="1"/>
    <col min="5" max="5" width="9.421875" style="2" bestFit="1" customWidth="1"/>
    <col min="6" max="6" width="8.421875" style="42" bestFit="1" customWidth="1"/>
    <col min="7" max="7" width="9.28125" style="3" bestFit="1" customWidth="1"/>
    <col min="8" max="9" width="7.57421875" style="3" bestFit="1" customWidth="1"/>
  </cols>
  <sheetData>
    <row r="1" spans="1:9" ht="12.75">
      <c r="A1" s="27" t="s">
        <v>28</v>
      </c>
      <c r="B1" s="27" t="s">
        <v>0</v>
      </c>
      <c r="C1" s="27" t="s">
        <v>29</v>
      </c>
      <c r="D1" s="28" t="s">
        <v>30</v>
      </c>
      <c r="E1" s="29" t="s">
        <v>31</v>
      </c>
      <c r="F1" s="28" t="s">
        <v>15</v>
      </c>
      <c r="G1" s="30" t="s">
        <v>1</v>
      </c>
      <c r="H1" s="30" t="s">
        <v>2</v>
      </c>
      <c r="I1" s="30" t="s">
        <v>3</v>
      </c>
    </row>
    <row r="2" spans="1:9" ht="12.75" hidden="1" outlineLevel="1">
      <c r="A2" s="119" t="s">
        <v>142</v>
      </c>
      <c r="B2" s="119" t="s">
        <v>404</v>
      </c>
      <c r="C2" s="119" t="s">
        <v>142</v>
      </c>
      <c r="D2" s="47">
        <v>645</v>
      </c>
      <c r="E2" s="48">
        <v>150</v>
      </c>
      <c r="F2" s="49" t="s">
        <v>16</v>
      </c>
      <c r="G2" s="50"/>
      <c r="H2" s="50"/>
      <c r="I2" s="50"/>
    </row>
    <row r="3" spans="1:9" ht="12.75" collapsed="1">
      <c r="A3" s="27"/>
      <c r="B3" s="120" t="s">
        <v>407</v>
      </c>
      <c r="C3" s="27"/>
      <c r="D3" s="28"/>
      <c r="E3" s="79">
        <f>SUM(E2)</f>
        <v>150</v>
      </c>
      <c r="F3" s="49" t="s">
        <v>16</v>
      </c>
      <c r="G3" s="162">
        <f>SUM(G2)</f>
        <v>0</v>
      </c>
      <c r="H3" s="162">
        <f>SUM(H2)</f>
        <v>0</v>
      </c>
      <c r="I3" s="162">
        <f>SUM(I2)</f>
        <v>0</v>
      </c>
    </row>
    <row r="4" spans="1:9" ht="12.75" hidden="1" outlineLevel="1">
      <c r="A4" s="119" t="s">
        <v>62</v>
      </c>
      <c r="B4" s="119" t="s">
        <v>63</v>
      </c>
      <c r="C4" s="119" t="s">
        <v>62</v>
      </c>
      <c r="D4" s="47" t="s">
        <v>64</v>
      </c>
      <c r="E4" s="48">
        <v>275.65</v>
      </c>
      <c r="F4" s="49" t="s">
        <v>16</v>
      </c>
      <c r="G4" s="163"/>
      <c r="H4" s="163"/>
      <c r="I4" s="163"/>
    </row>
    <row r="5" spans="1:9" ht="12.75" hidden="1" outlineLevel="1">
      <c r="A5" s="119" t="s">
        <v>62</v>
      </c>
      <c r="B5" s="119" t="s">
        <v>63</v>
      </c>
      <c r="C5" s="119" t="s">
        <v>62</v>
      </c>
      <c r="D5" s="47" t="s">
        <v>66</v>
      </c>
      <c r="E5" s="48">
        <v>171.33</v>
      </c>
      <c r="F5" s="49" t="s">
        <v>16</v>
      </c>
      <c r="G5" s="163"/>
      <c r="H5" s="163"/>
      <c r="I5" s="163"/>
    </row>
    <row r="6" spans="1:10" ht="12.75" hidden="1" outlineLevel="1">
      <c r="A6" s="119" t="s">
        <v>62</v>
      </c>
      <c r="B6" s="119" t="s">
        <v>63</v>
      </c>
      <c r="C6" s="119" t="s">
        <v>62</v>
      </c>
      <c r="D6" s="47" t="s">
        <v>65</v>
      </c>
      <c r="E6" s="48">
        <v>196.34</v>
      </c>
      <c r="F6" s="49" t="s">
        <v>16</v>
      </c>
      <c r="G6" s="163"/>
      <c r="H6" s="163"/>
      <c r="I6" s="163"/>
      <c r="J6" s="2"/>
    </row>
    <row r="7" spans="1:9" ht="12.75" collapsed="1">
      <c r="A7" s="119"/>
      <c r="B7" s="120" t="s">
        <v>372</v>
      </c>
      <c r="C7" s="119"/>
      <c r="D7" s="47"/>
      <c r="E7" s="79">
        <f>SUM(E4:E6)</f>
        <v>643.32</v>
      </c>
      <c r="F7" s="49" t="s">
        <v>16</v>
      </c>
      <c r="G7" s="162">
        <f>SUM(G4:G6)</f>
        <v>0</v>
      </c>
      <c r="H7" s="162">
        <f>SUM(H4:H6)</f>
        <v>0</v>
      </c>
      <c r="I7" s="162">
        <f>SUM(I4:I6)</f>
        <v>0</v>
      </c>
    </row>
    <row r="8" spans="1:9" ht="12.75" hidden="1" outlineLevel="1">
      <c r="A8" s="119" t="s">
        <v>62</v>
      </c>
      <c r="B8" s="119" t="s">
        <v>67</v>
      </c>
      <c r="C8" s="119" t="s">
        <v>62</v>
      </c>
      <c r="D8" s="47" t="s">
        <v>68</v>
      </c>
      <c r="E8" s="48">
        <v>2472.56</v>
      </c>
      <c r="F8" s="49" t="s">
        <v>16</v>
      </c>
      <c r="G8" s="163"/>
      <c r="H8" s="163"/>
      <c r="I8" s="163"/>
    </row>
    <row r="9" spans="1:9" ht="12.75" hidden="1" outlineLevel="1">
      <c r="A9" s="119" t="s">
        <v>62</v>
      </c>
      <c r="B9" s="119" t="s">
        <v>67</v>
      </c>
      <c r="C9" s="119" t="s">
        <v>62</v>
      </c>
      <c r="D9" s="47" t="s">
        <v>70</v>
      </c>
      <c r="E9" s="48">
        <v>500.177</v>
      </c>
      <c r="F9" s="49" t="s">
        <v>16</v>
      </c>
      <c r="G9" s="163"/>
      <c r="H9" s="163"/>
      <c r="I9" s="163"/>
    </row>
    <row r="10" spans="1:9" ht="12.75" hidden="1" outlineLevel="1">
      <c r="A10" s="119" t="s">
        <v>62</v>
      </c>
      <c r="B10" s="119" t="s">
        <v>67</v>
      </c>
      <c r="C10" s="119" t="s">
        <v>62</v>
      </c>
      <c r="D10" s="47" t="s">
        <v>69</v>
      </c>
      <c r="E10" s="48">
        <v>89.83</v>
      </c>
      <c r="F10" s="49" t="s">
        <v>16</v>
      </c>
      <c r="G10" s="163"/>
      <c r="H10" s="163"/>
      <c r="I10" s="163"/>
    </row>
    <row r="11" spans="1:9" ht="12.75" collapsed="1">
      <c r="A11" s="119"/>
      <c r="B11" s="120" t="s">
        <v>373</v>
      </c>
      <c r="C11" s="119"/>
      <c r="D11" s="47"/>
      <c r="E11" s="79">
        <f>SUM(E8:E10)</f>
        <v>3062.567</v>
      </c>
      <c r="F11" s="49" t="s">
        <v>16</v>
      </c>
      <c r="G11" s="162">
        <f>SUM(G8:G10)</f>
        <v>0</v>
      </c>
      <c r="H11" s="162">
        <f>SUM(H8:H10)</f>
        <v>0</v>
      </c>
      <c r="I11" s="162">
        <f>SUM(I8:I10)</f>
        <v>0</v>
      </c>
    </row>
    <row r="12" spans="1:9" ht="12.75" hidden="1" outlineLevel="1">
      <c r="A12" s="119" t="s">
        <v>62</v>
      </c>
      <c r="B12" s="119" t="s">
        <v>71</v>
      </c>
      <c r="C12" s="119" t="s">
        <v>62</v>
      </c>
      <c r="D12" s="47" t="s">
        <v>73</v>
      </c>
      <c r="E12" s="48">
        <v>891.5</v>
      </c>
      <c r="F12" s="49" t="s">
        <v>16</v>
      </c>
      <c r="G12" s="163"/>
      <c r="H12" s="163"/>
      <c r="I12" s="163"/>
    </row>
    <row r="13" spans="1:9" ht="12.75" hidden="1" outlineLevel="1">
      <c r="A13" s="119" t="s">
        <v>62</v>
      </c>
      <c r="B13" s="119" t="s">
        <v>71</v>
      </c>
      <c r="C13" s="119" t="s">
        <v>62</v>
      </c>
      <c r="D13" s="47" t="s">
        <v>75</v>
      </c>
      <c r="E13" s="48">
        <v>1331.5</v>
      </c>
      <c r="F13" s="49" t="s">
        <v>16</v>
      </c>
      <c r="G13" s="163"/>
      <c r="H13" s="163"/>
      <c r="I13" s="163"/>
    </row>
    <row r="14" spans="1:9" ht="12.75" hidden="1" outlineLevel="1">
      <c r="A14" s="119" t="s">
        <v>62</v>
      </c>
      <c r="B14" s="119" t="s">
        <v>71</v>
      </c>
      <c r="C14" s="119" t="s">
        <v>62</v>
      </c>
      <c r="D14" s="47" t="s">
        <v>72</v>
      </c>
      <c r="E14" s="48">
        <v>1194</v>
      </c>
      <c r="F14" s="49" t="s">
        <v>16</v>
      </c>
      <c r="G14" s="163"/>
      <c r="H14" s="163"/>
      <c r="I14" s="163"/>
    </row>
    <row r="15" spans="1:9" ht="12.75" hidden="1" outlineLevel="1">
      <c r="A15" s="119" t="s">
        <v>62</v>
      </c>
      <c r="B15" s="119" t="s">
        <v>71</v>
      </c>
      <c r="C15" s="119" t="s">
        <v>62</v>
      </c>
      <c r="D15" s="47" t="s">
        <v>74</v>
      </c>
      <c r="E15" s="48">
        <v>430.94</v>
      </c>
      <c r="F15" s="49" t="s">
        <v>16</v>
      </c>
      <c r="G15" s="163"/>
      <c r="H15" s="163"/>
      <c r="I15" s="163"/>
    </row>
    <row r="16" spans="1:11" ht="12.75" hidden="1" outlineLevel="1">
      <c r="A16" s="119" t="s">
        <v>62</v>
      </c>
      <c r="B16" s="119" t="s">
        <v>71</v>
      </c>
      <c r="C16" s="119" t="s">
        <v>62</v>
      </c>
      <c r="D16" s="47" t="s">
        <v>76</v>
      </c>
      <c r="E16" s="48">
        <v>187.91</v>
      </c>
      <c r="F16" s="49" t="s">
        <v>16</v>
      </c>
      <c r="G16" s="163"/>
      <c r="H16" s="163"/>
      <c r="I16" s="163"/>
      <c r="K16" s="2"/>
    </row>
    <row r="17" spans="1:9" ht="12.75" hidden="1" outlineLevel="1">
      <c r="A17" s="119" t="s">
        <v>62</v>
      </c>
      <c r="B17" s="119" t="s">
        <v>71</v>
      </c>
      <c r="C17" s="119" t="s">
        <v>62</v>
      </c>
      <c r="D17" s="47" t="s">
        <v>78</v>
      </c>
      <c r="E17" s="48">
        <v>46.68</v>
      </c>
      <c r="F17" s="49" t="s">
        <v>16</v>
      </c>
      <c r="G17" s="163"/>
      <c r="H17" s="163"/>
      <c r="I17" s="163"/>
    </row>
    <row r="18" spans="1:9" ht="12.75" hidden="1" outlineLevel="1">
      <c r="A18" s="119" t="s">
        <v>62</v>
      </c>
      <c r="B18" s="119" t="s">
        <v>71</v>
      </c>
      <c r="C18" s="119" t="s">
        <v>62</v>
      </c>
      <c r="D18" s="47" t="s">
        <v>77</v>
      </c>
      <c r="E18" s="48">
        <v>108.71</v>
      </c>
      <c r="F18" s="49" t="s">
        <v>16</v>
      </c>
      <c r="G18" s="163"/>
      <c r="H18" s="163"/>
      <c r="I18" s="163"/>
    </row>
    <row r="19" spans="1:9" ht="12.75" collapsed="1">
      <c r="A19" s="119"/>
      <c r="B19" s="120" t="s">
        <v>374</v>
      </c>
      <c r="C19" s="119"/>
      <c r="D19" s="47"/>
      <c r="E19" s="79">
        <f>SUM(E12:E18)</f>
        <v>4191.24</v>
      </c>
      <c r="F19" s="49" t="s">
        <v>16</v>
      </c>
      <c r="G19" s="162">
        <f>SUM(G12:G18)</f>
        <v>0</v>
      </c>
      <c r="H19" s="162">
        <f>SUM(H12:H18)</f>
        <v>0</v>
      </c>
      <c r="I19" s="162">
        <f>SUM(I12:I18)</f>
        <v>0</v>
      </c>
    </row>
    <row r="20" spans="1:11" ht="12.75" hidden="1" outlineLevel="1">
      <c r="A20" s="119" t="s">
        <v>62</v>
      </c>
      <c r="B20" s="119" t="s">
        <v>79</v>
      </c>
      <c r="C20" s="119" t="s">
        <v>62</v>
      </c>
      <c r="D20" s="47" t="s">
        <v>80</v>
      </c>
      <c r="E20" s="48">
        <v>614.96</v>
      </c>
      <c r="F20" s="49" t="s">
        <v>16</v>
      </c>
      <c r="G20" s="163"/>
      <c r="H20" s="163"/>
      <c r="I20" s="163"/>
      <c r="K20" s="2"/>
    </row>
    <row r="21" spans="1:9" ht="12.75" hidden="1" outlineLevel="1">
      <c r="A21" s="119" t="s">
        <v>62</v>
      </c>
      <c r="B21" s="119" t="s">
        <v>79</v>
      </c>
      <c r="C21" s="119" t="s">
        <v>62</v>
      </c>
      <c r="D21" s="47" t="s">
        <v>81</v>
      </c>
      <c r="E21" s="48">
        <v>789.31</v>
      </c>
      <c r="F21" s="49" t="s">
        <v>16</v>
      </c>
      <c r="G21" s="163"/>
      <c r="H21" s="163"/>
      <c r="I21" s="163"/>
    </row>
    <row r="22" spans="1:9" ht="12.75" collapsed="1">
      <c r="A22" s="119"/>
      <c r="B22" s="120" t="s">
        <v>375</v>
      </c>
      <c r="C22" s="119"/>
      <c r="D22" s="47"/>
      <c r="E22" s="79">
        <f>SUM(E20:E21)</f>
        <v>1404.27</v>
      </c>
      <c r="F22" s="49" t="s">
        <v>16</v>
      </c>
      <c r="G22" s="162">
        <f>SUM(G20:G21)</f>
        <v>0</v>
      </c>
      <c r="H22" s="162">
        <f>SUM(H20:H21)</f>
        <v>0</v>
      </c>
      <c r="I22" s="162">
        <f>SUM(I20:I21)</f>
        <v>0</v>
      </c>
    </row>
    <row r="23" spans="1:9" ht="12.75" hidden="1" outlineLevel="1">
      <c r="A23" s="119" t="s">
        <v>62</v>
      </c>
      <c r="B23" s="119" t="s">
        <v>82</v>
      </c>
      <c r="C23" s="119" t="s">
        <v>62</v>
      </c>
      <c r="D23" s="47" t="s">
        <v>83</v>
      </c>
      <c r="E23" s="48">
        <v>1298.86</v>
      </c>
      <c r="F23" s="49" t="s">
        <v>16</v>
      </c>
      <c r="G23" s="163"/>
      <c r="H23" s="163"/>
      <c r="I23" s="163"/>
    </row>
    <row r="24" spans="1:9" ht="12.75" collapsed="1">
      <c r="A24" s="119"/>
      <c r="B24" s="120" t="s">
        <v>376</v>
      </c>
      <c r="C24" s="119"/>
      <c r="D24" s="47"/>
      <c r="E24" s="79">
        <f>SUM(E23:E23)</f>
        <v>1298.86</v>
      </c>
      <c r="F24" s="49" t="s">
        <v>16</v>
      </c>
      <c r="G24" s="162">
        <f>SUM(G23)</f>
        <v>0</v>
      </c>
      <c r="H24" s="162">
        <f>SUM(H23)</f>
        <v>0</v>
      </c>
      <c r="I24" s="162">
        <f>SUM(I23)</f>
        <v>0</v>
      </c>
    </row>
    <row r="25" spans="1:9" ht="12.75" hidden="1" outlineLevel="1">
      <c r="A25" s="119" t="s">
        <v>62</v>
      </c>
      <c r="B25" s="119" t="s">
        <v>84</v>
      </c>
      <c r="C25" s="119" t="s">
        <v>62</v>
      </c>
      <c r="D25" s="47" t="s">
        <v>85</v>
      </c>
      <c r="E25" s="48">
        <v>2290</v>
      </c>
      <c r="F25" s="49" t="s">
        <v>16</v>
      </c>
      <c r="G25" s="163"/>
      <c r="H25" s="163"/>
      <c r="I25" s="163"/>
    </row>
    <row r="26" spans="1:9" ht="12.75" collapsed="1">
      <c r="A26" s="119"/>
      <c r="B26" s="120" t="s">
        <v>377</v>
      </c>
      <c r="C26" s="119"/>
      <c r="D26" s="47"/>
      <c r="E26" s="79">
        <f>SUM(E25:E25)</f>
        <v>2290</v>
      </c>
      <c r="F26" s="49" t="s">
        <v>16</v>
      </c>
      <c r="G26" s="162">
        <f>SUM(G25:G25)</f>
        <v>0</v>
      </c>
      <c r="H26" s="162">
        <f>SUM(H25:H25)</f>
        <v>0</v>
      </c>
      <c r="I26" s="162">
        <f>SUM(I25:I25)</f>
        <v>0</v>
      </c>
    </row>
    <row r="27" spans="1:9" ht="12.75" hidden="1" outlineLevel="1">
      <c r="A27" s="119" t="s">
        <v>62</v>
      </c>
      <c r="B27" s="119" t="s">
        <v>86</v>
      </c>
      <c r="C27" s="119" t="s">
        <v>62</v>
      </c>
      <c r="D27" s="47" t="s">
        <v>88</v>
      </c>
      <c r="E27" s="48">
        <v>79.852</v>
      </c>
      <c r="F27" s="49" t="s">
        <v>16</v>
      </c>
      <c r="G27" s="163"/>
      <c r="H27" s="163"/>
      <c r="I27" s="163"/>
    </row>
    <row r="28" spans="1:11" ht="12.75" hidden="1" outlineLevel="1">
      <c r="A28" s="119" t="s">
        <v>62</v>
      </c>
      <c r="B28" s="119" t="s">
        <v>86</v>
      </c>
      <c r="C28" s="119" t="s">
        <v>62</v>
      </c>
      <c r="D28" s="47" t="s">
        <v>87</v>
      </c>
      <c r="E28" s="48">
        <v>975</v>
      </c>
      <c r="F28" s="49" t="s">
        <v>16</v>
      </c>
      <c r="G28" s="163"/>
      <c r="H28" s="163"/>
      <c r="I28" s="163"/>
      <c r="K28" s="2"/>
    </row>
    <row r="29" spans="1:9" ht="12.75" collapsed="1">
      <c r="A29" s="119"/>
      <c r="B29" s="120" t="s">
        <v>378</v>
      </c>
      <c r="C29" s="119"/>
      <c r="D29" s="47"/>
      <c r="E29" s="79">
        <f>SUM(E27:E28)</f>
        <v>1054.852</v>
      </c>
      <c r="F29" s="49" t="s">
        <v>16</v>
      </c>
      <c r="G29" s="162">
        <f>SUM(G27:G28)</f>
        <v>0</v>
      </c>
      <c r="H29" s="162">
        <f>SUM(H27:H28)</f>
        <v>0</v>
      </c>
      <c r="I29" s="162">
        <f>SUM(I27:I28)</f>
        <v>0</v>
      </c>
    </row>
    <row r="30" spans="1:9" ht="12.75" hidden="1" outlineLevel="1">
      <c r="A30" s="119" t="s">
        <v>89</v>
      </c>
      <c r="B30" s="119" t="s">
        <v>90</v>
      </c>
      <c r="C30" s="119" t="s">
        <v>89</v>
      </c>
      <c r="D30" s="47" t="s">
        <v>91</v>
      </c>
      <c r="E30" s="48">
        <v>449.8</v>
      </c>
      <c r="F30" s="49" t="s">
        <v>16</v>
      </c>
      <c r="G30" s="163"/>
      <c r="H30" s="163"/>
      <c r="I30" s="163"/>
    </row>
    <row r="31" spans="1:9" ht="12.75" collapsed="1">
      <c r="A31" s="119"/>
      <c r="B31" s="120" t="s">
        <v>379</v>
      </c>
      <c r="C31" s="119"/>
      <c r="D31" s="47"/>
      <c r="E31" s="79">
        <f>SUM(E30)</f>
        <v>449.8</v>
      </c>
      <c r="F31" s="49" t="s">
        <v>16</v>
      </c>
      <c r="G31" s="162">
        <f>SUM(G30)</f>
        <v>0</v>
      </c>
      <c r="H31" s="162">
        <f>SUM(H30)</f>
        <v>0</v>
      </c>
      <c r="I31" s="162">
        <f>SUM(I30)</f>
        <v>0</v>
      </c>
    </row>
    <row r="32" spans="1:9" ht="12.75" hidden="1" outlineLevel="1">
      <c r="A32" s="119" t="s">
        <v>32</v>
      </c>
      <c r="B32" s="119" t="s">
        <v>92</v>
      </c>
      <c r="C32" s="119" t="s">
        <v>32</v>
      </c>
      <c r="D32" s="47">
        <v>468</v>
      </c>
      <c r="E32" s="48">
        <v>813.2</v>
      </c>
      <c r="F32" s="49" t="s">
        <v>16</v>
      </c>
      <c r="G32" s="163"/>
      <c r="H32" s="163"/>
      <c r="I32" s="163"/>
    </row>
    <row r="33" spans="1:9" ht="12.75" hidden="1" outlineLevel="1">
      <c r="A33" s="119" t="s">
        <v>32</v>
      </c>
      <c r="B33" s="119" t="s">
        <v>298</v>
      </c>
      <c r="C33" s="119" t="s">
        <v>32</v>
      </c>
      <c r="D33" s="47">
        <v>450</v>
      </c>
      <c r="E33" s="48">
        <v>134.7</v>
      </c>
      <c r="F33" s="49" t="s">
        <v>16</v>
      </c>
      <c r="G33" s="162"/>
      <c r="H33" s="162"/>
      <c r="I33" s="162"/>
    </row>
    <row r="34" spans="1:9" ht="12.75" collapsed="1">
      <c r="A34" s="119"/>
      <c r="B34" s="120" t="s">
        <v>380</v>
      </c>
      <c r="C34" s="119"/>
      <c r="D34" s="47"/>
      <c r="E34" s="79">
        <f>SUM(E32:E33)</f>
        <v>947.9000000000001</v>
      </c>
      <c r="F34" s="49" t="s">
        <v>16</v>
      </c>
      <c r="G34" s="162">
        <f>SUM(G32:G33)</f>
        <v>0</v>
      </c>
      <c r="H34" s="162">
        <f>SUM(H32:H33)</f>
        <v>0</v>
      </c>
      <c r="I34" s="162">
        <f>SUM(I32:I33)</f>
        <v>0</v>
      </c>
    </row>
    <row r="35" spans="1:9" ht="12.75" hidden="1" outlineLevel="1">
      <c r="A35" s="119" t="s">
        <v>93</v>
      </c>
      <c r="B35" s="119" t="s">
        <v>94</v>
      </c>
      <c r="C35" s="119" t="s">
        <v>93</v>
      </c>
      <c r="D35" s="47" t="s">
        <v>95</v>
      </c>
      <c r="E35" s="48">
        <v>139.931</v>
      </c>
      <c r="F35" s="49" t="s">
        <v>16</v>
      </c>
      <c r="G35" s="163"/>
      <c r="H35" s="163"/>
      <c r="I35" s="163"/>
    </row>
    <row r="36" spans="1:9" ht="12.75" hidden="1" outlineLevel="1">
      <c r="A36" s="119" t="s">
        <v>93</v>
      </c>
      <c r="B36" s="119" t="s">
        <v>94</v>
      </c>
      <c r="C36" s="119" t="s">
        <v>93</v>
      </c>
      <c r="D36" s="47" t="s">
        <v>96</v>
      </c>
      <c r="E36" s="48">
        <v>110.213</v>
      </c>
      <c r="F36" s="49" t="s">
        <v>16</v>
      </c>
      <c r="G36" s="162"/>
      <c r="H36" s="162"/>
      <c r="I36" s="162"/>
    </row>
    <row r="37" spans="1:9" ht="12.75" collapsed="1">
      <c r="A37" s="119"/>
      <c r="B37" s="120" t="s">
        <v>381</v>
      </c>
      <c r="C37" s="119"/>
      <c r="D37" s="47"/>
      <c r="E37" s="79">
        <f>SUM(E35:E36)</f>
        <v>250.144</v>
      </c>
      <c r="F37" s="49" t="s">
        <v>16</v>
      </c>
      <c r="G37" s="162">
        <f>SUM(G35:G36)</f>
        <v>0</v>
      </c>
      <c r="H37" s="162">
        <f>SUM(H35:H36)</f>
        <v>0</v>
      </c>
      <c r="I37" s="162">
        <f>SUM(I35:I36)</f>
        <v>0</v>
      </c>
    </row>
    <row r="38" spans="1:9" ht="12.75" hidden="1" outlineLevel="1">
      <c r="A38" s="119" t="s">
        <v>97</v>
      </c>
      <c r="B38" s="119" t="s">
        <v>98</v>
      </c>
      <c r="C38" s="119" t="s">
        <v>97</v>
      </c>
      <c r="D38" s="47" t="s">
        <v>99</v>
      </c>
      <c r="E38" s="48">
        <v>1539.7</v>
      </c>
      <c r="F38" s="49" t="s">
        <v>16</v>
      </c>
      <c r="G38" s="163"/>
      <c r="H38" s="163"/>
      <c r="I38" s="163"/>
    </row>
    <row r="39" spans="1:10" ht="12.75" hidden="1" outlineLevel="1">
      <c r="A39" s="119" t="s">
        <v>97</v>
      </c>
      <c r="B39" s="119" t="s">
        <v>98</v>
      </c>
      <c r="C39" s="119" t="s">
        <v>97</v>
      </c>
      <c r="D39" s="47" t="s">
        <v>101</v>
      </c>
      <c r="E39" s="48">
        <v>140.23</v>
      </c>
      <c r="F39" s="49" t="s">
        <v>16</v>
      </c>
      <c r="G39" s="163"/>
      <c r="H39" s="163"/>
      <c r="I39" s="163"/>
      <c r="J39" s="2"/>
    </row>
    <row r="40" spans="1:9" ht="12.75" hidden="1" outlineLevel="1">
      <c r="A40" s="119" t="s">
        <v>97</v>
      </c>
      <c r="B40" s="119" t="s">
        <v>98</v>
      </c>
      <c r="C40" s="119" t="s">
        <v>97</v>
      </c>
      <c r="D40" s="47" t="s">
        <v>104</v>
      </c>
      <c r="E40" s="48">
        <v>954.382</v>
      </c>
      <c r="F40" s="49" t="s">
        <v>16</v>
      </c>
      <c r="G40" s="163"/>
      <c r="H40" s="163"/>
      <c r="I40" s="163"/>
    </row>
    <row r="41" spans="1:9" ht="12.75" hidden="1" outlineLevel="1">
      <c r="A41" s="119" t="s">
        <v>97</v>
      </c>
      <c r="B41" s="119" t="s">
        <v>98</v>
      </c>
      <c r="C41" s="119" t="s">
        <v>97</v>
      </c>
      <c r="D41" s="47" t="s">
        <v>105</v>
      </c>
      <c r="E41" s="48">
        <v>2435.6</v>
      </c>
      <c r="F41" s="49" t="s">
        <v>16</v>
      </c>
      <c r="G41" s="163"/>
      <c r="H41" s="163"/>
      <c r="I41" s="163"/>
    </row>
    <row r="42" spans="1:9" ht="12.75" hidden="1" outlineLevel="1">
      <c r="A42" s="119" t="s">
        <v>97</v>
      </c>
      <c r="B42" s="119" t="s">
        <v>98</v>
      </c>
      <c r="C42" s="119" t="s">
        <v>97</v>
      </c>
      <c r="D42" s="47" t="s">
        <v>107</v>
      </c>
      <c r="E42" s="48">
        <v>3108.06</v>
      </c>
      <c r="F42" s="49" t="s">
        <v>16</v>
      </c>
      <c r="G42" s="163"/>
      <c r="H42" s="163"/>
      <c r="I42" s="163"/>
    </row>
    <row r="43" spans="1:9" ht="12.75" hidden="1" outlineLevel="1">
      <c r="A43" s="119" t="s">
        <v>97</v>
      </c>
      <c r="B43" s="119" t="s">
        <v>98</v>
      </c>
      <c r="C43" s="119" t="s">
        <v>97</v>
      </c>
      <c r="D43" s="47" t="s">
        <v>109</v>
      </c>
      <c r="E43" s="48">
        <v>652.874</v>
      </c>
      <c r="F43" s="49" t="s">
        <v>16</v>
      </c>
      <c r="G43" s="163"/>
      <c r="H43" s="163"/>
      <c r="I43" s="163"/>
    </row>
    <row r="44" spans="1:9" ht="12.75" hidden="1" outlineLevel="1">
      <c r="A44" s="119" t="s">
        <v>97</v>
      </c>
      <c r="B44" s="119" t="s">
        <v>98</v>
      </c>
      <c r="C44" s="119" t="s">
        <v>97</v>
      </c>
      <c r="D44" s="47" t="s">
        <v>111</v>
      </c>
      <c r="E44" s="48">
        <v>304.251</v>
      </c>
      <c r="F44" s="49" t="s">
        <v>16</v>
      </c>
      <c r="G44" s="163"/>
      <c r="H44" s="163"/>
      <c r="I44" s="163"/>
    </row>
    <row r="45" spans="1:9" ht="12.75" hidden="1" outlineLevel="1">
      <c r="A45" s="119" t="s">
        <v>97</v>
      </c>
      <c r="B45" s="119" t="s">
        <v>98</v>
      </c>
      <c r="C45" s="119" t="s">
        <v>97</v>
      </c>
      <c r="D45" s="47" t="s">
        <v>112</v>
      </c>
      <c r="E45" s="48">
        <v>759.317</v>
      </c>
      <c r="F45" s="49" t="s">
        <v>16</v>
      </c>
      <c r="G45" s="163"/>
      <c r="H45" s="163"/>
      <c r="I45" s="163"/>
    </row>
    <row r="46" spans="1:11" ht="12.75" hidden="1" outlineLevel="1">
      <c r="A46" s="119" t="s">
        <v>97</v>
      </c>
      <c r="B46" s="119" t="s">
        <v>98</v>
      </c>
      <c r="C46" s="119" t="s">
        <v>97</v>
      </c>
      <c r="D46" s="47" t="s">
        <v>103</v>
      </c>
      <c r="E46" s="48">
        <v>453.57</v>
      </c>
      <c r="F46" s="49" t="s">
        <v>16</v>
      </c>
      <c r="G46" s="163"/>
      <c r="H46" s="163"/>
      <c r="I46" s="163"/>
      <c r="K46" s="2"/>
    </row>
    <row r="47" spans="1:9" ht="12.75" hidden="1" outlineLevel="1">
      <c r="A47" s="119" t="s">
        <v>97</v>
      </c>
      <c r="B47" s="119" t="s">
        <v>98</v>
      </c>
      <c r="C47" s="119" t="s">
        <v>97</v>
      </c>
      <c r="D47" s="47" t="s">
        <v>102</v>
      </c>
      <c r="E47" s="48">
        <v>1598.34</v>
      </c>
      <c r="F47" s="49" t="s">
        <v>16</v>
      </c>
      <c r="G47" s="163"/>
      <c r="H47" s="163"/>
      <c r="I47" s="163"/>
    </row>
    <row r="48" spans="1:9" ht="12.75" hidden="1" outlineLevel="1">
      <c r="A48" s="119" t="s">
        <v>97</v>
      </c>
      <c r="B48" s="119" t="s">
        <v>98</v>
      </c>
      <c r="C48" s="119" t="s">
        <v>97</v>
      </c>
      <c r="D48" s="47" t="s">
        <v>110</v>
      </c>
      <c r="E48" s="48">
        <v>131.31</v>
      </c>
      <c r="F48" s="49" t="s">
        <v>16</v>
      </c>
      <c r="G48" s="163"/>
      <c r="H48" s="163"/>
      <c r="I48" s="163"/>
    </row>
    <row r="49" spans="1:9" ht="12.75" hidden="1" outlineLevel="1">
      <c r="A49" s="119" t="s">
        <v>97</v>
      </c>
      <c r="B49" s="119" t="s">
        <v>98</v>
      </c>
      <c r="C49" s="119" t="s">
        <v>97</v>
      </c>
      <c r="D49" s="47" t="s">
        <v>100</v>
      </c>
      <c r="E49" s="48">
        <v>3385.44</v>
      </c>
      <c r="F49" s="49" t="s">
        <v>16</v>
      </c>
      <c r="G49" s="163"/>
      <c r="H49" s="163"/>
      <c r="I49" s="163"/>
    </row>
    <row r="50" spans="1:9" ht="12.75" hidden="1" outlineLevel="1">
      <c r="A50" s="119" t="s">
        <v>97</v>
      </c>
      <c r="B50" s="119" t="s">
        <v>98</v>
      </c>
      <c r="C50" s="119" t="s">
        <v>97</v>
      </c>
      <c r="D50" s="47" t="s">
        <v>108</v>
      </c>
      <c r="E50" s="48">
        <v>1148.25</v>
      </c>
      <c r="F50" s="49" t="s">
        <v>16</v>
      </c>
      <c r="G50" s="163"/>
      <c r="H50" s="163"/>
      <c r="I50" s="163"/>
    </row>
    <row r="51" spans="1:9" ht="12.75" hidden="1" outlineLevel="1">
      <c r="A51" s="119" t="s">
        <v>97</v>
      </c>
      <c r="B51" s="119" t="s">
        <v>98</v>
      </c>
      <c r="C51" s="119" t="s">
        <v>97</v>
      </c>
      <c r="D51" s="47" t="s">
        <v>106</v>
      </c>
      <c r="E51" s="48">
        <v>1294.54</v>
      </c>
      <c r="F51" s="49" t="s">
        <v>16</v>
      </c>
      <c r="G51" s="163"/>
      <c r="H51" s="163"/>
      <c r="I51" s="163"/>
    </row>
    <row r="52" spans="1:11" ht="12.75" hidden="1" outlineLevel="1">
      <c r="A52" s="119" t="s">
        <v>97</v>
      </c>
      <c r="B52" s="119" t="s">
        <v>98</v>
      </c>
      <c r="C52" s="119" t="s">
        <v>97</v>
      </c>
      <c r="D52" s="47" t="s">
        <v>113</v>
      </c>
      <c r="E52" s="48">
        <v>839.792</v>
      </c>
      <c r="F52" s="49" t="s">
        <v>16</v>
      </c>
      <c r="G52" s="163"/>
      <c r="H52" s="163"/>
      <c r="I52" s="163"/>
      <c r="K52" s="2"/>
    </row>
    <row r="53" spans="1:9" ht="12.75" hidden="1" outlineLevel="1">
      <c r="A53" s="119" t="s">
        <v>97</v>
      </c>
      <c r="B53" s="119" t="s">
        <v>98</v>
      </c>
      <c r="C53" s="119" t="s">
        <v>97</v>
      </c>
      <c r="D53" s="47" t="s">
        <v>114</v>
      </c>
      <c r="E53" s="48">
        <v>240.895</v>
      </c>
      <c r="F53" s="49" t="s">
        <v>16</v>
      </c>
      <c r="G53" s="162"/>
      <c r="H53" s="162"/>
      <c r="I53" s="162"/>
    </row>
    <row r="54" spans="1:9" ht="12.75" collapsed="1">
      <c r="A54" s="119"/>
      <c r="B54" s="120" t="s">
        <v>382</v>
      </c>
      <c r="C54" s="119"/>
      <c r="D54" s="47"/>
      <c r="E54" s="79">
        <f>SUM(E38:E53)</f>
        <v>18986.551000000003</v>
      </c>
      <c r="F54" s="49" t="s">
        <v>16</v>
      </c>
      <c r="G54" s="162">
        <f>SUM(G38:G53)</f>
        <v>0</v>
      </c>
      <c r="H54" s="162">
        <f>SUM(H38:H53)</f>
        <v>0</v>
      </c>
      <c r="I54" s="162">
        <f>SUM(I38:I53)</f>
        <v>0</v>
      </c>
    </row>
    <row r="55" spans="1:9" ht="12.75" hidden="1" outlineLevel="1">
      <c r="A55" s="119" t="s">
        <v>97</v>
      </c>
      <c r="B55" s="119" t="s">
        <v>115</v>
      </c>
      <c r="C55" s="119" t="s">
        <v>97</v>
      </c>
      <c r="D55" s="47" t="s">
        <v>117</v>
      </c>
      <c r="E55" s="48">
        <v>549.52</v>
      </c>
      <c r="F55" s="49" t="s">
        <v>16</v>
      </c>
      <c r="G55" s="163"/>
      <c r="H55" s="163"/>
      <c r="I55" s="163"/>
    </row>
    <row r="56" spans="1:11" ht="12.75" hidden="1" outlineLevel="1">
      <c r="A56" s="119" t="s">
        <v>97</v>
      </c>
      <c r="B56" s="119" t="s">
        <v>115</v>
      </c>
      <c r="C56" s="119" t="s">
        <v>97</v>
      </c>
      <c r="D56" s="47" t="s">
        <v>116</v>
      </c>
      <c r="E56" s="48">
        <v>286.66</v>
      </c>
      <c r="F56" s="49" t="s">
        <v>16</v>
      </c>
      <c r="G56" s="162"/>
      <c r="H56" s="162"/>
      <c r="I56" s="162"/>
      <c r="K56" s="2"/>
    </row>
    <row r="57" spans="1:9" ht="12.75" collapsed="1">
      <c r="A57" s="119"/>
      <c r="B57" s="120" t="s">
        <v>383</v>
      </c>
      <c r="C57" s="119"/>
      <c r="D57" s="47"/>
      <c r="E57" s="79">
        <f>SUM(E55:E56)</f>
        <v>836.1800000000001</v>
      </c>
      <c r="F57" s="49" t="s">
        <v>16</v>
      </c>
      <c r="G57" s="162">
        <f>SUM(G55:G56)</f>
        <v>0</v>
      </c>
      <c r="H57" s="162">
        <f>SUM(H55:H56)</f>
        <v>0</v>
      </c>
      <c r="I57" s="162">
        <f>SUM(I55:I56)</f>
        <v>0</v>
      </c>
    </row>
    <row r="58" spans="1:9" ht="12.75" hidden="1" outlineLevel="1">
      <c r="A58" s="119" t="s">
        <v>97</v>
      </c>
      <c r="B58" s="119" t="s">
        <v>118</v>
      </c>
      <c r="C58" s="119" t="s">
        <v>97</v>
      </c>
      <c r="D58" s="47" t="s">
        <v>120</v>
      </c>
      <c r="E58" s="81">
        <v>174.47</v>
      </c>
      <c r="F58" s="49" t="s">
        <v>16</v>
      </c>
      <c r="G58" s="163"/>
      <c r="H58" s="163"/>
      <c r="I58" s="163"/>
    </row>
    <row r="59" spans="1:11" ht="12.75" hidden="1" outlineLevel="1">
      <c r="A59" s="119" t="s">
        <v>97</v>
      </c>
      <c r="B59" s="119" t="s">
        <v>118</v>
      </c>
      <c r="C59" s="119" t="s">
        <v>97</v>
      </c>
      <c r="D59" s="47" t="s">
        <v>119</v>
      </c>
      <c r="E59" s="48">
        <v>318.43</v>
      </c>
      <c r="F59" s="49" t="s">
        <v>16</v>
      </c>
      <c r="G59" s="162"/>
      <c r="H59" s="162"/>
      <c r="I59" s="162"/>
      <c r="K59" s="2"/>
    </row>
    <row r="60" spans="1:9" ht="12.75" collapsed="1">
      <c r="A60" s="119"/>
      <c r="B60" s="120" t="s">
        <v>384</v>
      </c>
      <c r="C60" s="119"/>
      <c r="D60" s="47"/>
      <c r="E60" s="79">
        <f>SUM(E58:E59)</f>
        <v>492.9</v>
      </c>
      <c r="F60" s="49" t="s">
        <v>16</v>
      </c>
      <c r="G60" s="162">
        <f>SUM(G58:G59)</f>
        <v>0</v>
      </c>
      <c r="H60" s="162">
        <f>SUM(H58:H59)</f>
        <v>0</v>
      </c>
      <c r="I60" s="162">
        <f>SUM(I58:I59)</f>
        <v>0</v>
      </c>
    </row>
    <row r="61" spans="1:9" ht="12.75" hidden="1" outlineLevel="1">
      <c r="A61" s="119" t="s">
        <v>97</v>
      </c>
      <c r="B61" s="119" t="s">
        <v>385</v>
      </c>
      <c r="C61" s="119" t="s">
        <v>97</v>
      </c>
      <c r="D61" s="47" t="s">
        <v>121</v>
      </c>
      <c r="E61" s="48">
        <v>1097.55</v>
      </c>
      <c r="F61" s="49" t="s">
        <v>16</v>
      </c>
      <c r="G61" s="163"/>
      <c r="H61" s="163"/>
      <c r="I61" s="163"/>
    </row>
    <row r="62" spans="1:11" ht="12.75" hidden="1" outlineLevel="1">
      <c r="A62" s="119" t="s">
        <v>97</v>
      </c>
      <c r="B62" s="119" t="s">
        <v>385</v>
      </c>
      <c r="C62" s="119" t="s">
        <v>97</v>
      </c>
      <c r="D62" s="47" t="s">
        <v>122</v>
      </c>
      <c r="E62" s="48">
        <v>133.06</v>
      </c>
      <c r="F62" s="49" t="s">
        <v>16</v>
      </c>
      <c r="G62" s="163"/>
      <c r="H62" s="163"/>
      <c r="I62" s="163"/>
      <c r="K62" s="2"/>
    </row>
    <row r="63" spans="1:9" ht="12.75" collapsed="1">
      <c r="A63" s="119"/>
      <c r="B63" s="120" t="s">
        <v>386</v>
      </c>
      <c r="C63" s="119"/>
      <c r="D63" s="47"/>
      <c r="E63" s="79">
        <f>SUM(E61:E62)</f>
        <v>1230.61</v>
      </c>
      <c r="F63" s="49" t="s">
        <v>16</v>
      </c>
      <c r="G63" s="162">
        <f>SUM(G61:G62)</f>
        <v>0</v>
      </c>
      <c r="H63" s="162">
        <f>SUM(H61:H62)</f>
        <v>0</v>
      </c>
      <c r="I63" s="162">
        <f>SUM(I61:I62)</f>
        <v>0</v>
      </c>
    </row>
    <row r="64" spans="1:9" ht="12.75" customHeight="1" hidden="1" outlineLevel="1">
      <c r="A64" s="119" t="s">
        <v>37</v>
      </c>
      <c r="B64" s="119" t="s">
        <v>224</v>
      </c>
      <c r="C64" s="119" t="s">
        <v>37</v>
      </c>
      <c r="D64" s="48" t="s">
        <v>215</v>
      </c>
      <c r="E64" s="48">
        <v>1508.82</v>
      </c>
      <c r="F64" s="49" t="s">
        <v>16</v>
      </c>
      <c r="G64" s="162"/>
      <c r="H64" s="162"/>
      <c r="I64" s="162"/>
    </row>
    <row r="65" spans="1:9" ht="12.75" collapsed="1">
      <c r="A65" s="67"/>
      <c r="B65" s="120" t="s">
        <v>314</v>
      </c>
      <c r="C65" s="67"/>
      <c r="D65" s="47"/>
      <c r="E65" s="120">
        <f>SUM(E64)</f>
        <v>1508.82</v>
      </c>
      <c r="F65" s="49" t="s">
        <v>16</v>
      </c>
      <c r="G65" s="162">
        <f>SUM(G64)</f>
        <v>0</v>
      </c>
      <c r="H65" s="162">
        <f>SUM(H64)</f>
        <v>0</v>
      </c>
      <c r="I65" s="162">
        <f>SUM(I64)</f>
        <v>0</v>
      </c>
    </row>
    <row r="66" spans="1:9" ht="12.75" hidden="1" outlineLevel="1">
      <c r="A66" s="119" t="s">
        <v>37</v>
      </c>
      <c r="B66" s="144" t="s">
        <v>405</v>
      </c>
      <c r="C66" s="119" t="s">
        <v>37</v>
      </c>
      <c r="D66" s="47"/>
      <c r="E66" s="48">
        <v>230</v>
      </c>
      <c r="F66" s="49" t="s">
        <v>16</v>
      </c>
      <c r="G66" s="162"/>
      <c r="H66" s="162"/>
      <c r="I66" s="162"/>
    </row>
    <row r="67" spans="1:9" ht="12.75" collapsed="1">
      <c r="A67" s="119"/>
      <c r="B67" s="120" t="s">
        <v>406</v>
      </c>
      <c r="C67" s="119"/>
      <c r="D67" s="47"/>
      <c r="E67" s="79">
        <f>SUM(E66)</f>
        <v>230</v>
      </c>
      <c r="F67" s="49" t="s">
        <v>16</v>
      </c>
      <c r="G67" s="162">
        <f>SUM(G66)</f>
        <v>0</v>
      </c>
      <c r="H67" s="162">
        <f>SUM(H66)</f>
        <v>0</v>
      </c>
      <c r="I67" s="162">
        <f>SUM(I66)</f>
        <v>0</v>
      </c>
    </row>
    <row r="68" spans="1:9" ht="12.75" hidden="1" outlineLevel="1">
      <c r="A68" s="119" t="s">
        <v>37</v>
      </c>
      <c r="B68" s="119" t="s">
        <v>126</v>
      </c>
      <c r="C68" s="119" t="s">
        <v>37</v>
      </c>
      <c r="D68" s="47" t="s">
        <v>123</v>
      </c>
      <c r="E68" s="48">
        <v>300</v>
      </c>
      <c r="F68" s="49" t="s">
        <v>16</v>
      </c>
      <c r="G68" s="163"/>
      <c r="H68" s="163"/>
      <c r="I68" s="163"/>
    </row>
    <row r="69" spans="1:9" ht="12.75" hidden="1" outlineLevel="1">
      <c r="A69" s="119" t="s">
        <v>37</v>
      </c>
      <c r="B69" s="119" t="s">
        <v>126</v>
      </c>
      <c r="C69" s="119" t="s">
        <v>37</v>
      </c>
      <c r="D69" s="47" t="s">
        <v>124</v>
      </c>
      <c r="E69" s="48">
        <v>200</v>
      </c>
      <c r="F69" s="49" t="s">
        <v>16</v>
      </c>
      <c r="G69" s="163"/>
      <c r="H69" s="163"/>
      <c r="I69" s="163"/>
    </row>
    <row r="70" spans="1:9" ht="12.75" hidden="1" outlineLevel="1">
      <c r="A70" s="119" t="s">
        <v>37</v>
      </c>
      <c r="B70" s="119" t="s">
        <v>126</v>
      </c>
      <c r="C70" s="119" t="s">
        <v>37</v>
      </c>
      <c r="D70" s="47" t="s">
        <v>125</v>
      </c>
      <c r="E70" s="48">
        <v>300</v>
      </c>
      <c r="F70" s="49" t="s">
        <v>16</v>
      </c>
      <c r="G70" s="162"/>
      <c r="H70" s="162"/>
      <c r="I70" s="162"/>
    </row>
    <row r="71" spans="1:9" ht="12.75" hidden="1" outlineLevel="1">
      <c r="A71" s="119" t="s">
        <v>37</v>
      </c>
      <c r="B71" s="119" t="s">
        <v>126</v>
      </c>
      <c r="C71" s="119" t="s">
        <v>37</v>
      </c>
      <c r="D71" s="47" t="s">
        <v>128</v>
      </c>
      <c r="E71" s="48">
        <v>1228.29</v>
      </c>
      <c r="F71" s="49" t="s">
        <v>16</v>
      </c>
      <c r="G71" s="163"/>
      <c r="H71" s="163"/>
      <c r="I71" s="163"/>
    </row>
    <row r="72" spans="1:9" ht="12.75" collapsed="1">
      <c r="A72" s="119"/>
      <c r="B72" s="120" t="s">
        <v>352</v>
      </c>
      <c r="C72" s="119"/>
      <c r="D72" s="47"/>
      <c r="E72" s="79">
        <f>SUM(E68:E71)</f>
        <v>2028.29</v>
      </c>
      <c r="F72" s="49" t="s">
        <v>16</v>
      </c>
      <c r="G72" s="162">
        <f>SUM(G68:G71)</f>
        <v>0</v>
      </c>
      <c r="H72" s="162">
        <f>SUM(H68:H71)</f>
        <v>0</v>
      </c>
      <c r="I72" s="162">
        <f>SUM(I68:I71)</f>
        <v>0</v>
      </c>
    </row>
    <row r="73" spans="1:9" ht="12.75" hidden="1" outlineLevel="1">
      <c r="A73" s="119" t="s">
        <v>55</v>
      </c>
      <c r="B73" s="119" t="s">
        <v>129</v>
      </c>
      <c r="C73" s="119" t="s">
        <v>57</v>
      </c>
      <c r="D73" s="47" t="s">
        <v>131</v>
      </c>
      <c r="E73" s="48">
        <v>172.78</v>
      </c>
      <c r="F73" s="49" t="s">
        <v>16</v>
      </c>
      <c r="G73" s="163"/>
      <c r="H73" s="163"/>
      <c r="I73" s="163"/>
    </row>
    <row r="74" spans="1:9" ht="12.75" hidden="1" outlineLevel="1">
      <c r="A74" s="119" t="s">
        <v>55</v>
      </c>
      <c r="B74" s="119" t="s">
        <v>129</v>
      </c>
      <c r="C74" s="119" t="s">
        <v>57</v>
      </c>
      <c r="D74" s="47" t="s">
        <v>130</v>
      </c>
      <c r="E74" s="48">
        <v>784.09</v>
      </c>
      <c r="F74" s="49" t="s">
        <v>16</v>
      </c>
      <c r="G74" s="162"/>
      <c r="H74" s="162"/>
      <c r="I74" s="162"/>
    </row>
    <row r="75" spans="1:9" ht="12.75" collapsed="1">
      <c r="A75" s="119"/>
      <c r="B75" s="120" t="s">
        <v>387</v>
      </c>
      <c r="C75" s="119"/>
      <c r="D75" s="47"/>
      <c r="E75" s="79">
        <f>SUM(E73:E74)</f>
        <v>956.87</v>
      </c>
      <c r="F75" s="49" t="s">
        <v>16</v>
      </c>
      <c r="G75" s="162">
        <f>SUM(G73:G74)</f>
        <v>0</v>
      </c>
      <c r="H75" s="162">
        <f>SUM(H73:H74)</f>
        <v>0</v>
      </c>
      <c r="I75" s="162">
        <f>SUM(I73:I74)</f>
        <v>0</v>
      </c>
    </row>
    <row r="76" spans="1:9" ht="12.75" hidden="1" outlineLevel="1">
      <c r="A76" s="119" t="s">
        <v>55</v>
      </c>
      <c r="B76" s="119" t="s">
        <v>134</v>
      </c>
      <c r="C76" s="119" t="s">
        <v>57</v>
      </c>
      <c r="D76" s="47" t="s">
        <v>133</v>
      </c>
      <c r="E76" s="48">
        <v>80.957</v>
      </c>
      <c r="F76" s="49" t="s">
        <v>16</v>
      </c>
      <c r="G76" s="162"/>
      <c r="H76" s="162"/>
      <c r="I76" s="162"/>
    </row>
    <row r="77" spans="1:9" ht="12.75" hidden="1" outlineLevel="1">
      <c r="A77" s="119" t="s">
        <v>55</v>
      </c>
      <c r="B77" s="119" t="s">
        <v>134</v>
      </c>
      <c r="C77" s="119" t="s">
        <v>57</v>
      </c>
      <c r="D77" s="47" t="s">
        <v>136</v>
      </c>
      <c r="E77" s="48">
        <v>1024.36</v>
      </c>
      <c r="F77" s="49" t="s">
        <v>16</v>
      </c>
      <c r="G77" s="163"/>
      <c r="H77" s="163"/>
      <c r="I77" s="163"/>
    </row>
    <row r="78" spans="1:9" ht="12.75" hidden="1" outlineLevel="1">
      <c r="A78" s="119" t="s">
        <v>55</v>
      </c>
      <c r="B78" s="119" t="s">
        <v>134</v>
      </c>
      <c r="C78" s="119" t="s">
        <v>57</v>
      </c>
      <c r="D78" s="47" t="s">
        <v>137</v>
      </c>
      <c r="E78" s="48">
        <v>3607.86</v>
      </c>
      <c r="F78" s="49" t="s">
        <v>16</v>
      </c>
      <c r="G78" s="163"/>
      <c r="H78" s="163"/>
      <c r="I78" s="163"/>
    </row>
    <row r="79" spans="1:9" ht="12.75" hidden="1" outlineLevel="1">
      <c r="A79" s="119" t="s">
        <v>55</v>
      </c>
      <c r="B79" s="119" t="s">
        <v>134</v>
      </c>
      <c r="C79" s="119" t="s">
        <v>57</v>
      </c>
      <c r="D79" s="47" t="s">
        <v>138</v>
      </c>
      <c r="E79" s="48">
        <v>42.1875</v>
      </c>
      <c r="F79" s="49" t="s">
        <v>16</v>
      </c>
      <c r="G79" s="163"/>
      <c r="H79" s="163"/>
      <c r="I79" s="163"/>
    </row>
    <row r="80" spans="1:9" ht="12.75" hidden="1" outlineLevel="1">
      <c r="A80" s="119" t="s">
        <v>55</v>
      </c>
      <c r="B80" s="119" t="s">
        <v>134</v>
      </c>
      <c r="C80" s="119" t="s">
        <v>57</v>
      </c>
      <c r="D80" s="47" t="s">
        <v>139</v>
      </c>
      <c r="E80" s="48">
        <v>702.73</v>
      </c>
      <c r="F80" s="49" t="s">
        <v>16</v>
      </c>
      <c r="G80" s="163"/>
      <c r="H80" s="163"/>
      <c r="I80" s="163"/>
    </row>
    <row r="81" spans="1:9" ht="12.75" hidden="1" outlineLevel="1">
      <c r="A81" s="119" t="s">
        <v>55</v>
      </c>
      <c r="B81" s="119" t="s">
        <v>134</v>
      </c>
      <c r="C81" s="119" t="s">
        <v>57</v>
      </c>
      <c r="D81" s="47" t="s">
        <v>135</v>
      </c>
      <c r="E81" s="48">
        <v>258.36</v>
      </c>
      <c r="F81" s="49" t="s">
        <v>16</v>
      </c>
      <c r="G81" s="162"/>
      <c r="H81" s="162"/>
      <c r="I81" s="162"/>
    </row>
    <row r="82" spans="1:9" ht="12.75" collapsed="1">
      <c r="A82" s="119"/>
      <c r="B82" s="120" t="s">
        <v>388</v>
      </c>
      <c r="C82" s="119"/>
      <c r="D82" s="47"/>
      <c r="E82" s="79">
        <f>SUM(E76:E81)</f>
        <v>5716.454499999999</v>
      </c>
      <c r="F82" s="49" t="s">
        <v>16</v>
      </c>
      <c r="G82" s="162">
        <f>SUM(G76:G81)</f>
        <v>0</v>
      </c>
      <c r="H82" s="162">
        <f>SUM(H76:H81)</f>
        <v>0</v>
      </c>
      <c r="I82" s="162">
        <f>SUM(I76:I81)</f>
        <v>0</v>
      </c>
    </row>
    <row r="83" spans="1:9" ht="12.75" hidden="1" outlineLevel="1">
      <c r="A83" s="119" t="s">
        <v>55</v>
      </c>
      <c r="B83" s="119" t="s">
        <v>140</v>
      </c>
      <c r="C83" s="119" t="s">
        <v>57</v>
      </c>
      <c r="D83" s="47" t="s">
        <v>141</v>
      </c>
      <c r="E83" s="48">
        <v>840.113</v>
      </c>
      <c r="F83" s="49" t="s">
        <v>16</v>
      </c>
      <c r="G83" s="162"/>
      <c r="H83" s="162"/>
      <c r="I83" s="162"/>
    </row>
    <row r="84" spans="1:9" ht="12.75" collapsed="1">
      <c r="A84" s="119"/>
      <c r="B84" s="120" t="s">
        <v>389</v>
      </c>
      <c r="C84" s="119"/>
      <c r="D84" s="47"/>
      <c r="E84" s="79">
        <f>SUM(E83)</f>
        <v>840.113</v>
      </c>
      <c r="F84" s="49" t="s">
        <v>16</v>
      </c>
      <c r="G84" s="162">
        <f>SUM(G83)</f>
        <v>0</v>
      </c>
      <c r="H84" s="162">
        <f>SUM(H83)</f>
        <v>0</v>
      </c>
      <c r="I84" s="162">
        <f>SUM(I83)</f>
        <v>0</v>
      </c>
    </row>
    <row r="85" spans="1:9" s="37" customFormat="1" ht="12">
      <c r="A85" s="33"/>
      <c r="B85" s="33"/>
      <c r="C85" s="33"/>
      <c r="D85" s="34"/>
      <c r="E85" s="35"/>
      <c r="F85" s="36"/>
      <c r="G85" s="82"/>
      <c r="H85" s="82"/>
      <c r="I85" s="82"/>
    </row>
    <row r="86" spans="1:9" ht="12.75">
      <c r="A86" s="33"/>
      <c r="B86" s="107" t="s">
        <v>315</v>
      </c>
      <c r="C86" s="108"/>
      <c r="D86" s="109"/>
      <c r="E86" s="110">
        <f>SUM(E84,E82,E75,E72,E67,E65,E63,E60,E57,E54,E37,E34,E31,E29,E26,E24,E22,E19,E11,E7,E3)</f>
        <v>48569.741500000004</v>
      </c>
      <c r="F86" s="111"/>
      <c r="G86" s="112"/>
      <c r="H86" s="112"/>
      <c r="I86" s="112"/>
    </row>
    <row r="87" spans="1:9" ht="12.75">
      <c r="A87" s="33"/>
      <c r="B87" s="113" t="s">
        <v>320</v>
      </c>
      <c r="C87" s="114"/>
      <c r="D87" s="115"/>
      <c r="E87" s="116"/>
      <c r="F87" s="117"/>
      <c r="G87" s="118">
        <f>SUM(G84,G82,G75,G72,G67,G65,G63,G60,G57,G54,G37,G34,G31,G29,G26,G24,G22,G19,G11,G7,G3)</f>
        <v>0</v>
      </c>
      <c r="H87" s="118">
        <f>SUM(H84,H82,H75,H72,H67,H65,H63,H60,H57,H54,H37,H34,H31,H29,H26,H24,H22,H19,H11,H7,H3)</f>
        <v>0</v>
      </c>
      <c r="I87" s="118">
        <f>SUM(I84,I82,I75,I72,I67,I65,I63,I60,I57,I54,I37,I34,I31,I29,I26,I24,I22,,I19,I11,I7,I3)</f>
        <v>0</v>
      </c>
    </row>
    <row r="88" spans="1:9" ht="15.75">
      <c r="A88" s="19"/>
      <c r="B88" s="95" t="s">
        <v>321</v>
      </c>
      <c r="C88" s="95"/>
      <c r="D88" s="96"/>
      <c r="E88" s="97"/>
      <c r="F88" s="98"/>
      <c r="G88" s="99">
        <f>SUM(G87,H87,I87)</f>
        <v>0</v>
      </c>
      <c r="H88" s="82"/>
      <c r="I88" s="82"/>
    </row>
    <row r="89" spans="4:7" ht="12.75">
      <c r="D89" s="42"/>
      <c r="E89" s="42"/>
      <c r="G89" s="42"/>
    </row>
    <row r="90" spans="4:7" ht="12.75">
      <c r="D90" s="42"/>
      <c r="E90" s="42"/>
      <c r="G90" s="42"/>
    </row>
    <row r="91" spans="2:7" ht="12.75">
      <c r="B91" s="164"/>
      <c r="C91" s="51" t="s">
        <v>25</v>
      </c>
      <c r="D91" s="42"/>
      <c r="E91" s="42"/>
      <c r="G91" s="42"/>
    </row>
    <row r="92" spans="4:7" ht="12.75">
      <c r="D92" s="42"/>
      <c r="E92" s="42"/>
      <c r="G92" s="4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zoomScale="160" zoomScaleNormal="160" workbookViewId="0" topLeftCell="B1">
      <pane ySplit="1" topLeftCell="A2" activePane="bottomLeft" state="frozen"/>
      <selection pane="bottomLeft" activeCell="K156" sqref="K156"/>
    </sheetView>
  </sheetViews>
  <sheetFormatPr defaultColWidth="9.140625" defaultRowHeight="12.75" outlineLevelRow="1"/>
  <cols>
    <col min="1" max="1" width="14.8515625" style="71" bestFit="1" customWidth="1"/>
    <col min="2" max="2" width="45.00390625" style="71" bestFit="1" customWidth="1"/>
    <col min="3" max="3" width="15.7109375" style="71" bestFit="1" customWidth="1"/>
    <col min="4" max="4" width="7.421875" style="41" bestFit="1" customWidth="1"/>
    <col min="5" max="5" width="9.421875" style="2" bestFit="1" customWidth="1"/>
    <col min="6" max="6" width="9.7109375" style="42" bestFit="1" customWidth="1"/>
    <col min="7" max="10" width="7.57421875" style="3" bestFit="1" customWidth="1"/>
    <col min="11" max="11" width="8.28125" style="3" bestFit="1" customWidth="1"/>
    <col min="12" max="12" width="9.57421875" style="46" bestFit="1" customWidth="1"/>
  </cols>
  <sheetData>
    <row r="1" spans="1:11" ht="12.75">
      <c r="A1" s="66" t="s">
        <v>28</v>
      </c>
      <c r="B1" s="66" t="s">
        <v>0</v>
      </c>
      <c r="C1" s="66" t="s">
        <v>29</v>
      </c>
      <c r="D1" s="43" t="s">
        <v>30</v>
      </c>
      <c r="E1" s="44" t="s">
        <v>31</v>
      </c>
      <c r="F1" s="43" t="s">
        <v>22</v>
      </c>
      <c r="G1" s="45" t="s">
        <v>1</v>
      </c>
      <c r="H1" s="45" t="s">
        <v>2</v>
      </c>
      <c r="I1" s="45" t="s">
        <v>3</v>
      </c>
      <c r="J1" s="45" t="s">
        <v>4</v>
      </c>
      <c r="K1" s="72" t="s">
        <v>5</v>
      </c>
    </row>
    <row r="2" spans="1:11" ht="12.75" hidden="1" outlineLevel="1">
      <c r="A2" s="67" t="s">
        <v>142</v>
      </c>
      <c r="B2" s="67" t="s">
        <v>143</v>
      </c>
      <c r="C2" s="67" t="s">
        <v>142</v>
      </c>
      <c r="D2" s="47">
        <v>100</v>
      </c>
      <c r="E2" s="48">
        <v>67.4</v>
      </c>
      <c r="F2" s="49" t="s">
        <v>17</v>
      </c>
      <c r="G2" s="50"/>
      <c r="H2" s="50"/>
      <c r="I2" s="50"/>
      <c r="J2" s="51"/>
      <c r="K2" s="51"/>
    </row>
    <row r="3" spans="1:11" ht="12.75" hidden="1" outlineLevel="1">
      <c r="A3" s="67" t="s">
        <v>142</v>
      </c>
      <c r="B3" s="67" t="s">
        <v>143</v>
      </c>
      <c r="C3" s="67" t="s">
        <v>142</v>
      </c>
      <c r="D3" s="47">
        <v>102</v>
      </c>
      <c r="E3" s="48">
        <v>41.2557</v>
      </c>
      <c r="F3" s="49" t="s">
        <v>17</v>
      </c>
      <c r="G3" s="50"/>
      <c r="H3" s="50"/>
      <c r="I3" s="50"/>
      <c r="J3" s="51"/>
      <c r="K3" s="51"/>
    </row>
    <row r="4" spans="1:11" ht="12.75" hidden="1" outlineLevel="1">
      <c r="A4" s="67" t="s">
        <v>142</v>
      </c>
      <c r="B4" s="67" t="s">
        <v>143</v>
      </c>
      <c r="C4" s="67" t="s">
        <v>142</v>
      </c>
      <c r="D4" s="47">
        <v>103</v>
      </c>
      <c r="E4" s="48">
        <v>122.54</v>
      </c>
      <c r="F4" s="49" t="s">
        <v>17</v>
      </c>
      <c r="G4" s="50"/>
      <c r="H4" s="50"/>
      <c r="I4" s="50"/>
      <c r="J4" s="51"/>
      <c r="K4" s="51"/>
    </row>
    <row r="5" spans="1:11" ht="12.75" hidden="1" outlineLevel="1">
      <c r="A5" s="67" t="s">
        <v>142</v>
      </c>
      <c r="B5" s="67" t="s">
        <v>143</v>
      </c>
      <c r="C5" s="67" t="s">
        <v>142</v>
      </c>
      <c r="D5" s="47">
        <v>101</v>
      </c>
      <c r="E5" s="48">
        <v>769.54</v>
      </c>
      <c r="F5" s="49" t="s">
        <v>17</v>
      </c>
      <c r="G5" s="50"/>
      <c r="H5" s="50"/>
      <c r="I5" s="50"/>
      <c r="J5" s="51"/>
      <c r="K5" s="51"/>
    </row>
    <row r="6" spans="1:11" ht="12.75" collapsed="1">
      <c r="A6" s="67"/>
      <c r="B6" s="66" t="s">
        <v>6</v>
      </c>
      <c r="C6" s="67"/>
      <c r="D6" s="47"/>
      <c r="E6" s="79">
        <f>SUM(E2:E5)</f>
        <v>1000.7357</v>
      </c>
      <c r="F6" s="49" t="s">
        <v>17</v>
      </c>
      <c r="G6" s="162">
        <f>SUM(G2:G5)</f>
        <v>0</v>
      </c>
      <c r="H6" s="162">
        <f>SUM(H2:H5)</f>
        <v>0</v>
      </c>
      <c r="I6" s="162">
        <f>SUM(I2:I5)</f>
        <v>0</v>
      </c>
      <c r="J6" s="51"/>
      <c r="K6" s="51"/>
    </row>
    <row r="7" spans="1:11" ht="12.75" hidden="1" outlineLevel="1">
      <c r="A7" s="67" t="s">
        <v>62</v>
      </c>
      <c r="B7" s="67" t="s">
        <v>297</v>
      </c>
      <c r="C7" s="67" t="s">
        <v>62</v>
      </c>
      <c r="D7" s="47" t="s">
        <v>151</v>
      </c>
      <c r="E7" s="48">
        <v>247.918</v>
      </c>
      <c r="F7" s="49" t="s">
        <v>17</v>
      </c>
      <c r="G7" s="163"/>
      <c r="H7" s="163"/>
      <c r="I7" s="163"/>
      <c r="J7" s="51"/>
      <c r="K7" s="51"/>
    </row>
    <row r="8" spans="1:11" ht="12.75" collapsed="1">
      <c r="A8" s="67"/>
      <c r="B8" s="66" t="s">
        <v>390</v>
      </c>
      <c r="C8" s="67"/>
      <c r="D8" s="47"/>
      <c r="E8" s="79">
        <f>SUM(E7)</f>
        <v>247.918</v>
      </c>
      <c r="F8" s="49" t="s">
        <v>17</v>
      </c>
      <c r="G8" s="162">
        <f>SUM(G7)</f>
        <v>0</v>
      </c>
      <c r="H8" s="162">
        <f>SUM(H7)</f>
        <v>0</v>
      </c>
      <c r="I8" s="162">
        <f>SUM(I7)</f>
        <v>0</v>
      </c>
      <c r="J8" s="51"/>
      <c r="K8" s="51"/>
    </row>
    <row r="9" spans="1:11" ht="12.75" hidden="1" outlineLevel="1">
      <c r="A9" s="67" t="s">
        <v>62</v>
      </c>
      <c r="B9" s="67" t="s">
        <v>144</v>
      </c>
      <c r="C9" s="67" t="s">
        <v>62</v>
      </c>
      <c r="D9" s="47" t="s">
        <v>145</v>
      </c>
      <c r="E9" s="81">
        <v>1829.3</v>
      </c>
      <c r="F9" s="49" t="s">
        <v>20</v>
      </c>
      <c r="G9" s="163"/>
      <c r="H9" s="163"/>
      <c r="I9" s="51"/>
      <c r="J9" s="51"/>
      <c r="K9" s="51"/>
    </row>
    <row r="10" spans="1:11" ht="12.75" hidden="1" outlineLevel="1">
      <c r="A10" s="67" t="s">
        <v>62</v>
      </c>
      <c r="B10" s="67" t="s">
        <v>144</v>
      </c>
      <c r="C10" s="67" t="s">
        <v>62</v>
      </c>
      <c r="D10" s="47" t="s">
        <v>146</v>
      </c>
      <c r="E10" s="48">
        <v>1983.1</v>
      </c>
      <c r="F10" s="49" t="s">
        <v>20</v>
      </c>
      <c r="G10" s="163"/>
      <c r="H10" s="163"/>
      <c r="I10" s="51"/>
      <c r="J10" s="51"/>
      <c r="K10" s="51"/>
    </row>
    <row r="11" spans="1:11" ht="12.75" hidden="1" outlineLevel="1">
      <c r="A11" s="67" t="s">
        <v>62</v>
      </c>
      <c r="B11" s="67" t="s">
        <v>144</v>
      </c>
      <c r="C11" s="67" t="s">
        <v>62</v>
      </c>
      <c r="D11" s="47" t="s">
        <v>150</v>
      </c>
      <c r="E11" s="48">
        <v>25.5911</v>
      </c>
      <c r="F11" s="49" t="s">
        <v>20</v>
      </c>
      <c r="G11" s="163"/>
      <c r="H11" s="163"/>
      <c r="I11" s="51"/>
      <c r="J11" s="51"/>
      <c r="K11" s="51"/>
    </row>
    <row r="12" spans="1:11" ht="12.75" hidden="1" outlineLevel="1">
      <c r="A12" s="67" t="s">
        <v>62</v>
      </c>
      <c r="B12" s="67" t="s">
        <v>144</v>
      </c>
      <c r="C12" s="67" t="s">
        <v>62</v>
      </c>
      <c r="D12" s="47" t="s">
        <v>149</v>
      </c>
      <c r="E12" s="48">
        <v>23.3194</v>
      </c>
      <c r="F12" s="49" t="s">
        <v>20</v>
      </c>
      <c r="G12" s="163"/>
      <c r="H12" s="163"/>
      <c r="I12" s="51"/>
      <c r="J12" s="51"/>
      <c r="K12" s="51"/>
    </row>
    <row r="13" spans="1:11" ht="12.75" hidden="1" outlineLevel="1">
      <c r="A13" s="67" t="s">
        <v>62</v>
      </c>
      <c r="B13" s="67" t="s">
        <v>144</v>
      </c>
      <c r="C13" s="67" t="s">
        <v>62</v>
      </c>
      <c r="D13" s="47" t="s">
        <v>409</v>
      </c>
      <c r="E13" s="48">
        <v>232.9</v>
      </c>
      <c r="F13" s="49" t="s">
        <v>20</v>
      </c>
      <c r="G13" s="163"/>
      <c r="H13" s="163"/>
      <c r="I13" s="51"/>
      <c r="J13" s="51"/>
      <c r="K13" s="51"/>
    </row>
    <row r="14" spans="1:11" ht="12.75" hidden="1" outlineLevel="1">
      <c r="A14" s="67" t="s">
        <v>62</v>
      </c>
      <c r="B14" s="67" t="s">
        <v>144</v>
      </c>
      <c r="C14" s="67" t="s">
        <v>62</v>
      </c>
      <c r="D14" s="47" t="s">
        <v>410</v>
      </c>
      <c r="E14" s="48">
        <v>97</v>
      </c>
      <c r="F14" s="49" t="s">
        <v>20</v>
      </c>
      <c r="G14" s="163"/>
      <c r="H14" s="163"/>
      <c r="I14" s="51"/>
      <c r="J14" s="51"/>
      <c r="K14" s="51"/>
    </row>
    <row r="15" spans="1:11" ht="12.75" collapsed="1">
      <c r="A15" s="67"/>
      <c r="B15" s="66" t="s">
        <v>323</v>
      </c>
      <c r="C15" s="67"/>
      <c r="D15" s="47"/>
      <c r="E15" s="79">
        <f>SUM(E9:E14)</f>
        <v>4191.210499999999</v>
      </c>
      <c r="F15" s="100" t="s">
        <v>20</v>
      </c>
      <c r="G15" s="162">
        <f>SUM(G9:G14)</f>
        <v>0</v>
      </c>
      <c r="H15" s="162">
        <f>SUM(H9:H14)</f>
        <v>0</v>
      </c>
      <c r="I15" s="51"/>
      <c r="J15" s="51"/>
      <c r="K15" s="51"/>
    </row>
    <row r="16" spans="1:11" ht="12.75" hidden="1" outlineLevel="1">
      <c r="A16" s="67" t="s">
        <v>62</v>
      </c>
      <c r="B16" s="67" t="s">
        <v>152</v>
      </c>
      <c r="C16" s="67" t="s">
        <v>62</v>
      </c>
      <c r="D16" s="47" t="s">
        <v>153</v>
      </c>
      <c r="E16" s="48">
        <v>4.26776</v>
      </c>
      <c r="F16" s="49" t="s">
        <v>20</v>
      </c>
      <c r="G16" s="163"/>
      <c r="H16" s="163"/>
      <c r="I16" s="51"/>
      <c r="J16" s="51"/>
      <c r="K16" s="51"/>
    </row>
    <row r="17" spans="1:11" ht="12.75" hidden="1" outlineLevel="1">
      <c r="A17" s="67" t="s">
        <v>62</v>
      </c>
      <c r="B17" s="67" t="s">
        <v>152</v>
      </c>
      <c r="C17" s="67" t="s">
        <v>62</v>
      </c>
      <c r="D17" s="47" t="s">
        <v>154</v>
      </c>
      <c r="E17" s="48">
        <v>103.45</v>
      </c>
      <c r="F17" s="49" t="s">
        <v>20</v>
      </c>
      <c r="G17" s="163"/>
      <c r="H17" s="163"/>
      <c r="I17" s="51"/>
      <c r="J17" s="51"/>
      <c r="K17" s="51"/>
    </row>
    <row r="18" spans="1:11" ht="12.75" collapsed="1">
      <c r="A18" s="67"/>
      <c r="B18" s="66" t="s">
        <v>324</v>
      </c>
      <c r="C18" s="67"/>
      <c r="D18" s="47"/>
      <c r="E18" s="79">
        <f>SUM(E16:E17)</f>
        <v>107.71776</v>
      </c>
      <c r="F18" s="49" t="s">
        <v>20</v>
      </c>
      <c r="G18" s="162">
        <f>SUM(G16:G17)</f>
        <v>0</v>
      </c>
      <c r="H18" s="162">
        <f>SUM(H16:H17)</f>
        <v>0</v>
      </c>
      <c r="I18" s="51"/>
      <c r="J18" s="51"/>
      <c r="K18" s="51"/>
    </row>
    <row r="19" spans="1:11" ht="12.75" hidden="1" outlineLevel="1">
      <c r="A19" s="67" t="s">
        <v>62</v>
      </c>
      <c r="B19" s="67" t="s">
        <v>155</v>
      </c>
      <c r="C19" s="67" t="s">
        <v>62</v>
      </c>
      <c r="D19" s="47" t="s">
        <v>156</v>
      </c>
      <c r="E19" s="48">
        <v>213.638</v>
      </c>
      <c r="F19" s="49" t="s">
        <v>20</v>
      </c>
      <c r="G19" s="163"/>
      <c r="H19" s="163"/>
      <c r="I19" s="51"/>
      <c r="J19" s="51"/>
      <c r="K19" s="51"/>
    </row>
    <row r="20" spans="1:11" ht="12.75" collapsed="1">
      <c r="A20" s="67"/>
      <c r="B20" s="66" t="s">
        <v>325</v>
      </c>
      <c r="C20" s="67"/>
      <c r="D20" s="47"/>
      <c r="E20" s="79">
        <f>SUM(E19:E19)</f>
        <v>213.638</v>
      </c>
      <c r="F20" s="49" t="s">
        <v>20</v>
      </c>
      <c r="G20" s="162">
        <f>SUM(G19)</f>
        <v>0</v>
      </c>
      <c r="H20" s="162">
        <f>SUM(H19)</f>
        <v>0</v>
      </c>
      <c r="I20" s="51"/>
      <c r="J20" s="51"/>
      <c r="K20" s="51"/>
    </row>
    <row r="21" spans="1:11" ht="12.75" hidden="1" outlineLevel="1">
      <c r="A21" s="67" t="s">
        <v>62</v>
      </c>
      <c r="B21" s="67" t="s">
        <v>157</v>
      </c>
      <c r="C21" s="67" t="s">
        <v>62</v>
      </c>
      <c r="D21" s="47" t="s">
        <v>158</v>
      </c>
      <c r="E21" s="48">
        <v>760</v>
      </c>
      <c r="F21" s="49" t="s">
        <v>17</v>
      </c>
      <c r="G21" s="163"/>
      <c r="H21" s="163"/>
      <c r="I21" s="50"/>
      <c r="J21" s="51"/>
      <c r="K21" s="51"/>
    </row>
    <row r="22" spans="1:11" ht="12.75" hidden="1" outlineLevel="1">
      <c r="A22" s="67" t="s">
        <v>62</v>
      </c>
      <c r="B22" s="67" t="s">
        <v>157</v>
      </c>
      <c r="C22" s="67" t="s">
        <v>62</v>
      </c>
      <c r="D22" s="47" t="s">
        <v>147</v>
      </c>
      <c r="E22" s="48">
        <v>375.21</v>
      </c>
      <c r="F22" s="49" t="s">
        <v>17</v>
      </c>
      <c r="G22" s="163"/>
      <c r="H22" s="163"/>
      <c r="I22" s="50"/>
      <c r="J22" s="51"/>
      <c r="K22" s="51"/>
    </row>
    <row r="23" spans="1:11" ht="12.75" hidden="1" outlineLevel="1">
      <c r="A23" s="67" t="s">
        <v>62</v>
      </c>
      <c r="B23" s="67" t="s">
        <v>157</v>
      </c>
      <c r="C23" s="67" t="s">
        <v>62</v>
      </c>
      <c r="D23" s="47" t="s">
        <v>159</v>
      </c>
      <c r="E23" s="48">
        <v>384</v>
      </c>
      <c r="F23" s="49" t="s">
        <v>17</v>
      </c>
      <c r="G23" s="163"/>
      <c r="H23" s="163"/>
      <c r="I23" s="50"/>
      <c r="J23" s="51"/>
      <c r="K23" s="51"/>
    </row>
    <row r="24" spans="1:11" ht="12.75" collapsed="1">
      <c r="A24" s="67"/>
      <c r="B24" s="66" t="s">
        <v>326</v>
      </c>
      <c r="C24" s="67"/>
      <c r="D24" s="47"/>
      <c r="E24" s="79">
        <f>SUM(E21:E23)</f>
        <v>1519.21</v>
      </c>
      <c r="F24" s="49" t="s">
        <v>17</v>
      </c>
      <c r="G24" s="162">
        <f>SUM(G21:G23)</f>
        <v>0</v>
      </c>
      <c r="H24" s="162">
        <f>SUM(H21:H23)</f>
        <v>0</v>
      </c>
      <c r="I24" s="162">
        <f>SUM(I21:I23)</f>
        <v>0</v>
      </c>
      <c r="J24" s="51"/>
      <c r="K24" s="51"/>
    </row>
    <row r="25" spans="1:11" ht="12.75" hidden="1" outlineLevel="1">
      <c r="A25" s="67" t="s">
        <v>62</v>
      </c>
      <c r="B25" s="67" t="s">
        <v>160</v>
      </c>
      <c r="C25" s="67" t="s">
        <v>62</v>
      </c>
      <c r="D25" s="47" t="s">
        <v>162</v>
      </c>
      <c r="E25" s="48">
        <v>114.731</v>
      </c>
      <c r="F25" s="49" t="s">
        <v>18</v>
      </c>
      <c r="G25" s="163"/>
      <c r="H25" s="163"/>
      <c r="I25" s="163"/>
      <c r="J25" s="50"/>
      <c r="K25" s="51"/>
    </row>
    <row r="26" spans="1:11" ht="12.75" hidden="1" outlineLevel="1">
      <c r="A26" s="67" t="s">
        <v>62</v>
      </c>
      <c r="B26" s="67" t="s">
        <v>160</v>
      </c>
      <c r="C26" s="67" t="s">
        <v>62</v>
      </c>
      <c r="D26" s="47" t="s">
        <v>163</v>
      </c>
      <c r="E26" s="48">
        <v>356.79</v>
      </c>
      <c r="F26" s="49" t="s">
        <v>18</v>
      </c>
      <c r="G26" s="163"/>
      <c r="H26" s="163"/>
      <c r="I26" s="163"/>
      <c r="J26" s="50"/>
      <c r="K26" s="51"/>
    </row>
    <row r="27" spans="1:11" ht="12.75" hidden="1" outlineLevel="1">
      <c r="A27" s="67" t="s">
        <v>62</v>
      </c>
      <c r="B27" s="67" t="s">
        <v>160</v>
      </c>
      <c r="C27" s="67" t="s">
        <v>62</v>
      </c>
      <c r="D27" s="47" t="s">
        <v>164</v>
      </c>
      <c r="E27" s="48">
        <v>434.71</v>
      </c>
      <c r="F27" s="49" t="s">
        <v>18</v>
      </c>
      <c r="G27" s="163"/>
      <c r="H27" s="163"/>
      <c r="I27" s="163"/>
      <c r="J27" s="50"/>
      <c r="K27" s="51"/>
    </row>
    <row r="28" spans="1:11" ht="12.75" hidden="1" outlineLevel="1">
      <c r="A28" s="67" t="s">
        <v>62</v>
      </c>
      <c r="B28" s="67" t="s">
        <v>160</v>
      </c>
      <c r="C28" s="67" t="s">
        <v>62</v>
      </c>
      <c r="D28" s="47" t="s">
        <v>165</v>
      </c>
      <c r="E28" s="48">
        <v>269.94</v>
      </c>
      <c r="F28" s="49" t="s">
        <v>18</v>
      </c>
      <c r="G28" s="163"/>
      <c r="H28" s="163"/>
      <c r="I28" s="163"/>
      <c r="J28" s="50"/>
      <c r="K28" s="51"/>
    </row>
    <row r="29" spans="1:11" ht="12.75" hidden="1" outlineLevel="1">
      <c r="A29" s="67" t="s">
        <v>62</v>
      </c>
      <c r="B29" s="67" t="s">
        <v>160</v>
      </c>
      <c r="C29" s="67" t="s">
        <v>62</v>
      </c>
      <c r="D29" s="47" t="s">
        <v>161</v>
      </c>
      <c r="E29" s="48">
        <v>956.8</v>
      </c>
      <c r="F29" s="49" t="s">
        <v>17</v>
      </c>
      <c r="G29" s="163"/>
      <c r="H29" s="163"/>
      <c r="I29" s="163"/>
      <c r="J29" s="51"/>
      <c r="K29" s="51"/>
    </row>
    <row r="30" spans="1:11" ht="12.75" collapsed="1">
      <c r="A30" s="67"/>
      <c r="B30" s="66" t="s">
        <v>327</v>
      </c>
      <c r="C30" s="67"/>
      <c r="D30" s="47"/>
      <c r="E30" s="79">
        <f>SUM(E25:E29)</f>
        <v>2132.971</v>
      </c>
      <c r="F30" s="49" t="s">
        <v>370</v>
      </c>
      <c r="G30" s="162">
        <f>SUM(G25:G29)</f>
        <v>0</v>
      </c>
      <c r="H30" s="162">
        <f>SUM(H25:H29)</f>
        <v>0</v>
      </c>
      <c r="I30" s="162">
        <f>SUM(I25:I29)</f>
        <v>0</v>
      </c>
      <c r="J30" s="162">
        <f>SUM(J25:J28)</f>
        <v>0</v>
      </c>
      <c r="K30" s="51"/>
    </row>
    <row r="31" spans="1:14" ht="12.75" hidden="1" outlineLevel="1">
      <c r="A31" s="67" t="s">
        <v>89</v>
      </c>
      <c r="B31" s="67" t="s">
        <v>167</v>
      </c>
      <c r="C31" s="67" t="s">
        <v>89</v>
      </c>
      <c r="D31" s="47" t="s">
        <v>168</v>
      </c>
      <c r="E31" s="48">
        <v>612.85</v>
      </c>
      <c r="F31" s="49" t="s">
        <v>18</v>
      </c>
      <c r="G31" s="163"/>
      <c r="H31" s="163"/>
      <c r="I31" s="163"/>
      <c r="J31" s="163"/>
      <c r="K31" s="51"/>
      <c r="N31" s="2"/>
    </row>
    <row r="32" spans="1:11" ht="12.75" hidden="1" outlineLevel="1">
      <c r="A32" s="67" t="s">
        <v>89</v>
      </c>
      <c r="B32" s="67" t="s">
        <v>169</v>
      </c>
      <c r="C32" s="67" t="s">
        <v>89</v>
      </c>
      <c r="D32" s="47" t="s">
        <v>170</v>
      </c>
      <c r="E32" s="48">
        <v>66.9</v>
      </c>
      <c r="F32" s="49" t="s">
        <v>18</v>
      </c>
      <c r="G32" s="163"/>
      <c r="H32" s="163"/>
      <c r="I32" s="163"/>
      <c r="J32" s="163"/>
      <c r="K32" s="51"/>
    </row>
    <row r="33" spans="1:11" ht="12.75" hidden="1" outlineLevel="1">
      <c r="A33" s="67" t="s">
        <v>89</v>
      </c>
      <c r="B33" s="67" t="s">
        <v>169</v>
      </c>
      <c r="C33" s="67" t="s">
        <v>89</v>
      </c>
      <c r="D33" s="47" t="s">
        <v>411</v>
      </c>
      <c r="E33" s="48">
        <v>23.3</v>
      </c>
      <c r="F33" s="49" t="s">
        <v>18</v>
      </c>
      <c r="G33" s="163"/>
      <c r="H33" s="163"/>
      <c r="I33" s="163"/>
      <c r="J33" s="163"/>
      <c r="K33" s="51"/>
    </row>
    <row r="34" spans="1:11" ht="12.75" collapsed="1">
      <c r="A34" s="67"/>
      <c r="B34" s="66" t="s">
        <v>328</v>
      </c>
      <c r="C34" s="67"/>
      <c r="D34" s="47"/>
      <c r="E34" s="79">
        <f>SUM(E31:E33)</f>
        <v>703.05</v>
      </c>
      <c r="F34" s="49" t="s">
        <v>18</v>
      </c>
      <c r="G34" s="162">
        <f>SUM(G31:G33)</f>
        <v>0</v>
      </c>
      <c r="H34" s="162">
        <f>SUM(H31:H33)</f>
        <v>0</v>
      </c>
      <c r="I34" s="162">
        <f>SUM(I31:I33)</f>
        <v>0</v>
      </c>
      <c r="J34" s="162">
        <f>SUM(J31:J33)</f>
        <v>0</v>
      </c>
      <c r="K34" s="51"/>
    </row>
    <row r="35" spans="1:11" ht="12.75" hidden="1" outlineLevel="1">
      <c r="A35" s="67" t="s">
        <v>89</v>
      </c>
      <c r="B35" s="67" t="s">
        <v>171</v>
      </c>
      <c r="C35" s="67" t="s">
        <v>89</v>
      </c>
      <c r="D35" s="47" t="s">
        <v>172</v>
      </c>
      <c r="E35" s="48">
        <v>293.733</v>
      </c>
      <c r="F35" s="49" t="s">
        <v>17</v>
      </c>
      <c r="G35" s="163"/>
      <c r="H35" s="163"/>
      <c r="I35" s="163"/>
      <c r="J35" s="51"/>
      <c r="K35" s="51"/>
    </row>
    <row r="36" spans="1:11" ht="12.75" hidden="1" outlineLevel="1">
      <c r="A36" s="67" t="s">
        <v>89</v>
      </c>
      <c r="B36" s="67" t="s">
        <v>171</v>
      </c>
      <c r="C36" s="67" t="s">
        <v>89</v>
      </c>
      <c r="D36" s="47" t="s">
        <v>166</v>
      </c>
      <c r="E36" s="48">
        <v>35.5111</v>
      </c>
      <c r="F36" s="49" t="s">
        <v>17</v>
      </c>
      <c r="G36" s="163"/>
      <c r="H36" s="163"/>
      <c r="I36" s="163"/>
      <c r="J36" s="51"/>
      <c r="K36" s="51"/>
    </row>
    <row r="37" spans="1:11" ht="12.75" hidden="1" outlineLevel="1">
      <c r="A37" s="67" t="s">
        <v>89</v>
      </c>
      <c r="B37" s="67" t="s">
        <v>171</v>
      </c>
      <c r="C37" s="67" t="s">
        <v>89</v>
      </c>
      <c r="D37" s="47" t="s">
        <v>173</v>
      </c>
      <c r="E37" s="48">
        <v>137.208</v>
      </c>
      <c r="F37" s="49" t="s">
        <v>17</v>
      </c>
      <c r="G37" s="163"/>
      <c r="H37" s="163"/>
      <c r="I37" s="163"/>
      <c r="J37" s="51"/>
      <c r="K37" s="51"/>
    </row>
    <row r="38" spans="1:11" ht="12.75" hidden="1" outlineLevel="1">
      <c r="A38" s="67" t="s">
        <v>89</v>
      </c>
      <c r="B38" s="67" t="s">
        <v>171</v>
      </c>
      <c r="C38" s="67" t="s">
        <v>89</v>
      </c>
      <c r="D38" s="47" t="s">
        <v>174</v>
      </c>
      <c r="E38" s="48">
        <v>64.2604</v>
      </c>
      <c r="F38" s="49" t="s">
        <v>17</v>
      </c>
      <c r="G38" s="163"/>
      <c r="H38" s="163"/>
      <c r="I38" s="163"/>
      <c r="J38" s="51"/>
      <c r="K38" s="51"/>
    </row>
    <row r="39" spans="1:11" ht="12.75" collapsed="1">
      <c r="A39" s="67"/>
      <c r="B39" s="66" t="s">
        <v>329</v>
      </c>
      <c r="C39" s="67"/>
      <c r="D39" s="47"/>
      <c r="E39" s="79">
        <f>SUM(E35:E38)</f>
        <v>530.7125</v>
      </c>
      <c r="F39" s="49" t="s">
        <v>17</v>
      </c>
      <c r="G39" s="162">
        <f>SUM(G35:G38)</f>
        <v>0</v>
      </c>
      <c r="H39" s="162">
        <f>SUM(H35:H38)</f>
        <v>0</v>
      </c>
      <c r="I39" s="162">
        <f>SUM(I35:I38)</f>
        <v>0</v>
      </c>
      <c r="J39" s="51"/>
      <c r="K39" s="51"/>
    </row>
    <row r="40" spans="1:11" ht="12.75" hidden="1" outlineLevel="1">
      <c r="A40" s="67" t="s">
        <v>32</v>
      </c>
      <c r="B40" s="67" t="s">
        <v>33</v>
      </c>
      <c r="C40" s="67" t="s">
        <v>32</v>
      </c>
      <c r="D40" s="47">
        <v>142</v>
      </c>
      <c r="E40" s="48">
        <v>40.8436</v>
      </c>
      <c r="F40" s="49" t="s">
        <v>17</v>
      </c>
      <c r="G40" s="163"/>
      <c r="H40" s="163"/>
      <c r="I40" s="163"/>
      <c r="J40" s="51"/>
      <c r="K40" s="51"/>
    </row>
    <row r="41" spans="1:11" ht="12.75" hidden="1" outlineLevel="1">
      <c r="A41" s="67" t="s">
        <v>32</v>
      </c>
      <c r="B41" s="67" t="s">
        <v>33</v>
      </c>
      <c r="C41" s="67" t="s">
        <v>32</v>
      </c>
      <c r="D41" s="47">
        <v>165</v>
      </c>
      <c r="E41" s="48">
        <v>6.92744</v>
      </c>
      <c r="F41" s="49" t="s">
        <v>17</v>
      </c>
      <c r="G41" s="163"/>
      <c r="H41" s="163"/>
      <c r="I41" s="163"/>
      <c r="J41" s="51"/>
      <c r="K41" s="51"/>
    </row>
    <row r="42" spans="1:11" ht="12.75" hidden="1" outlineLevel="1">
      <c r="A42" s="67" t="s">
        <v>32</v>
      </c>
      <c r="B42" s="67" t="s">
        <v>33</v>
      </c>
      <c r="C42" s="67" t="s">
        <v>32</v>
      </c>
      <c r="D42" s="47">
        <v>141</v>
      </c>
      <c r="E42" s="48">
        <v>144.3</v>
      </c>
      <c r="F42" s="49" t="s">
        <v>17</v>
      </c>
      <c r="G42" s="163"/>
      <c r="H42" s="163"/>
      <c r="I42" s="163"/>
      <c r="J42" s="51"/>
      <c r="K42" s="51"/>
    </row>
    <row r="43" spans="1:11" ht="12.75" hidden="1" outlineLevel="1">
      <c r="A43" s="67" t="s">
        <v>32</v>
      </c>
      <c r="B43" s="67" t="s">
        <v>33</v>
      </c>
      <c r="C43" s="67" t="s">
        <v>32</v>
      </c>
      <c r="D43" s="47">
        <v>163</v>
      </c>
      <c r="E43" s="48">
        <v>421.17</v>
      </c>
      <c r="F43" s="49" t="s">
        <v>17</v>
      </c>
      <c r="G43" s="163"/>
      <c r="H43" s="163"/>
      <c r="I43" s="163"/>
      <c r="J43" s="51"/>
      <c r="K43" s="51"/>
    </row>
    <row r="44" spans="1:11" ht="12.75" hidden="1" outlineLevel="1">
      <c r="A44" s="67" t="s">
        <v>32</v>
      </c>
      <c r="B44" s="67" t="s">
        <v>33</v>
      </c>
      <c r="C44" s="67" t="s">
        <v>32</v>
      </c>
      <c r="D44" s="47">
        <v>147</v>
      </c>
      <c r="E44" s="48">
        <v>16</v>
      </c>
      <c r="F44" s="49" t="s">
        <v>17</v>
      </c>
      <c r="G44" s="163"/>
      <c r="H44" s="163"/>
      <c r="I44" s="163"/>
      <c r="J44" s="51"/>
      <c r="K44" s="51"/>
    </row>
    <row r="45" spans="1:11" ht="12.75" hidden="1" outlineLevel="1">
      <c r="A45" s="67" t="s">
        <v>32</v>
      </c>
      <c r="B45" s="67" t="s">
        <v>33</v>
      </c>
      <c r="C45" s="67" t="s">
        <v>32</v>
      </c>
      <c r="D45" s="47">
        <v>155</v>
      </c>
      <c r="E45" s="48">
        <v>41</v>
      </c>
      <c r="F45" s="49" t="s">
        <v>17</v>
      </c>
      <c r="G45" s="163"/>
      <c r="H45" s="163"/>
      <c r="I45" s="163"/>
      <c r="J45" s="51"/>
      <c r="K45" s="51"/>
    </row>
    <row r="46" spans="1:11" ht="12.75" collapsed="1">
      <c r="A46" s="67"/>
      <c r="B46" s="66" t="s">
        <v>330</v>
      </c>
      <c r="C46" s="67"/>
      <c r="D46" s="47"/>
      <c r="E46" s="79">
        <f>SUM(E40:E45)</f>
        <v>670.24104</v>
      </c>
      <c r="F46" s="49" t="s">
        <v>17</v>
      </c>
      <c r="G46" s="162">
        <f>SUM(G40:G45)</f>
        <v>0</v>
      </c>
      <c r="H46" s="162">
        <f>SUM(H40:H45)</f>
        <v>0</v>
      </c>
      <c r="I46" s="162">
        <f>SUM(I40:I45)</f>
        <v>0</v>
      </c>
      <c r="J46" s="51"/>
      <c r="K46" s="51"/>
    </row>
    <row r="47" spans="1:11" ht="12.75" hidden="1" outlineLevel="1">
      <c r="A47" s="67" t="s">
        <v>93</v>
      </c>
      <c r="B47" s="67" t="s">
        <v>175</v>
      </c>
      <c r="C47" s="67" t="s">
        <v>93</v>
      </c>
      <c r="D47" s="47" t="s">
        <v>176</v>
      </c>
      <c r="E47" s="48">
        <v>481.15</v>
      </c>
      <c r="F47" s="49" t="s">
        <v>17</v>
      </c>
      <c r="G47" s="163"/>
      <c r="H47" s="163"/>
      <c r="I47" s="163"/>
      <c r="J47" s="51"/>
      <c r="K47" s="51"/>
    </row>
    <row r="48" spans="1:11" ht="12.75" hidden="1" outlineLevel="1">
      <c r="A48" s="67" t="s">
        <v>93</v>
      </c>
      <c r="B48" s="67" t="s">
        <v>175</v>
      </c>
      <c r="C48" s="67" t="s">
        <v>93</v>
      </c>
      <c r="D48" s="47" t="s">
        <v>177</v>
      </c>
      <c r="E48" s="48">
        <v>440.08</v>
      </c>
      <c r="F48" s="49" t="s">
        <v>17</v>
      </c>
      <c r="G48" s="163"/>
      <c r="H48" s="163"/>
      <c r="I48" s="163"/>
      <c r="J48" s="51"/>
      <c r="K48" s="51"/>
    </row>
    <row r="49" spans="1:11" ht="12.75" collapsed="1">
      <c r="A49" s="67"/>
      <c r="B49" s="66" t="s">
        <v>331</v>
      </c>
      <c r="C49" s="67"/>
      <c r="D49" s="47"/>
      <c r="E49" s="79">
        <f>SUM(E47:E48)</f>
        <v>921.23</v>
      </c>
      <c r="F49" s="49" t="s">
        <v>17</v>
      </c>
      <c r="G49" s="162">
        <f>SUM(G47:G48)</f>
        <v>0</v>
      </c>
      <c r="H49" s="162">
        <f>SUM(H47:H48)</f>
        <v>0</v>
      </c>
      <c r="I49" s="162">
        <f>SUM(I47:I48)</f>
        <v>0</v>
      </c>
      <c r="J49" s="51"/>
      <c r="K49" s="51"/>
    </row>
    <row r="50" spans="1:11" ht="12.75" hidden="1" outlineLevel="1">
      <c r="A50" s="67" t="s">
        <v>34</v>
      </c>
      <c r="B50" s="67" t="s">
        <v>178</v>
      </c>
      <c r="C50" s="67" t="s">
        <v>36</v>
      </c>
      <c r="D50" s="47">
        <v>460</v>
      </c>
      <c r="E50" s="48">
        <v>333</v>
      </c>
      <c r="F50" s="49" t="s">
        <v>20</v>
      </c>
      <c r="G50" s="162"/>
      <c r="H50" s="162"/>
      <c r="I50" s="51"/>
      <c r="J50" s="51"/>
      <c r="K50" s="51"/>
    </row>
    <row r="51" spans="1:11" ht="12.75" hidden="1" outlineLevel="1">
      <c r="A51" s="67" t="s">
        <v>34</v>
      </c>
      <c r="B51" s="67" t="s">
        <v>178</v>
      </c>
      <c r="C51" s="67" t="s">
        <v>36</v>
      </c>
      <c r="D51" s="47">
        <v>561</v>
      </c>
      <c r="E51" s="48">
        <v>5608.55</v>
      </c>
      <c r="F51" s="49" t="s">
        <v>20</v>
      </c>
      <c r="G51" s="162"/>
      <c r="H51" s="162"/>
      <c r="I51" s="51"/>
      <c r="J51" s="51"/>
      <c r="K51" s="51"/>
    </row>
    <row r="52" spans="1:11" ht="12.75" collapsed="1">
      <c r="A52" s="67"/>
      <c r="B52" s="66" t="s">
        <v>332</v>
      </c>
      <c r="C52" s="67"/>
      <c r="D52" s="47"/>
      <c r="E52" s="79">
        <f>SUM(E50:E51)</f>
        <v>5941.55</v>
      </c>
      <c r="F52" s="49" t="s">
        <v>20</v>
      </c>
      <c r="G52" s="162">
        <f>SUM(G50:G51)</f>
        <v>0</v>
      </c>
      <c r="H52" s="162">
        <f>SUM(H50:H51)</f>
        <v>0</v>
      </c>
      <c r="I52" s="51"/>
      <c r="J52" s="51"/>
      <c r="K52" s="51"/>
    </row>
    <row r="53" spans="1:11" ht="12.75" hidden="1" outlineLevel="1">
      <c r="A53" s="67" t="s">
        <v>34</v>
      </c>
      <c r="B53" s="67" t="s">
        <v>35</v>
      </c>
      <c r="C53" s="67" t="s">
        <v>36</v>
      </c>
      <c r="D53" s="47">
        <v>391</v>
      </c>
      <c r="E53" s="48">
        <v>2238.05</v>
      </c>
      <c r="F53" s="49" t="s">
        <v>17</v>
      </c>
      <c r="G53" s="163"/>
      <c r="H53" s="163"/>
      <c r="I53" s="50"/>
      <c r="J53" s="51"/>
      <c r="K53" s="51"/>
    </row>
    <row r="54" spans="1:11" ht="12.75" collapsed="1">
      <c r="A54" s="67"/>
      <c r="B54" s="66" t="s">
        <v>333</v>
      </c>
      <c r="C54" s="67"/>
      <c r="D54" s="47"/>
      <c r="E54" s="79">
        <f>SUM(E53)</f>
        <v>2238.05</v>
      </c>
      <c r="F54" s="49" t="s">
        <v>17</v>
      </c>
      <c r="G54" s="162">
        <f>SUM(G53:G53)</f>
        <v>0</v>
      </c>
      <c r="H54" s="162">
        <f>SUM(H53:H53)</f>
        <v>0</v>
      </c>
      <c r="I54" s="162">
        <f>SUM(I53:I53)</f>
        <v>0</v>
      </c>
      <c r="J54" s="51"/>
      <c r="K54" s="51"/>
    </row>
    <row r="55" spans="1:14" ht="12.75" hidden="1" outlineLevel="1">
      <c r="A55" s="67" t="s">
        <v>34</v>
      </c>
      <c r="B55" s="67" t="s">
        <v>179</v>
      </c>
      <c r="C55" s="67" t="s">
        <v>36</v>
      </c>
      <c r="D55" s="47">
        <v>462</v>
      </c>
      <c r="E55" s="48">
        <v>73.21</v>
      </c>
      <c r="F55" s="49" t="s">
        <v>20</v>
      </c>
      <c r="G55" s="163"/>
      <c r="H55" s="163"/>
      <c r="I55" s="51"/>
      <c r="J55" s="51"/>
      <c r="K55" s="51"/>
      <c r="N55" s="2"/>
    </row>
    <row r="56" spans="1:11" ht="12.75" collapsed="1">
      <c r="A56" s="67"/>
      <c r="B56" s="66" t="s">
        <v>334</v>
      </c>
      <c r="C56" s="67"/>
      <c r="D56" s="47"/>
      <c r="E56" s="79">
        <f>SUM(E55:E55)</f>
        <v>73.21</v>
      </c>
      <c r="F56" s="49" t="s">
        <v>20</v>
      </c>
      <c r="G56" s="162">
        <f>SUM(G55:G55)</f>
        <v>0</v>
      </c>
      <c r="H56" s="162">
        <f>SUM(H55:H55)</f>
        <v>0</v>
      </c>
      <c r="I56" s="51"/>
      <c r="J56" s="51"/>
      <c r="K56" s="51"/>
    </row>
    <row r="57" spans="1:11" ht="12.75" hidden="1" outlineLevel="1">
      <c r="A57" s="67" t="s">
        <v>34</v>
      </c>
      <c r="B57" s="67" t="s">
        <v>180</v>
      </c>
      <c r="C57" s="67" t="s">
        <v>36</v>
      </c>
      <c r="D57" s="47">
        <v>459</v>
      </c>
      <c r="E57" s="48">
        <v>370.13</v>
      </c>
      <c r="F57" s="49" t="s">
        <v>20</v>
      </c>
      <c r="G57" s="163"/>
      <c r="H57" s="163"/>
      <c r="I57" s="51"/>
      <c r="J57" s="51"/>
      <c r="K57" s="51"/>
    </row>
    <row r="58" spans="1:11" ht="12.75" collapsed="1">
      <c r="A58" s="67"/>
      <c r="B58" s="66" t="s">
        <v>335</v>
      </c>
      <c r="C58" s="67"/>
      <c r="D58" s="47"/>
      <c r="E58" s="79">
        <f>SUM(E57:E57)</f>
        <v>370.13</v>
      </c>
      <c r="F58" s="49" t="s">
        <v>20</v>
      </c>
      <c r="G58" s="162">
        <f>SUM(G57:G57)</f>
        <v>0</v>
      </c>
      <c r="H58" s="162">
        <f>SUM(H57:H57)</f>
        <v>0</v>
      </c>
      <c r="I58" s="51"/>
      <c r="J58" s="51"/>
      <c r="K58" s="51"/>
    </row>
    <row r="59" spans="1:11" ht="12.75" hidden="1" outlineLevel="1">
      <c r="A59" s="67" t="s">
        <v>34</v>
      </c>
      <c r="B59" s="67" t="s">
        <v>181</v>
      </c>
      <c r="C59" s="67" t="s">
        <v>36</v>
      </c>
      <c r="D59" s="47">
        <v>241</v>
      </c>
      <c r="E59" s="48">
        <v>374</v>
      </c>
      <c r="F59" s="49" t="s">
        <v>20</v>
      </c>
      <c r="G59" s="163"/>
      <c r="H59" s="163"/>
      <c r="I59" s="50"/>
      <c r="J59" s="51"/>
      <c r="K59" s="51"/>
    </row>
    <row r="60" spans="1:11" ht="12.75" collapsed="1">
      <c r="A60" s="67"/>
      <c r="B60" s="66" t="s">
        <v>336</v>
      </c>
      <c r="C60" s="67"/>
      <c r="D60" s="47"/>
      <c r="E60" s="79">
        <f>SUM(E59)</f>
        <v>374</v>
      </c>
      <c r="F60" s="49" t="s">
        <v>20</v>
      </c>
      <c r="G60" s="162">
        <f>SUM(G59)</f>
        <v>0</v>
      </c>
      <c r="H60" s="162">
        <f>SUM(H59)</f>
        <v>0</v>
      </c>
      <c r="I60" s="162">
        <f>SUM(I59)</f>
        <v>0</v>
      </c>
      <c r="J60" s="51"/>
      <c r="K60" s="51"/>
    </row>
    <row r="61" spans="1:11" ht="12.75" hidden="1" outlineLevel="1">
      <c r="A61" s="67" t="s">
        <v>34</v>
      </c>
      <c r="B61" s="67" t="s">
        <v>182</v>
      </c>
      <c r="C61" s="67" t="s">
        <v>36</v>
      </c>
      <c r="D61" s="47">
        <v>197</v>
      </c>
      <c r="E61" s="48">
        <v>727.318</v>
      </c>
      <c r="F61" s="49" t="s">
        <v>18</v>
      </c>
      <c r="G61" s="163"/>
      <c r="H61" s="163"/>
      <c r="I61" s="163"/>
      <c r="J61" s="50"/>
      <c r="K61" s="51"/>
    </row>
    <row r="62" spans="1:11" ht="12.75" hidden="1" outlineLevel="1">
      <c r="A62" s="67" t="s">
        <v>34</v>
      </c>
      <c r="B62" s="67" t="s">
        <v>182</v>
      </c>
      <c r="C62" s="67" t="s">
        <v>36</v>
      </c>
      <c r="D62" s="47">
        <v>190</v>
      </c>
      <c r="E62" s="48">
        <v>1007.52</v>
      </c>
      <c r="F62" s="49" t="s">
        <v>18</v>
      </c>
      <c r="G62" s="163"/>
      <c r="H62" s="163"/>
      <c r="I62" s="163"/>
      <c r="J62" s="50"/>
      <c r="K62" s="51"/>
    </row>
    <row r="63" spans="1:11" ht="12.75" hidden="1" outlineLevel="1">
      <c r="A63" s="67" t="s">
        <v>34</v>
      </c>
      <c r="B63" s="67" t="s">
        <v>182</v>
      </c>
      <c r="C63" s="67" t="s">
        <v>36</v>
      </c>
      <c r="D63" s="47">
        <v>198</v>
      </c>
      <c r="E63" s="48">
        <v>63.261</v>
      </c>
      <c r="F63" s="49" t="s">
        <v>18</v>
      </c>
      <c r="G63" s="163"/>
      <c r="H63" s="163"/>
      <c r="I63" s="163"/>
      <c r="J63" s="50"/>
      <c r="K63" s="51"/>
    </row>
    <row r="64" spans="1:11" ht="12.75" hidden="1" outlineLevel="1">
      <c r="A64" s="67" t="s">
        <v>34</v>
      </c>
      <c r="B64" s="67" t="s">
        <v>182</v>
      </c>
      <c r="C64" s="67" t="s">
        <v>36</v>
      </c>
      <c r="D64" s="47">
        <v>203</v>
      </c>
      <c r="E64" s="48">
        <v>321.663</v>
      </c>
      <c r="F64" s="49" t="s">
        <v>18</v>
      </c>
      <c r="G64" s="163"/>
      <c r="H64" s="163"/>
      <c r="I64" s="163"/>
      <c r="J64" s="50"/>
      <c r="K64" s="51"/>
    </row>
    <row r="65" spans="1:11" ht="12.75" collapsed="1">
      <c r="A65" s="67"/>
      <c r="B65" s="66" t="s">
        <v>337</v>
      </c>
      <c r="C65" s="67"/>
      <c r="D65" s="47"/>
      <c r="E65" s="79">
        <f>SUM(E61:E64)</f>
        <v>2119.7619999999997</v>
      </c>
      <c r="F65" s="49" t="s">
        <v>18</v>
      </c>
      <c r="G65" s="162">
        <f>SUM(G61:G64)</f>
        <v>0</v>
      </c>
      <c r="H65" s="162">
        <f>SUM(H61:H64)</f>
        <v>0</v>
      </c>
      <c r="I65" s="162">
        <f>SUM(I61:I64)</f>
        <v>0</v>
      </c>
      <c r="J65" s="162">
        <f>SUM(J61:J64)</f>
        <v>0</v>
      </c>
      <c r="K65" s="51"/>
    </row>
    <row r="66" spans="1:11" ht="12.75" hidden="1" outlineLevel="1">
      <c r="A66" s="67" t="s">
        <v>97</v>
      </c>
      <c r="B66" s="67" t="s">
        <v>184</v>
      </c>
      <c r="C66" s="67" t="s">
        <v>97</v>
      </c>
      <c r="D66" s="47" t="s">
        <v>185</v>
      </c>
      <c r="E66" s="48">
        <v>37.22</v>
      </c>
      <c r="F66" s="49" t="s">
        <v>21</v>
      </c>
      <c r="G66" s="50"/>
      <c r="H66" s="52"/>
      <c r="I66" s="51"/>
      <c r="J66" s="51"/>
      <c r="K66" s="51"/>
    </row>
    <row r="67" spans="1:11" ht="12.75" hidden="1" outlineLevel="1">
      <c r="A67" s="67" t="s">
        <v>97</v>
      </c>
      <c r="B67" s="67" t="s">
        <v>184</v>
      </c>
      <c r="C67" s="67" t="s">
        <v>97</v>
      </c>
      <c r="D67" s="47" t="s">
        <v>186</v>
      </c>
      <c r="E67" s="48">
        <v>275.23</v>
      </c>
      <c r="F67" s="49" t="s">
        <v>21</v>
      </c>
      <c r="G67" s="50"/>
      <c r="H67" s="52"/>
      <c r="I67" s="51"/>
      <c r="J67" s="51"/>
      <c r="K67" s="51"/>
    </row>
    <row r="68" spans="1:11" ht="12.75" hidden="1" outlineLevel="1">
      <c r="A68" s="67" t="s">
        <v>97</v>
      </c>
      <c r="B68" s="67" t="s">
        <v>184</v>
      </c>
      <c r="C68" s="67" t="s">
        <v>97</v>
      </c>
      <c r="D68" s="47" t="s">
        <v>187</v>
      </c>
      <c r="E68" s="48">
        <v>107.44</v>
      </c>
      <c r="F68" s="49" t="s">
        <v>21</v>
      </c>
      <c r="G68" s="50"/>
      <c r="H68" s="52"/>
      <c r="I68" s="51"/>
      <c r="J68" s="51"/>
      <c r="K68" s="51"/>
    </row>
    <row r="69" spans="1:11" ht="12.75" hidden="1" outlineLevel="1">
      <c r="A69" s="67" t="s">
        <v>97</v>
      </c>
      <c r="B69" s="67" t="s">
        <v>184</v>
      </c>
      <c r="C69" s="67" t="s">
        <v>97</v>
      </c>
      <c r="D69" s="47" t="s">
        <v>188</v>
      </c>
      <c r="E69" s="48">
        <v>471.976</v>
      </c>
      <c r="F69" s="49" t="s">
        <v>21</v>
      </c>
      <c r="G69" s="50"/>
      <c r="H69" s="52"/>
      <c r="I69" s="51"/>
      <c r="J69" s="51"/>
      <c r="K69" s="51"/>
    </row>
    <row r="70" spans="1:11" ht="12.75" collapsed="1">
      <c r="A70" s="67"/>
      <c r="B70" s="66" t="s">
        <v>338</v>
      </c>
      <c r="C70" s="67"/>
      <c r="D70" s="47"/>
      <c r="E70" s="79">
        <f>SUM(E66:E69)</f>
        <v>891.866</v>
      </c>
      <c r="F70" s="49" t="s">
        <v>21</v>
      </c>
      <c r="G70" s="162">
        <f>SUM(G66:G69)</f>
        <v>0</v>
      </c>
      <c r="H70" s="52"/>
      <c r="I70" s="51"/>
      <c r="J70" s="51"/>
      <c r="K70" s="51"/>
    </row>
    <row r="71" spans="1:13" ht="12.75" hidden="1" outlineLevel="1">
      <c r="A71" s="67" t="s">
        <v>97</v>
      </c>
      <c r="B71" s="67" t="s">
        <v>189</v>
      </c>
      <c r="C71" s="67" t="s">
        <v>97</v>
      </c>
      <c r="D71" s="47" t="s">
        <v>148</v>
      </c>
      <c r="E71" s="48">
        <v>5753.37</v>
      </c>
      <c r="F71" s="49" t="s">
        <v>18</v>
      </c>
      <c r="G71" s="50"/>
      <c r="H71" s="50"/>
      <c r="I71" s="50"/>
      <c r="J71" s="50"/>
      <c r="K71" s="51"/>
      <c r="M71" s="2"/>
    </row>
    <row r="72" spans="1:11" ht="12.75" hidden="1" outlineLevel="1">
      <c r="A72" s="67" t="s">
        <v>97</v>
      </c>
      <c r="B72" s="67" t="s">
        <v>189</v>
      </c>
      <c r="C72" s="67" t="s">
        <v>97</v>
      </c>
      <c r="D72" s="47" t="s">
        <v>190</v>
      </c>
      <c r="E72" s="48">
        <v>1041.91</v>
      </c>
      <c r="F72" s="49" t="s">
        <v>18</v>
      </c>
      <c r="G72" s="50"/>
      <c r="H72" s="50"/>
      <c r="I72" s="50"/>
      <c r="J72" s="50"/>
      <c r="K72" s="51"/>
    </row>
    <row r="73" spans="1:11" ht="12.75" collapsed="1">
      <c r="A73" s="67"/>
      <c r="B73" s="66" t="s">
        <v>339</v>
      </c>
      <c r="C73" s="67"/>
      <c r="D73" s="47"/>
      <c r="E73" s="79">
        <f>SUBTOTAL(9,E71:E72)</f>
        <v>6795.28</v>
      </c>
      <c r="F73" s="49" t="s">
        <v>18</v>
      </c>
      <c r="G73" s="162">
        <f>SUM(G71:G72)</f>
        <v>0</v>
      </c>
      <c r="H73" s="162">
        <f>SUM(H71:H72)</f>
        <v>0</v>
      </c>
      <c r="I73" s="162">
        <f>SUM(I71:I72)</f>
        <v>0</v>
      </c>
      <c r="J73" s="162">
        <f>SUM(J71:J72)</f>
        <v>0</v>
      </c>
      <c r="K73" s="51"/>
    </row>
    <row r="74" spans="1:11" ht="12.75" hidden="1" outlineLevel="1">
      <c r="A74" s="67" t="s">
        <v>97</v>
      </c>
      <c r="B74" s="67" t="s">
        <v>191</v>
      </c>
      <c r="C74" s="67" t="s">
        <v>97</v>
      </c>
      <c r="D74" s="47" t="s">
        <v>192</v>
      </c>
      <c r="E74" s="48">
        <v>1044.77</v>
      </c>
      <c r="F74" s="49" t="s">
        <v>17</v>
      </c>
      <c r="G74" s="50"/>
      <c r="H74" s="50"/>
      <c r="I74" s="50"/>
      <c r="J74" s="51"/>
      <c r="K74" s="51"/>
    </row>
    <row r="75" spans="1:11" ht="12.75" hidden="1" outlineLevel="1">
      <c r="A75" s="67" t="s">
        <v>97</v>
      </c>
      <c r="B75" s="67" t="s">
        <v>191</v>
      </c>
      <c r="C75" s="67" t="s">
        <v>97</v>
      </c>
      <c r="D75" s="47" t="s">
        <v>193</v>
      </c>
      <c r="E75" s="48">
        <v>4015.85</v>
      </c>
      <c r="F75" s="49" t="s">
        <v>17</v>
      </c>
      <c r="G75" s="50"/>
      <c r="H75" s="50"/>
      <c r="I75" s="50"/>
      <c r="J75" s="51"/>
      <c r="K75" s="51"/>
    </row>
    <row r="76" spans="1:11" ht="12.75" hidden="1" outlineLevel="1">
      <c r="A76" s="73" t="s">
        <v>97</v>
      </c>
      <c r="B76" s="73" t="s">
        <v>300</v>
      </c>
      <c r="C76" s="73" t="s">
        <v>97</v>
      </c>
      <c r="D76" s="74" t="s">
        <v>183</v>
      </c>
      <c r="E76" s="75">
        <v>980.2</v>
      </c>
      <c r="F76" s="76" t="s">
        <v>20</v>
      </c>
      <c r="G76" s="50"/>
      <c r="H76" s="50"/>
      <c r="I76" s="77"/>
      <c r="J76" s="51"/>
      <c r="K76" s="51"/>
    </row>
    <row r="77" spans="1:11" ht="12.75" collapsed="1">
      <c r="A77" s="67"/>
      <c r="B77" s="66" t="s">
        <v>340</v>
      </c>
      <c r="C77" s="67"/>
      <c r="D77" s="47"/>
      <c r="E77" s="79">
        <f>SUM(E74:E76)</f>
        <v>6040.82</v>
      </c>
      <c r="F77" s="49" t="s">
        <v>371</v>
      </c>
      <c r="G77" s="162">
        <f>SUM(G74:G76)</f>
        <v>0</v>
      </c>
      <c r="H77" s="162">
        <f>SUM(H74:H76)</f>
        <v>0</v>
      </c>
      <c r="I77" s="162">
        <f>SUM(I74:I75)</f>
        <v>0</v>
      </c>
      <c r="J77" s="51"/>
      <c r="K77" s="51"/>
    </row>
    <row r="78" spans="1:11" ht="12.75" hidden="1" outlineLevel="1">
      <c r="A78" s="67" t="s">
        <v>194</v>
      </c>
      <c r="B78" s="67" t="s">
        <v>196</v>
      </c>
      <c r="C78" s="67" t="s">
        <v>194</v>
      </c>
      <c r="D78" s="47" t="s">
        <v>197</v>
      </c>
      <c r="E78" s="48">
        <v>369.295</v>
      </c>
      <c r="F78" s="49" t="s">
        <v>17</v>
      </c>
      <c r="G78" s="163"/>
      <c r="H78" s="163"/>
      <c r="I78" s="163"/>
      <c r="J78" s="51"/>
      <c r="K78" s="51"/>
    </row>
    <row r="79" spans="1:11" ht="12.75" collapsed="1">
      <c r="A79" s="67"/>
      <c r="B79" s="66" t="s">
        <v>341</v>
      </c>
      <c r="C79" s="67"/>
      <c r="D79" s="47"/>
      <c r="E79" s="79">
        <f>SUM(E78)</f>
        <v>369.295</v>
      </c>
      <c r="F79" s="49" t="s">
        <v>17</v>
      </c>
      <c r="G79" s="162">
        <f>SUM(G78)</f>
        <v>0</v>
      </c>
      <c r="H79" s="162">
        <f>SUM(H78)</f>
        <v>0</v>
      </c>
      <c r="I79" s="162">
        <f>SUM(I78)</f>
        <v>0</v>
      </c>
      <c r="J79" s="51"/>
      <c r="K79" s="51"/>
    </row>
    <row r="80" spans="1:11" ht="12.75" hidden="1" outlineLevel="1">
      <c r="A80" s="67" t="s">
        <v>194</v>
      </c>
      <c r="B80" s="67" t="s">
        <v>134</v>
      </c>
      <c r="C80" s="67" t="s">
        <v>194</v>
      </c>
      <c r="D80" s="47" t="s">
        <v>198</v>
      </c>
      <c r="E80" s="48">
        <v>132.34</v>
      </c>
      <c r="F80" s="49" t="s">
        <v>17</v>
      </c>
      <c r="G80" s="163"/>
      <c r="H80" s="163"/>
      <c r="I80" s="163"/>
      <c r="J80" s="51"/>
      <c r="K80" s="51"/>
    </row>
    <row r="81" spans="1:11" ht="12.75" hidden="1" outlineLevel="1">
      <c r="A81" s="67" t="s">
        <v>194</v>
      </c>
      <c r="B81" s="67" t="s">
        <v>134</v>
      </c>
      <c r="C81" s="67" t="s">
        <v>194</v>
      </c>
      <c r="D81" s="47" t="s">
        <v>195</v>
      </c>
      <c r="E81" s="48">
        <v>135.2</v>
      </c>
      <c r="F81" s="49" t="s">
        <v>17</v>
      </c>
      <c r="G81" s="163"/>
      <c r="H81" s="163"/>
      <c r="I81" s="163"/>
      <c r="J81" s="51"/>
      <c r="K81" s="51"/>
    </row>
    <row r="82" spans="1:11" ht="12.75" collapsed="1">
      <c r="A82" s="67"/>
      <c r="B82" s="66" t="s">
        <v>343</v>
      </c>
      <c r="C82" s="67"/>
      <c r="D82" s="47"/>
      <c r="E82" s="79">
        <f>SUM(E80:E81)</f>
        <v>267.53999999999996</v>
      </c>
      <c r="F82" s="49" t="s">
        <v>17</v>
      </c>
      <c r="G82" s="162">
        <f>SUM(G80:G81)</f>
        <v>0</v>
      </c>
      <c r="H82" s="162">
        <f>SUM(H80:H81)</f>
        <v>0</v>
      </c>
      <c r="I82" s="162">
        <f>SUM(I80:I81)</f>
        <v>0</v>
      </c>
      <c r="J82" s="51"/>
      <c r="K82" s="51"/>
    </row>
    <row r="83" spans="1:11" ht="12.75" hidden="1" outlineLevel="1">
      <c r="A83" s="67" t="s">
        <v>194</v>
      </c>
      <c r="B83" s="67" t="s">
        <v>199</v>
      </c>
      <c r="C83" s="67" t="s">
        <v>194</v>
      </c>
      <c r="D83" s="47" t="s">
        <v>200</v>
      </c>
      <c r="E83" s="48">
        <v>59.18</v>
      </c>
      <c r="F83" s="49" t="s">
        <v>17</v>
      </c>
      <c r="G83" s="163"/>
      <c r="H83" s="163"/>
      <c r="I83" s="163"/>
      <c r="J83" s="51"/>
      <c r="K83" s="51"/>
    </row>
    <row r="84" spans="1:11" ht="12.75" hidden="1" outlineLevel="1">
      <c r="A84" s="67" t="s">
        <v>194</v>
      </c>
      <c r="B84" s="67" t="s">
        <v>199</v>
      </c>
      <c r="C84" s="67" t="s">
        <v>194</v>
      </c>
      <c r="D84" s="47" t="s">
        <v>201</v>
      </c>
      <c r="E84" s="48">
        <v>96.71</v>
      </c>
      <c r="F84" s="49" t="s">
        <v>17</v>
      </c>
      <c r="G84" s="163"/>
      <c r="H84" s="163"/>
      <c r="I84" s="163"/>
      <c r="J84" s="51"/>
      <c r="K84" s="51"/>
    </row>
    <row r="85" spans="1:11" ht="12.75" collapsed="1">
      <c r="A85" s="67"/>
      <c r="B85" s="66" t="s">
        <v>342</v>
      </c>
      <c r="C85" s="67"/>
      <c r="D85" s="47"/>
      <c r="E85" s="79">
        <f>SUM(E83:E84)</f>
        <v>155.89</v>
      </c>
      <c r="F85" s="49" t="s">
        <v>17</v>
      </c>
      <c r="G85" s="162">
        <f>SUM(G83:G84)</f>
        <v>0</v>
      </c>
      <c r="H85" s="162">
        <f>SUM(H83:H84)</f>
        <v>0</v>
      </c>
      <c r="I85" s="162">
        <f>SUM(I83:I84)</f>
        <v>0</v>
      </c>
      <c r="J85" s="51"/>
      <c r="K85" s="51"/>
    </row>
    <row r="86" spans="1:11" ht="12.75" hidden="1" outlineLevel="1">
      <c r="A86" s="67" t="s">
        <v>37</v>
      </c>
      <c r="B86" s="67" t="s">
        <v>303</v>
      </c>
      <c r="C86" s="67" t="s">
        <v>37</v>
      </c>
      <c r="D86" s="47" t="s">
        <v>42</v>
      </c>
      <c r="E86" s="48">
        <v>229.63</v>
      </c>
      <c r="F86" s="49" t="s">
        <v>17</v>
      </c>
      <c r="G86" s="163"/>
      <c r="H86" s="163"/>
      <c r="I86" s="163"/>
      <c r="J86" s="51"/>
      <c r="K86" s="51"/>
    </row>
    <row r="87" spans="1:13" ht="12.75" hidden="1" outlineLevel="1">
      <c r="A87" s="67" t="s">
        <v>37</v>
      </c>
      <c r="B87" s="67" t="s">
        <v>303</v>
      </c>
      <c r="C87" s="67" t="s">
        <v>37</v>
      </c>
      <c r="D87" s="47" t="s">
        <v>211</v>
      </c>
      <c r="E87" s="48">
        <v>214.25</v>
      </c>
      <c r="F87" s="49" t="s">
        <v>17</v>
      </c>
      <c r="G87" s="163"/>
      <c r="H87" s="163"/>
      <c r="I87" s="163"/>
      <c r="J87" s="51"/>
      <c r="K87" s="51"/>
      <c r="M87" s="2"/>
    </row>
    <row r="88" spans="1:11" ht="12.75" hidden="1" outlineLevel="1">
      <c r="A88" s="67" t="s">
        <v>37</v>
      </c>
      <c r="B88" s="67" t="s">
        <v>303</v>
      </c>
      <c r="C88" s="67" t="s">
        <v>37</v>
      </c>
      <c r="D88" s="47" t="s">
        <v>216</v>
      </c>
      <c r="E88" s="48">
        <v>10.6124</v>
      </c>
      <c r="F88" s="49" t="s">
        <v>17</v>
      </c>
      <c r="G88" s="163"/>
      <c r="H88" s="163"/>
      <c r="I88" s="163"/>
      <c r="J88" s="51"/>
      <c r="K88" s="51"/>
    </row>
    <row r="89" spans="1:11" ht="12.75" hidden="1" outlineLevel="1">
      <c r="A89" s="67" t="s">
        <v>37</v>
      </c>
      <c r="B89" s="67" t="s">
        <v>303</v>
      </c>
      <c r="C89" s="67" t="s">
        <v>37</v>
      </c>
      <c r="D89" s="47" t="s">
        <v>217</v>
      </c>
      <c r="E89" s="48">
        <v>16.542</v>
      </c>
      <c r="F89" s="49" t="s">
        <v>17</v>
      </c>
      <c r="G89" s="163"/>
      <c r="H89" s="163"/>
      <c r="I89" s="163"/>
      <c r="J89" s="51"/>
      <c r="K89" s="51"/>
    </row>
    <row r="90" spans="1:11" ht="12.75" hidden="1" outlineLevel="1">
      <c r="A90" s="67" t="s">
        <v>37</v>
      </c>
      <c r="B90" s="67" t="s">
        <v>303</v>
      </c>
      <c r="C90" s="67" t="s">
        <v>37</v>
      </c>
      <c r="D90" s="47" t="s">
        <v>214</v>
      </c>
      <c r="E90" s="48">
        <v>361.99</v>
      </c>
      <c r="F90" s="49" t="s">
        <v>17</v>
      </c>
      <c r="G90" s="163"/>
      <c r="H90" s="163"/>
      <c r="I90" s="163"/>
      <c r="J90" s="51"/>
      <c r="K90" s="51"/>
    </row>
    <row r="91" spans="1:11" ht="12.75" hidden="1" outlineLevel="1">
      <c r="A91" s="67" t="s">
        <v>37</v>
      </c>
      <c r="B91" s="67" t="s">
        <v>303</v>
      </c>
      <c r="C91" s="67" t="s">
        <v>37</v>
      </c>
      <c r="D91" s="47" t="s">
        <v>219</v>
      </c>
      <c r="E91" s="48">
        <v>32.4397</v>
      </c>
      <c r="F91" s="49" t="s">
        <v>17</v>
      </c>
      <c r="G91" s="163"/>
      <c r="H91" s="163"/>
      <c r="I91" s="163"/>
      <c r="J91" s="51"/>
      <c r="K91" s="51"/>
    </row>
    <row r="92" spans="1:11" ht="12.75" hidden="1" outlineLevel="1">
      <c r="A92" s="67" t="s">
        <v>37</v>
      </c>
      <c r="B92" s="67" t="s">
        <v>303</v>
      </c>
      <c r="C92" s="67" t="s">
        <v>37</v>
      </c>
      <c r="D92" s="47" t="s">
        <v>40</v>
      </c>
      <c r="E92" s="48">
        <v>941.75</v>
      </c>
      <c r="F92" s="49" t="s">
        <v>17</v>
      </c>
      <c r="G92" s="163"/>
      <c r="H92" s="163"/>
      <c r="I92" s="163"/>
      <c r="J92" s="51"/>
      <c r="K92" s="51"/>
    </row>
    <row r="93" spans="1:14" ht="12.75" collapsed="1">
      <c r="A93" s="67"/>
      <c r="B93" s="78" t="s">
        <v>344</v>
      </c>
      <c r="C93" s="78"/>
      <c r="D93" s="47"/>
      <c r="E93" s="79">
        <f>SUM(E86:E92)</f>
        <v>1807.2141000000001</v>
      </c>
      <c r="F93" s="49" t="s">
        <v>17</v>
      </c>
      <c r="G93" s="162">
        <f>SUM(G86:G92)</f>
        <v>0</v>
      </c>
      <c r="H93" s="162">
        <f>SUM(H86:H92)</f>
        <v>0</v>
      </c>
      <c r="I93" s="162">
        <f>SUM(I86:I92)</f>
        <v>0</v>
      </c>
      <c r="J93" s="51"/>
      <c r="K93" s="51"/>
      <c r="N93" s="2"/>
    </row>
    <row r="94" spans="1:14" ht="12.75" hidden="1" outlineLevel="1">
      <c r="A94" s="67" t="s">
        <v>37</v>
      </c>
      <c r="B94" s="67" t="s">
        <v>302</v>
      </c>
      <c r="C94" s="67" t="s">
        <v>37</v>
      </c>
      <c r="D94" s="47" t="s">
        <v>204</v>
      </c>
      <c r="E94" s="48">
        <v>832.44</v>
      </c>
      <c r="F94" s="49" t="s">
        <v>17</v>
      </c>
      <c r="G94" s="163"/>
      <c r="H94" s="163"/>
      <c r="I94" s="163"/>
      <c r="J94" s="51"/>
      <c r="K94" s="51"/>
      <c r="N94" s="2"/>
    </row>
    <row r="95" spans="1:11" ht="12.75" hidden="1" outlineLevel="1">
      <c r="A95" s="67" t="s">
        <v>37</v>
      </c>
      <c r="B95" s="67" t="s">
        <v>302</v>
      </c>
      <c r="C95" s="67" t="s">
        <v>37</v>
      </c>
      <c r="D95" s="47" t="s">
        <v>207</v>
      </c>
      <c r="E95" s="48">
        <v>495.26</v>
      </c>
      <c r="F95" s="49" t="s">
        <v>17</v>
      </c>
      <c r="G95" s="163"/>
      <c r="H95" s="163"/>
      <c r="I95" s="163"/>
      <c r="J95" s="51"/>
      <c r="K95" s="51"/>
    </row>
    <row r="96" spans="1:13" ht="12.75" hidden="1" outlineLevel="1">
      <c r="A96" s="67" t="s">
        <v>37</v>
      </c>
      <c r="B96" s="67" t="s">
        <v>302</v>
      </c>
      <c r="C96" s="67" t="s">
        <v>37</v>
      </c>
      <c r="D96" s="47" t="s">
        <v>208</v>
      </c>
      <c r="E96" s="48">
        <v>372.03</v>
      </c>
      <c r="F96" s="49" t="s">
        <v>17</v>
      </c>
      <c r="G96" s="163"/>
      <c r="H96" s="163"/>
      <c r="I96" s="163"/>
      <c r="J96" s="51"/>
      <c r="K96" s="51"/>
      <c r="M96" s="2"/>
    </row>
    <row r="97" spans="1:14" ht="12.75" collapsed="1">
      <c r="A97" s="67"/>
      <c r="B97" s="78" t="s">
        <v>345</v>
      </c>
      <c r="C97" s="78"/>
      <c r="D97" s="47"/>
      <c r="E97" s="79">
        <f>SUM(E94:E96)</f>
        <v>1699.73</v>
      </c>
      <c r="F97" s="49" t="s">
        <v>17</v>
      </c>
      <c r="G97" s="162">
        <f>SUM(G94:G96)</f>
        <v>0</v>
      </c>
      <c r="H97" s="162">
        <f>SUM(H94:H96)</f>
        <v>0</v>
      </c>
      <c r="I97" s="162">
        <f>SUM(I94:I96)</f>
        <v>0</v>
      </c>
      <c r="J97" s="51"/>
      <c r="K97" s="51"/>
      <c r="N97" s="2"/>
    </row>
    <row r="98" spans="1:14" ht="12.75" hidden="1" outlineLevel="1">
      <c r="A98" s="67" t="s">
        <v>37</v>
      </c>
      <c r="B98" s="67" t="s">
        <v>301</v>
      </c>
      <c r="C98" s="67" t="s">
        <v>37</v>
      </c>
      <c r="D98" s="47" t="s">
        <v>203</v>
      </c>
      <c r="E98" s="48">
        <v>548.24</v>
      </c>
      <c r="F98" s="49" t="s">
        <v>17</v>
      </c>
      <c r="G98" s="163"/>
      <c r="H98" s="163"/>
      <c r="I98" s="163"/>
      <c r="J98" s="51"/>
      <c r="K98" s="51"/>
      <c r="N98" s="2"/>
    </row>
    <row r="99" spans="1:14" ht="12.75" hidden="1" outlineLevel="1">
      <c r="A99" s="67" t="s">
        <v>37</v>
      </c>
      <c r="B99" s="67" t="s">
        <v>301</v>
      </c>
      <c r="C99" s="67" t="s">
        <v>37</v>
      </c>
      <c r="D99" s="47" t="s">
        <v>209</v>
      </c>
      <c r="E99" s="48">
        <v>182.13</v>
      </c>
      <c r="F99" s="49" t="s">
        <v>17</v>
      </c>
      <c r="G99" s="163"/>
      <c r="H99" s="163"/>
      <c r="I99" s="163"/>
      <c r="J99" s="51"/>
      <c r="K99" s="51"/>
      <c r="N99" s="2"/>
    </row>
    <row r="100" spans="1:14" ht="12.75" hidden="1" outlineLevel="1">
      <c r="A100" s="67" t="s">
        <v>37</v>
      </c>
      <c r="B100" s="67" t="s">
        <v>301</v>
      </c>
      <c r="C100" s="67" t="s">
        <v>37</v>
      </c>
      <c r="D100" s="47" t="s">
        <v>38</v>
      </c>
      <c r="E100" s="48">
        <v>1922.12</v>
      </c>
      <c r="F100" s="49" t="s">
        <v>17</v>
      </c>
      <c r="G100" s="163"/>
      <c r="H100" s="163"/>
      <c r="I100" s="163"/>
      <c r="J100" s="51"/>
      <c r="K100" s="51"/>
      <c r="N100" s="2"/>
    </row>
    <row r="101" spans="1:14" ht="12.75" hidden="1" outlineLevel="1">
      <c r="A101" s="67" t="s">
        <v>37</v>
      </c>
      <c r="B101" s="67" t="s">
        <v>301</v>
      </c>
      <c r="C101" s="67" t="s">
        <v>37</v>
      </c>
      <c r="D101" s="47" t="s">
        <v>221</v>
      </c>
      <c r="E101" s="48">
        <v>395.586</v>
      </c>
      <c r="F101" s="49" t="s">
        <v>17</v>
      </c>
      <c r="G101" s="163"/>
      <c r="H101" s="163"/>
      <c r="I101" s="163"/>
      <c r="J101" s="51"/>
      <c r="K101" s="51"/>
      <c r="N101" s="2"/>
    </row>
    <row r="102" spans="1:14" ht="12.75" collapsed="1">
      <c r="A102" s="67"/>
      <c r="B102" s="78" t="s">
        <v>346</v>
      </c>
      <c r="C102" s="78"/>
      <c r="D102" s="47"/>
      <c r="E102" s="79">
        <f>SUM(E98:E101)</f>
        <v>3048.076</v>
      </c>
      <c r="F102" s="49" t="s">
        <v>17</v>
      </c>
      <c r="G102" s="162">
        <f>SUM(G98:G101)</f>
        <v>0</v>
      </c>
      <c r="H102" s="162">
        <f>SUM(H98:H101)</f>
        <v>0</v>
      </c>
      <c r="I102" s="162">
        <f>SUM(I98:I101)</f>
        <v>0</v>
      </c>
      <c r="J102" s="51"/>
      <c r="K102" s="51"/>
      <c r="N102" s="2"/>
    </row>
    <row r="103" spans="1:14" ht="12.75" hidden="1" outlineLevel="1">
      <c r="A103" s="67" t="s">
        <v>37</v>
      </c>
      <c r="B103" s="67" t="s">
        <v>304</v>
      </c>
      <c r="C103" s="67" t="s">
        <v>37</v>
      </c>
      <c r="D103" s="47" t="s">
        <v>205</v>
      </c>
      <c r="E103" s="48">
        <v>316.4</v>
      </c>
      <c r="F103" s="49" t="s">
        <v>17</v>
      </c>
      <c r="G103" s="163"/>
      <c r="H103" s="163"/>
      <c r="I103" s="163"/>
      <c r="J103" s="51"/>
      <c r="K103" s="51"/>
      <c r="N103" s="2"/>
    </row>
    <row r="104" spans="1:14" ht="12.75" hidden="1" outlineLevel="1">
      <c r="A104" s="67" t="s">
        <v>37</v>
      </c>
      <c r="B104" s="67" t="s">
        <v>304</v>
      </c>
      <c r="C104" s="67" t="s">
        <v>37</v>
      </c>
      <c r="D104" s="47" t="s">
        <v>39</v>
      </c>
      <c r="E104" s="48">
        <v>1118.27</v>
      </c>
      <c r="F104" s="49" t="s">
        <v>17</v>
      </c>
      <c r="G104" s="163"/>
      <c r="H104" s="163"/>
      <c r="I104" s="163"/>
      <c r="J104" s="51"/>
      <c r="K104" s="51"/>
      <c r="N104" s="2"/>
    </row>
    <row r="105" spans="1:14" ht="12.75" collapsed="1">
      <c r="A105" s="67"/>
      <c r="B105" s="78" t="s">
        <v>347</v>
      </c>
      <c r="C105" s="78"/>
      <c r="D105" s="47"/>
      <c r="E105" s="79">
        <f>SUM(E103:E104)</f>
        <v>1434.67</v>
      </c>
      <c r="F105" s="49" t="s">
        <v>17</v>
      </c>
      <c r="G105" s="162">
        <f>SUM(G103:G104)</f>
        <v>0</v>
      </c>
      <c r="H105" s="162">
        <f>SUM(H103:H104)</f>
        <v>0</v>
      </c>
      <c r="I105" s="162">
        <f>SUM(I103:I104)</f>
        <v>0</v>
      </c>
      <c r="J105" s="51"/>
      <c r="K105" s="51"/>
      <c r="N105" s="2"/>
    </row>
    <row r="106" spans="1:14" ht="12.75" hidden="1" outlineLevel="1">
      <c r="A106" s="67" t="s">
        <v>37</v>
      </c>
      <c r="B106" s="67" t="s">
        <v>306</v>
      </c>
      <c r="C106" s="67" t="s">
        <v>37</v>
      </c>
      <c r="D106" s="47" t="s">
        <v>218</v>
      </c>
      <c r="E106" s="48">
        <v>102.72</v>
      </c>
      <c r="F106" s="49" t="s">
        <v>17</v>
      </c>
      <c r="G106" s="163"/>
      <c r="H106" s="163"/>
      <c r="I106" s="163"/>
      <c r="J106" s="51"/>
      <c r="K106" s="51"/>
      <c r="N106" s="2"/>
    </row>
    <row r="107" spans="1:11" ht="12.75" hidden="1" outlineLevel="1">
      <c r="A107" s="67" t="s">
        <v>37</v>
      </c>
      <c r="B107" s="67" t="s">
        <v>306</v>
      </c>
      <c r="C107" s="67" t="s">
        <v>37</v>
      </c>
      <c r="D107" s="47" t="s">
        <v>210</v>
      </c>
      <c r="E107" s="48">
        <v>170.41</v>
      </c>
      <c r="F107" s="49" t="s">
        <v>17</v>
      </c>
      <c r="G107" s="163"/>
      <c r="H107" s="163"/>
      <c r="I107" s="163"/>
      <c r="J107" s="51"/>
      <c r="K107" s="51"/>
    </row>
    <row r="108" spans="1:14" ht="12.75" hidden="1" outlineLevel="1">
      <c r="A108" s="67" t="s">
        <v>37</v>
      </c>
      <c r="B108" s="67" t="s">
        <v>306</v>
      </c>
      <c r="C108" s="67" t="s">
        <v>37</v>
      </c>
      <c r="D108" s="47" t="s">
        <v>202</v>
      </c>
      <c r="E108" s="48">
        <v>1059.06</v>
      </c>
      <c r="F108" s="49" t="s">
        <v>17</v>
      </c>
      <c r="G108" s="163"/>
      <c r="H108" s="163"/>
      <c r="I108" s="163"/>
      <c r="J108" s="51"/>
      <c r="K108" s="51"/>
      <c r="N108" s="2"/>
    </row>
    <row r="109" spans="1:13" ht="12.75" collapsed="1">
      <c r="A109" s="67"/>
      <c r="B109" s="78" t="s">
        <v>348</v>
      </c>
      <c r="C109" s="67"/>
      <c r="D109" s="47"/>
      <c r="E109" s="79">
        <f>SUM(E106:E108)</f>
        <v>1332.19</v>
      </c>
      <c r="F109" s="49" t="s">
        <v>17</v>
      </c>
      <c r="G109" s="162">
        <f>SUM(G106:G108)</f>
        <v>0</v>
      </c>
      <c r="H109" s="162">
        <f>SUM(H106:H108)</f>
        <v>0</v>
      </c>
      <c r="I109" s="162">
        <f>SUM(I106:I108)</f>
        <v>0</v>
      </c>
      <c r="J109" s="51"/>
      <c r="K109" s="51"/>
      <c r="M109" s="2"/>
    </row>
    <row r="110" spans="1:14" ht="12.75" hidden="1" outlineLevel="1">
      <c r="A110" s="67" t="s">
        <v>37</v>
      </c>
      <c r="B110" s="67" t="s">
        <v>305</v>
      </c>
      <c r="C110" s="67" t="s">
        <v>37</v>
      </c>
      <c r="D110" s="47" t="s">
        <v>41</v>
      </c>
      <c r="E110" s="48">
        <v>1243</v>
      </c>
      <c r="F110" s="49" t="s">
        <v>17</v>
      </c>
      <c r="G110" s="163"/>
      <c r="H110" s="163"/>
      <c r="I110" s="163"/>
      <c r="J110" s="51"/>
      <c r="K110" s="51"/>
      <c r="N110" s="2"/>
    </row>
    <row r="111" spans="1:14" ht="12.75" hidden="1" outlineLevel="1">
      <c r="A111" s="67" t="s">
        <v>37</v>
      </c>
      <c r="B111" s="67" t="s">
        <v>305</v>
      </c>
      <c r="C111" s="67" t="s">
        <v>37</v>
      </c>
      <c r="D111" s="47" t="s">
        <v>206</v>
      </c>
      <c r="E111" s="48">
        <v>2960</v>
      </c>
      <c r="F111" s="49" t="s">
        <v>17</v>
      </c>
      <c r="G111" s="163"/>
      <c r="H111" s="163"/>
      <c r="I111" s="163"/>
      <c r="J111" s="51"/>
      <c r="K111" s="51"/>
      <c r="N111" s="2"/>
    </row>
    <row r="112" spans="1:13" ht="12.75" hidden="1" outlineLevel="1">
      <c r="A112" s="67" t="s">
        <v>37</v>
      </c>
      <c r="B112" s="67" t="s">
        <v>305</v>
      </c>
      <c r="C112" s="67" t="s">
        <v>37</v>
      </c>
      <c r="D112" s="47" t="s">
        <v>213</v>
      </c>
      <c r="E112" s="48">
        <v>373.47</v>
      </c>
      <c r="F112" s="49" t="s">
        <v>17</v>
      </c>
      <c r="G112" s="163"/>
      <c r="H112" s="163"/>
      <c r="I112" s="163"/>
      <c r="J112" s="51"/>
      <c r="K112" s="51"/>
      <c r="M112" s="2"/>
    </row>
    <row r="113" spans="1:11" ht="12.75" collapsed="1">
      <c r="A113" s="67"/>
      <c r="B113" s="66" t="s">
        <v>349</v>
      </c>
      <c r="C113" s="67"/>
      <c r="D113" s="47"/>
      <c r="E113" s="79">
        <f>SUM(E110:E112)</f>
        <v>4576.47</v>
      </c>
      <c r="F113" s="49" t="s">
        <v>17</v>
      </c>
      <c r="G113" s="162">
        <f>SUM(G110:G112)</f>
        <v>0</v>
      </c>
      <c r="H113" s="162">
        <f>SUM(H110:H112)</f>
        <v>0</v>
      </c>
      <c r="I113" s="162">
        <f>SUM(I110:I112)</f>
        <v>0</v>
      </c>
      <c r="J113" s="51"/>
      <c r="K113" s="51"/>
    </row>
    <row r="114" spans="1:11" ht="12.75" hidden="1" outlineLevel="1">
      <c r="A114" s="67" t="s">
        <v>37</v>
      </c>
      <c r="B114" s="67" t="s">
        <v>392</v>
      </c>
      <c r="C114" s="67" t="s">
        <v>37</v>
      </c>
      <c r="D114" s="47" t="s">
        <v>220</v>
      </c>
      <c r="E114" s="48">
        <v>2037.82</v>
      </c>
      <c r="F114" s="49" t="s">
        <v>17</v>
      </c>
      <c r="G114" s="163"/>
      <c r="H114" s="163"/>
      <c r="I114" s="163"/>
      <c r="J114" s="51"/>
      <c r="K114" s="51"/>
    </row>
    <row r="115" spans="1:11" ht="12.75" hidden="1" outlineLevel="1">
      <c r="A115" s="67" t="s">
        <v>37</v>
      </c>
      <c r="B115" s="67" t="s">
        <v>392</v>
      </c>
      <c r="C115" s="67" t="s">
        <v>37</v>
      </c>
      <c r="D115" s="47" t="s">
        <v>222</v>
      </c>
      <c r="E115" s="48">
        <v>446.954</v>
      </c>
      <c r="F115" s="49" t="s">
        <v>17</v>
      </c>
      <c r="G115" s="163"/>
      <c r="H115" s="163"/>
      <c r="I115" s="163"/>
      <c r="J115" s="51"/>
      <c r="K115" s="51"/>
    </row>
    <row r="116" spans="1:11" ht="12.75" hidden="1" outlineLevel="1">
      <c r="A116" s="67" t="s">
        <v>37</v>
      </c>
      <c r="B116" s="67" t="s">
        <v>392</v>
      </c>
      <c r="C116" s="67" t="s">
        <v>37</v>
      </c>
      <c r="D116" s="47" t="s">
        <v>43</v>
      </c>
      <c r="E116" s="48">
        <v>728.77</v>
      </c>
      <c r="F116" s="49" t="s">
        <v>17</v>
      </c>
      <c r="G116" s="163"/>
      <c r="H116" s="163"/>
      <c r="I116" s="163"/>
      <c r="J116" s="51"/>
      <c r="K116" s="51"/>
    </row>
    <row r="117" spans="1:11" ht="12.75" hidden="1" outlineLevel="1">
      <c r="A117" s="67" t="s">
        <v>37</v>
      </c>
      <c r="B117" s="67" t="s">
        <v>392</v>
      </c>
      <c r="C117" s="67" t="s">
        <v>37</v>
      </c>
      <c r="D117" s="47" t="s">
        <v>45</v>
      </c>
      <c r="E117" s="48">
        <v>983.78</v>
      </c>
      <c r="F117" s="49" t="s">
        <v>17</v>
      </c>
      <c r="G117" s="163"/>
      <c r="H117" s="163"/>
      <c r="I117" s="163"/>
      <c r="J117" s="51"/>
      <c r="K117" s="51"/>
    </row>
    <row r="118" spans="1:11" ht="12.75" hidden="1" outlineLevel="1">
      <c r="A118" s="67" t="s">
        <v>37</v>
      </c>
      <c r="B118" s="67" t="s">
        <v>392</v>
      </c>
      <c r="C118" s="67" t="s">
        <v>37</v>
      </c>
      <c r="D118" s="47" t="s">
        <v>44</v>
      </c>
      <c r="E118" s="48">
        <v>1400.2</v>
      </c>
      <c r="F118" s="49" t="s">
        <v>17</v>
      </c>
      <c r="G118" s="163"/>
      <c r="H118" s="163"/>
      <c r="I118" s="163"/>
      <c r="J118" s="51"/>
      <c r="K118" s="51"/>
    </row>
    <row r="119" spans="1:11" ht="12.75" collapsed="1">
      <c r="A119" s="67"/>
      <c r="B119" s="66" t="s">
        <v>391</v>
      </c>
      <c r="C119" s="67"/>
      <c r="D119" s="47"/>
      <c r="E119" s="79">
        <f>SUM(E114:E118)</f>
        <v>5597.523999999999</v>
      </c>
      <c r="F119" s="49" t="s">
        <v>17</v>
      </c>
      <c r="G119" s="162">
        <f>SUM(G114:G118)</f>
        <v>0</v>
      </c>
      <c r="H119" s="162">
        <f>SUM(H114:H118)</f>
        <v>0</v>
      </c>
      <c r="I119" s="162">
        <f>SUM(I114:I118)</f>
        <v>0</v>
      </c>
      <c r="J119" s="51"/>
      <c r="K119" s="51"/>
    </row>
    <row r="120" spans="1:13" ht="12.75" hidden="1" outlineLevel="1">
      <c r="A120" s="67" t="s">
        <v>37</v>
      </c>
      <c r="B120" s="67" t="s">
        <v>46</v>
      </c>
      <c r="C120" s="67" t="s">
        <v>37</v>
      </c>
      <c r="D120" s="47" t="s">
        <v>47</v>
      </c>
      <c r="E120" s="48">
        <v>153.62</v>
      </c>
      <c r="F120" s="49" t="s">
        <v>18</v>
      </c>
      <c r="G120" s="163"/>
      <c r="H120" s="163"/>
      <c r="I120" s="163"/>
      <c r="J120" s="50"/>
      <c r="K120" s="51"/>
      <c r="M120" s="2"/>
    </row>
    <row r="121" spans="1:11" ht="12.75" hidden="1" outlineLevel="1">
      <c r="A121" s="67" t="s">
        <v>37</v>
      </c>
      <c r="B121" s="67" t="s">
        <v>46</v>
      </c>
      <c r="C121" s="67" t="s">
        <v>37</v>
      </c>
      <c r="D121" s="47" t="s">
        <v>49</v>
      </c>
      <c r="E121" s="48">
        <v>54.8688</v>
      </c>
      <c r="F121" s="49" t="s">
        <v>18</v>
      </c>
      <c r="G121" s="163"/>
      <c r="H121" s="163"/>
      <c r="I121" s="163"/>
      <c r="J121" s="50"/>
      <c r="K121" s="51"/>
    </row>
    <row r="122" spans="1:11" ht="12.75" hidden="1" outlineLevel="1">
      <c r="A122" s="67" t="s">
        <v>37</v>
      </c>
      <c r="B122" s="67" t="s">
        <v>46</v>
      </c>
      <c r="C122" s="67" t="s">
        <v>37</v>
      </c>
      <c r="D122" s="47" t="s">
        <v>223</v>
      </c>
      <c r="E122" s="48">
        <v>176.801</v>
      </c>
      <c r="F122" s="49" t="s">
        <v>18</v>
      </c>
      <c r="G122" s="163"/>
      <c r="H122" s="163"/>
      <c r="I122" s="163"/>
      <c r="J122" s="50"/>
      <c r="K122" s="51"/>
    </row>
    <row r="123" spans="1:11" ht="12.75" hidden="1" outlineLevel="1">
      <c r="A123" s="67" t="s">
        <v>37</v>
      </c>
      <c r="B123" s="67" t="s">
        <v>46</v>
      </c>
      <c r="C123" s="67" t="s">
        <v>37</v>
      </c>
      <c r="D123" s="47" t="s">
        <v>48</v>
      </c>
      <c r="E123" s="48">
        <v>174.33</v>
      </c>
      <c r="F123" s="49" t="s">
        <v>18</v>
      </c>
      <c r="G123" s="163"/>
      <c r="H123" s="163"/>
      <c r="I123" s="163"/>
      <c r="J123" s="50"/>
      <c r="K123" s="51"/>
    </row>
    <row r="124" spans="1:11" ht="12.75" collapsed="1">
      <c r="A124" s="67"/>
      <c r="B124" s="66" t="s">
        <v>350</v>
      </c>
      <c r="C124" s="67"/>
      <c r="D124" s="47"/>
      <c r="E124" s="79">
        <f>SUM(E120:E123)</f>
        <v>559.6198</v>
      </c>
      <c r="F124" s="49" t="s">
        <v>17</v>
      </c>
      <c r="G124" s="162">
        <f>SUM(G120:G123)</f>
        <v>0</v>
      </c>
      <c r="H124" s="162">
        <f>SUM(H120:H123)</f>
        <v>0</v>
      </c>
      <c r="I124" s="162">
        <f>SUM(I120:I123)</f>
        <v>0</v>
      </c>
      <c r="J124" s="162">
        <f>SUM(J120:J123)</f>
        <v>0</v>
      </c>
      <c r="K124" s="55"/>
    </row>
    <row r="125" spans="1:11" ht="12.75" hidden="1" outlineLevel="1">
      <c r="A125" s="67" t="s">
        <v>37</v>
      </c>
      <c r="B125" s="67" t="s">
        <v>224</v>
      </c>
      <c r="C125" s="67" t="s">
        <v>37</v>
      </c>
      <c r="D125" s="47" t="s">
        <v>225</v>
      </c>
      <c r="E125" s="48">
        <v>60.6898</v>
      </c>
      <c r="F125" s="49" t="s">
        <v>17</v>
      </c>
      <c r="G125" s="163"/>
      <c r="H125" s="163"/>
      <c r="I125" s="163"/>
      <c r="J125" s="51"/>
      <c r="K125" s="51"/>
    </row>
    <row r="126" spans="1:11" ht="12.75" hidden="1" outlineLevel="1">
      <c r="A126" s="67" t="s">
        <v>37</v>
      </c>
      <c r="B126" s="67" t="s">
        <v>224</v>
      </c>
      <c r="C126" s="67" t="s">
        <v>37</v>
      </c>
      <c r="D126" s="47" t="s">
        <v>226</v>
      </c>
      <c r="E126" s="48">
        <v>35.3181</v>
      </c>
      <c r="F126" s="49" t="s">
        <v>17</v>
      </c>
      <c r="G126" s="163"/>
      <c r="H126" s="163"/>
      <c r="I126" s="163"/>
      <c r="J126" s="51"/>
      <c r="K126" s="51"/>
    </row>
    <row r="127" spans="1:11" ht="12.75" hidden="1" outlineLevel="1">
      <c r="A127" s="67" t="s">
        <v>37</v>
      </c>
      <c r="B127" s="67" t="s">
        <v>224</v>
      </c>
      <c r="C127" s="67" t="s">
        <v>37</v>
      </c>
      <c r="D127" s="47" t="s">
        <v>212</v>
      </c>
      <c r="E127" s="48">
        <v>478.572</v>
      </c>
      <c r="F127" s="49" t="s">
        <v>17</v>
      </c>
      <c r="G127" s="163"/>
      <c r="H127" s="163"/>
      <c r="I127" s="163"/>
      <c r="J127" s="51"/>
      <c r="K127" s="51"/>
    </row>
    <row r="128" spans="1:11" ht="12.75" collapsed="1">
      <c r="A128" s="67"/>
      <c r="B128" s="66" t="s">
        <v>351</v>
      </c>
      <c r="C128" s="67"/>
      <c r="D128" s="47"/>
      <c r="E128" s="79">
        <f>SUM(E125:E127)</f>
        <v>574.5799</v>
      </c>
      <c r="F128" s="49" t="s">
        <v>17</v>
      </c>
      <c r="G128" s="162">
        <f>SUM(G125:G127)</f>
        <v>0</v>
      </c>
      <c r="H128" s="162">
        <f>SUM(H125:H127)</f>
        <v>0</v>
      </c>
      <c r="I128" s="162">
        <f>SUM(I125:I127)</f>
        <v>0</v>
      </c>
      <c r="J128" s="51"/>
      <c r="K128" s="51"/>
    </row>
    <row r="129" spans="1:11" ht="12.75" hidden="1" outlineLevel="1">
      <c r="A129" s="67" t="s">
        <v>37</v>
      </c>
      <c r="B129" s="67" t="s">
        <v>126</v>
      </c>
      <c r="C129" s="67" t="s">
        <v>37</v>
      </c>
      <c r="D129" s="47" t="s">
        <v>227</v>
      </c>
      <c r="E129" s="48">
        <v>822.64</v>
      </c>
      <c r="F129" s="49" t="s">
        <v>17</v>
      </c>
      <c r="G129" s="162"/>
      <c r="H129" s="162"/>
      <c r="I129" s="162"/>
      <c r="J129" s="51"/>
      <c r="K129" s="51"/>
    </row>
    <row r="130" spans="1:11" ht="12.75" hidden="1" outlineLevel="1">
      <c r="A130" s="67" t="s">
        <v>37</v>
      </c>
      <c r="B130" s="67" t="s">
        <v>126</v>
      </c>
      <c r="C130" s="67" t="s">
        <v>37</v>
      </c>
      <c r="D130" s="47" t="s">
        <v>127</v>
      </c>
      <c r="E130" s="48">
        <v>1521.13</v>
      </c>
      <c r="F130" s="49" t="s">
        <v>17</v>
      </c>
      <c r="G130" s="163"/>
      <c r="H130" s="163"/>
      <c r="I130" s="163"/>
      <c r="J130" s="51"/>
      <c r="K130" s="51"/>
    </row>
    <row r="131" spans="1:11" ht="12.75" collapsed="1">
      <c r="A131" s="67"/>
      <c r="B131" s="66" t="s">
        <v>352</v>
      </c>
      <c r="C131" s="67"/>
      <c r="D131" s="47"/>
      <c r="E131" s="79">
        <f>SUM(E129:E130)</f>
        <v>2343.77</v>
      </c>
      <c r="F131" s="49" t="s">
        <v>17</v>
      </c>
      <c r="G131" s="162">
        <f>SUM(G130,G129)</f>
        <v>0</v>
      </c>
      <c r="H131" s="162">
        <f>SUM(H130,H129)</f>
        <v>0</v>
      </c>
      <c r="I131" s="162">
        <f>SUM(I130,I129)</f>
        <v>0</v>
      </c>
      <c r="J131" s="51"/>
      <c r="K131" s="51"/>
    </row>
    <row r="132" spans="1:11" ht="12.75" hidden="1" outlineLevel="1">
      <c r="A132" s="67" t="s">
        <v>37</v>
      </c>
      <c r="B132" s="67" t="s">
        <v>50</v>
      </c>
      <c r="C132" s="67" t="s">
        <v>37</v>
      </c>
      <c r="D132" s="47" t="s">
        <v>51</v>
      </c>
      <c r="E132" s="48">
        <v>123.3</v>
      </c>
      <c r="F132" s="49" t="s">
        <v>17</v>
      </c>
      <c r="G132" s="163"/>
      <c r="H132" s="163"/>
      <c r="I132" s="163"/>
      <c r="J132" s="51"/>
      <c r="K132" s="51"/>
    </row>
    <row r="133" spans="1:13" ht="12.75" hidden="1" outlineLevel="1">
      <c r="A133" s="67" t="s">
        <v>37</v>
      </c>
      <c r="B133" s="67" t="s">
        <v>50</v>
      </c>
      <c r="C133" s="67" t="s">
        <v>37</v>
      </c>
      <c r="D133" s="47" t="s">
        <v>52</v>
      </c>
      <c r="E133" s="48">
        <v>99.24</v>
      </c>
      <c r="F133" s="49" t="s">
        <v>17</v>
      </c>
      <c r="G133" s="163"/>
      <c r="H133" s="163"/>
      <c r="I133" s="163"/>
      <c r="J133" s="51"/>
      <c r="K133" s="51"/>
      <c r="M133" s="2"/>
    </row>
    <row r="134" spans="1:11" ht="12.75" hidden="1" outlineLevel="1">
      <c r="A134" s="67" t="s">
        <v>37</v>
      </c>
      <c r="B134" s="67" t="s">
        <v>50</v>
      </c>
      <c r="C134" s="67" t="s">
        <v>37</v>
      </c>
      <c r="D134" s="47" t="s">
        <v>53</v>
      </c>
      <c r="E134" s="48">
        <v>137.55</v>
      </c>
      <c r="F134" s="49" t="s">
        <v>17</v>
      </c>
      <c r="G134" s="163"/>
      <c r="H134" s="163"/>
      <c r="I134" s="163"/>
      <c r="J134" s="51"/>
      <c r="K134" s="51"/>
    </row>
    <row r="135" spans="1:13" ht="12.75" hidden="1" outlineLevel="1">
      <c r="A135" s="67" t="s">
        <v>37</v>
      </c>
      <c r="B135" s="67" t="s">
        <v>50</v>
      </c>
      <c r="C135" s="67" t="s">
        <v>37</v>
      </c>
      <c r="D135" s="47" t="s">
        <v>54</v>
      </c>
      <c r="E135" s="48">
        <v>197.58</v>
      </c>
      <c r="F135" s="49" t="s">
        <v>17</v>
      </c>
      <c r="G135" s="163"/>
      <c r="H135" s="163"/>
      <c r="I135" s="163"/>
      <c r="J135" s="51"/>
      <c r="K135" s="51"/>
      <c r="M135" s="2"/>
    </row>
    <row r="136" spans="1:11" ht="12.75" collapsed="1">
      <c r="A136" s="67"/>
      <c r="B136" s="66" t="s">
        <v>353</v>
      </c>
      <c r="C136" s="67"/>
      <c r="D136" s="47"/>
      <c r="E136" s="79">
        <f>SUM(E132:E135)</f>
        <v>557.6700000000001</v>
      </c>
      <c r="F136" s="49" t="s">
        <v>17</v>
      </c>
      <c r="G136" s="162">
        <f>SUM(G132:G135)</f>
        <v>0</v>
      </c>
      <c r="H136" s="162">
        <f>SUM(H132:H135)</f>
        <v>0</v>
      </c>
      <c r="I136" s="162">
        <f>SUM(I132:I135)</f>
        <v>0</v>
      </c>
      <c r="J136" s="51"/>
      <c r="K136" s="51"/>
    </row>
    <row r="137" spans="1:11" ht="12.75" hidden="1" outlineLevel="1">
      <c r="A137" s="67" t="s">
        <v>55</v>
      </c>
      <c r="B137" s="67" t="s">
        <v>307</v>
      </c>
      <c r="C137" s="67" t="s">
        <v>57</v>
      </c>
      <c r="D137" s="47" t="s">
        <v>229</v>
      </c>
      <c r="E137" s="48">
        <v>662</v>
      </c>
      <c r="F137" s="49" t="s">
        <v>20</v>
      </c>
      <c r="G137" s="50"/>
      <c r="H137" s="50"/>
      <c r="I137" s="51"/>
      <c r="J137" s="51"/>
      <c r="K137" s="51"/>
    </row>
    <row r="138" spans="1:13" ht="12.75" hidden="1" outlineLevel="1">
      <c r="A138" s="67" t="s">
        <v>55</v>
      </c>
      <c r="B138" s="67" t="s">
        <v>307</v>
      </c>
      <c r="C138" s="67" t="s">
        <v>57</v>
      </c>
      <c r="D138" s="47" t="s">
        <v>228</v>
      </c>
      <c r="E138" s="48">
        <v>1696</v>
      </c>
      <c r="F138" s="49" t="s">
        <v>20</v>
      </c>
      <c r="G138" s="50"/>
      <c r="H138" s="50"/>
      <c r="I138" s="51"/>
      <c r="J138" s="51"/>
      <c r="K138" s="51"/>
      <c r="M138" s="2"/>
    </row>
    <row r="139" spans="1:11" ht="12.75" collapsed="1">
      <c r="A139" s="67"/>
      <c r="B139" s="78" t="s">
        <v>354</v>
      </c>
      <c r="C139" s="67"/>
      <c r="D139" s="47"/>
      <c r="E139" s="79">
        <f>SUM(E137:E138)</f>
        <v>2358</v>
      </c>
      <c r="F139" s="49" t="s">
        <v>20</v>
      </c>
      <c r="G139" s="162">
        <f>SUM(G137:G138)</f>
        <v>0</v>
      </c>
      <c r="H139" s="162">
        <f>SUM(H137:H138)</f>
        <v>0</v>
      </c>
      <c r="I139" s="51"/>
      <c r="J139" s="51"/>
      <c r="K139" s="51"/>
    </row>
    <row r="140" spans="1:11" ht="12.75" hidden="1" outlineLevel="1">
      <c r="A140" s="67" t="s">
        <v>55</v>
      </c>
      <c r="B140" s="67" t="s">
        <v>235</v>
      </c>
      <c r="C140" s="67" t="s">
        <v>57</v>
      </c>
      <c r="D140" s="47" t="s">
        <v>234</v>
      </c>
      <c r="E140" s="48">
        <v>232.298</v>
      </c>
      <c r="F140" s="49" t="s">
        <v>18</v>
      </c>
      <c r="G140" s="50"/>
      <c r="H140" s="50"/>
      <c r="I140" s="50"/>
      <c r="J140" s="50"/>
      <c r="K140" s="51"/>
    </row>
    <row r="141" spans="1:11" ht="12.75" hidden="1" outlineLevel="1">
      <c r="A141" s="67" t="s">
        <v>55</v>
      </c>
      <c r="B141" s="67" t="s">
        <v>235</v>
      </c>
      <c r="C141" s="67" t="s">
        <v>57</v>
      </c>
      <c r="D141" s="47" t="s">
        <v>236</v>
      </c>
      <c r="E141" s="48">
        <v>307.52</v>
      </c>
      <c r="F141" s="49" t="s">
        <v>18</v>
      </c>
      <c r="G141" s="50"/>
      <c r="H141" s="50"/>
      <c r="I141" s="50"/>
      <c r="J141" s="50"/>
      <c r="K141" s="51"/>
    </row>
    <row r="142" spans="1:13" ht="12.75" hidden="1" outlineLevel="1">
      <c r="A142" s="67" t="s">
        <v>55</v>
      </c>
      <c r="B142" s="67" t="s">
        <v>235</v>
      </c>
      <c r="C142" s="67" t="s">
        <v>57</v>
      </c>
      <c r="D142" s="47" t="s">
        <v>237</v>
      </c>
      <c r="E142" s="48">
        <v>552.27</v>
      </c>
      <c r="F142" s="49" t="s">
        <v>18</v>
      </c>
      <c r="G142" s="50"/>
      <c r="H142" s="50"/>
      <c r="I142" s="50"/>
      <c r="J142" s="50"/>
      <c r="K142" s="51"/>
      <c r="M142" s="2"/>
    </row>
    <row r="143" spans="1:11" ht="12.75" hidden="1" outlineLevel="1">
      <c r="A143" s="67" t="s">
        <v>55</v>
      </c>
      <c r="B143" s="67" t="s">
        <v>235</v>
      </c>
      <c r="C143" s="67" t="s">
        <v>57</v>
      </c>
      <c r="D143" s="47" t="s">
        <v>238</v>
      </c>
      <c r="E143" s="48">
        <v>210.08</v>
      </c>
      <c r="F143" s="49" t="s">
        <v>18</v>
      </c>
      <c r="G143" s="50"/>
      <c r="H143" s="50"/>
      <c r="I143" s="50"/>
      <c r="J143" s="50"/>
      <c r="K143" s="51"/>
    </row>
    <row r="144" spans="1:11" ht="12.75" hidden="1" outlineLevel="1">
      <c r="A144" s="67" t="s">
        <v>55</v>
      </c>
      <c r="B144" s="67" t="s">
        <v>235</v>
      </c>
      <c r="C144" s="67" t="s">
        <v>57</v>
      </c>
      <c r="D144" s="47" t="s">
        <v>239</v>
      </c>
      <c r="E144" s="48">
        <v>45.1078</v>
      </c>
      <c r="F144" s="49" t="s">
        <v>18</v>
      </c>
      <c r="G144" s="50"/>
      <c r="H144" s="50"/>
      <c r="I144" s="50"/>
      <c r="J144" s="50"/>
      <c r="K144" s="51"/>
    </row>
    <row r="145" spans="1:11" ht="12.75" hidden="1" outlineLevel="1">
      <c r="A145" s="67" t="s">
        <v>55</v>
      </c>
      <c r="B145" s="67" t="s">
        <v>235</v>
      </c>
      <c r="C145" s="67" t="s">
        <v>57</v>
      </c>
      <c r="D145" s="47" t="s">
        <v>240</v>
      </c>
      <c r="E145" s="48">
        <v>324.82</v>
      </c>
      <c r="F145" s="49" t="s">
        <v>18</v>
      </c>
      <c r="G145" s="50"/>
      <c r="H145" s="50"/>
      <c r="I145" s="50"/>
      <c r="J145" s="50"/>
      <c r="K145" s="51"/>
    </row>
    <row r="146" spans="1:11" ht="12.75" hidden="1" outlineLevel="1">
      <c r="A146" s="67" t="s">
        <v>55</v>
      </c>
      <c r="B146" s="67" t="s">
        <v>235</v>
      </c>
      <c r="C146" s="67" t="s">
        <v>57</v>
      </c>
      <c r="D146" s="47" t="s">
        <v>241</v>
      </c>
      <c r="E146" s="48">
        <v>124.46</v>
      </c>
      <c r="F146" s="49" t="s">
        <v>18</v>
      </c>
      <c r="G146" s="50"/>
      <c r="H146" s="50"/>
      <c r="I146" s="50"/>
      <c r="J146" s="50"/>
      <c r="K146" s="51"/>
    </row>
    <row r="147" spans="1:11" ht="12.75" collapsed="1">
      <c r="A147" s="67"/>
      <c r="B147" s="66" t="s">
        <v>355</v>
      </c>
      <c r="C147" s="67"/>
      <c r="D147" s="47"/>
      <c r="E147" s="79">
        <f>SUM(E140:E146)</f>
        <v>1796.5557999999999</v>
      </c>
      <c r="F147" s="49" t="s">
        <v>18</v>
      </c>
      <c r="G147" s="162">
        <f>SUM(G140:G146)</f>
        <v>0</v>
      </c>
      <c r="H147" s="162">
        <f>SUM(H140:H146)</f>
        <v>0</v>
      </c>
      <c r="I147" s="162">
        <f>SUM(I140:I146)</f>
        <v>0</v>
      </c>
      <c r="J147" s="162">
        <f>SUM(J140:J146)</f>
        <v>0</v>
      </c>
      <c r="K147" s="51"/>
    </row>
    <row r="148" spans="1:11" ht="12.75" hidden="1" outlineLevel="1">
      <c r="A148" s="67" t="s">
        <v>55</v>
      </c>
      <c r="B148" s="67" t="s">
        <v>311</v>
      </c>
      <c r="C148" s="67" t="s">
        <v>57</v>
      </c>
      <c r="D148" s="47" t="s">
        <v>310</v>
      </c>
      <c r="E148" s="48">
        <v>11</v>
      </c>
      <c r="F148" s="49" t="s">
        <v>17</v>
      </c>
      <c r="G148" s="162"/>
      <c r="H148" s="162"/>
      <c r="I148" s="162"/>
      <c r="J148" s="51"/>
      <c r="K148" s="51"/>
    </row>
    <row r="149" spans="1:11" ht="12.75" collapsed="1">
      <c r="A149" s="67"/>
      <c r="B149" s="66" t="s">
        <v>356</v>
      </c>
      <c r="C149" s="67"/>
      <c r="D149" s="47"/>
      <c r="E149" s="79">
        <f>SUM(E148)</f>
        <v>11</v>
      </c>
      <c r="F149" s="49" t="s">
        <v>17</v>
      </c>
      <c r="G149" s="162">
        <f>SUM(G148)</f>
        <v>0</v>
      </c>
      <c r="H149" s="162">
        <f>SUM(H148)</f>
        <v>0</v>
      </c>
      <c r="I149" s="162">
        <f>SUM(I148)</f>
        <v>0</v>
      </c>
      <c r="J149" s="51"/>
      <c r="K149" s="51"/>
    </row>
    <row r="150" spans="1:11" ht="12.75" hidden="1" outlineLevel="1">
      <c r="A150" s="67" t="s">
        <v>55</v>
      </c>
      <c r="B150" s="67" t="s">
        <v>242</v>
      </c>
      <c r="C150" s="67" t="s">
        <v>57</v>
      </c>
      <c r="D150" s="47" t="s">
        <v>243</v>
      </c>
      <c r="E150" s="48">
        <v>887.87</v>
      </c>
      <c r="F150" s="49" t="s">
        <v>17</v>
      </c>
      <c r="G150" s="162"/>
      <c r="H150" s="162"/>
      <c r="I150" s="162"/>
      <c r="J150" s="51"/>
      <c r="K150" s="51"/>
    </row>
    <row r="151" spans="1:11" ht="12.75" collapsed="1">
      <c r="A151" s="67"/>
      <c r="B151" s="66" t="s">
        <v>357</v>
      </c>
      <c r="C151" s="67"/>
      <c r="D151" s="47"/>
      <c r="E151" s="79">
        <f>SUM(E150)</f>
        <v>887.87</v>
      </c>
      <c r="F151" s="49" t="s">
        <v>17</v>
      </c>
      <c r="G151" s="162">
        <f>SUM(G150)</f>
        <v>0</v>
      </c>
      <c r="H151" s="162">
        <f>SUM(H150)</f>
        <v>0</v>
      </c>
      <c r="I151" s="162">
        <f>SUM(I150)</f>
        <v>0</v>
      </c>
      <c r="J151" s="77"/>
      <c r="K151" s="51"/>
    </row>
    <row r="152" spans="1:11" ht="12.75" hidden="1" outlineLevel="1">
      <c r="A152" s="67" t="s">
        <v>55</v>
      </c>
      <c r="B152" s="67" t="s">
        <v>60</v>
      </c>
      <c r="C152" s="67" t="s">
        <v>57</v>
      </c>
      <c r="D152" s="47" t="s">
        <v>61</v>
      </c>
      <c r="E152" s="48">
        <v>226.51</v>
      </c>
      <c r="F152" s="49" t="s">
        <v>18</v>
      </c>
      <c r="G152" s="163"/>
      <c r="H152" s="163"/>
      <c r="I152" s="163"/>
      <c r="J152" s="50"/>
      <c r="K152" s="51"/>
    </row>
    <row r="153" spans="1:11" ht="12.75" hidden="1" outlineLevel="1">
      <c r="A153" s="67" t="s">
        <v>55</v>
      </c>
      <c r="B153" s="67" t="s">
        <v>60</v>
      </c>
      <c r="C153" s="67" t="s">
        <v>57</v>
      </c>
      <c r="D153" s="47" t="s">
        <v>230</v>
      </c>
      <c r="E153" s="48">
        <v>62.71</v>
      </c>
      <c r="F153" s="49" t="s">
        <v>18</v>
      </c>
      <c r="G153" s="162"/>
      <c r="H153" s="162"/>
      <c r="I153" s="162"/>
      <c r="J153" s="53"/>
      <c r="K153" s="51"/>
    </row>
    <row r="154" spans="1:11" ht="12.75" collapsed="1">
      <c r="A154" s="67"/>
      <c r="B154" s="66" t="s">
        <v>358</v>
      </c>
      <c r="C154" s="67"/>
      <c r="D154" s="47"/>
      <c r="E154" s="79">
        <f>SUM(E152:E153)</f>
        <v>289.21999999999997</v>
      </c>
      <c r="F154" s="49" t="s">
        <v>18</v>
      </c>
      <c r="G154" s="162">
        <f>SUM(G153,G152)</f>
        <v>0</v>
      </c>
      <c r="H154" s="162">
        <f>SUM(H153,H152)</f>
        <v>0</v>
      </c>
      <c r="I154" s="162">
        <f>SUM(I153,I152)</f>
        <v>0</v>
      </c>
      <c r="J154" s="162">
        <f>SUM(J153,J152)</f>
        <v>0</v>
      </c>
      <c r="K154" s="51"/>
    </row>
    <row r="155" spans="1:11" ht="12.75" hidden="1" outlineLevel="1">
      <c r="A155" s="67" t="s">
        <v>55</v>
      </c>
      <c r="B155" s="67" t="s">
        <v>244</v>
      </c>
      <c r="C155" s="67" t="s">
        <v>57</v>
      </c>
      <c r="D155" s="47" t="s">
        <v>245</v>
      </c>
      <c r="E155" s="48">
        <v>169.15</v>
      </c>
      <c r="F155" s="49" t="s">
        <v>17</v>
      </c>
      <c r="G155" s="162"/>
      <c r="H155" s="162"/>
      <c r="I155" s="162"/>
      <c r="J155" s="51"/>
      <c r="K155" s="51"/>
    </row>
    <row r="156" spans="1:11" ht="12.75" collapsed="1">
      <c r="A156" s="67"/>
      <c r="B156" s="66" t="s">
        <v>359</v>
      </c>
      <c r="C156" s="67"/>
      <c r="D156" s="47"/>
      <c r="E156" s="79">
        <f>SUM(E155)</f>
        <v>169.15</v>
      </c>
      <c r="F156" s="49" t="s">
        <v>17</v>
      </c>
      <c r="G156" s="162">
        <f>SUM(G155)</f>
        <v>0</v>
      </c>
      <c r="H156" s="162">
        <f>SUM(H155)</f>
        <v>0</v>
      </c>
      <c r="I156" s="162">
        <f>SUM(I155)</f>
        <v>0</v>
      </c>
      <c r="J156" s="51"/>
      <c r="K156" s="51"/>
    </row>
    <row r="157" spans="1:11" ht="12.75" hidden="1" outlineLevel="1">
      <c r="A157" s="67" t="s">
        <v>55</v>
      </c>
      <c r="B157" s="67" t="s">
        <v>246</v>
      </c>
      <c r="C157" s="67" t="s">
        <v>57</v>
      </c>
      <c r="D157" s="47" t="s">
        <v>247</v>
      </c>
      <c r="E157" s="48">
        <v>179.18</v>
      </c>
      <c r="F157" s="49" t="s">
        <v>17</v>
      </c>
      <c r="G157" s="162"/>
      <c r="H157" s="162"/>
      <c r="I157" s="162"/>
      <c r="J157" s="51"/>
      <c r="K157" s="51"/>
    </row>
    <row r="158" spans="1:11" ht="12.75" collapsed="1">
      <c r="A158" s="67"/>
      <c r="B158" s="66" t="s">
        <v>360</v>
      </c>
      <c r="C158" s="67"/>
      <c r="D158" s="47"/>
      <c r="E158" s="79">
        <f>SUM(E157)</f>
        <v>179.18</v>
      </c>
      <c r="F158" s="49" t="s">
        <v>17</v>
      </c>
      <c r="G158" s="162">
        <f>SUM(G157)</f>
        <v>0</v>
      </c>
      <c r="H158" s="162">
        <f>SUM(H157)</f>
        <v>0</v>
      </c>
      <c r="I158" s="162">
        <f>SUM(I157)</f>
        <v>0</v>
      </c>
      <c r="J158" s="51"/>
      <c r="K158" s="51"/>
    </row>
    <row r="159" spans="1:11" ht="12.75" hidden="1" outlineLevel="1">
      <c r="A159" s="67" t="s">
        <v>55</v>
      </c>
      <c r="B159" s="67" t="s">
        <v>248</v>
      </c>
      <c r="C159" s="67" t="s">
        <v>57</v>
      </c>
      <c r="D159" s="47" t="s">
        <v>249</v>
      </c>
      <c r="E159" s="48">
        <v>82.0282</v>
      </c>
      <c r="F159" s="49" t="s">
        <v>17</v>
      </c>
      <c r="G159" s="163"/>
      <c r="H159" s="163"/>
      <c r="I159" s="163"/>
      <c r="J159" s="51"/>
      <c r="K159" s="51"/>
    </row>
    <row r="160" spans="1:11" ht="12.75" hidden="1" outlineLevel="1">
      <c r="A160" s="67" t="s">
        <v>55</v>
      </c>
      <c r="B160" s="67" t="s">
        <v>248</v>
      </c>
      <c r="C160" s="67" t="s">
        <v>57</v>
      </c>
      <c r="D160" s="47" t="s">
        <v>250</v>
      </c>
      <c r="E160" s="48">
        <v>982.756</v>
      </c>
      <c r="F160" s="49" t="s">
        <v>17</v>
      </c>
      <c r="G160" s="163"/>
      <c r="H160" s="163"/>
      <c r="I160" s="163"/>
      <c r="J160" s="51"/>
      <c r="K160" s="51"/>
    </row>
    <row r="161" spans="1:11" ht="12.75" hidden="1" outlineLevel="1">
      <c r="A161" s="67" t="s">
        <v>55</v>
      </c>
      <c r="B161" s="67" t="s">
        <v>248</v>
      </c>
      <c r="C161" s="67" t="s">
        <v>57</v>
      </c>
      <c r="D161" s="47" t="s">
        <v>251</v>
      </c>
      <c r="E161" s="48">
        <v>519.475</v>
      </c>
      <c r="F161" s="49" t="s">
        <v>17</v>
      </c>
      <c r="G161" s="163"/>
      <c r="H161" s="163"/>
      <c r="I161" s="163"/>
      <c r="J161" s="51"/>
      <c r="K161" s="51"/>
    </row>
    <row r="162" spans="1:11" ht="12.75" hidden="1" outlineLevel="1">
      <c r="A162" s="67" t="s">
        <v>55</v>
      </c>
      <c r="B162" s="67" t="s">
        <v>248</v>
      </c>
      <c r="C162" s="67" t="s">
        <v>57</v>
      </c>
      <c r="D162" s="47" t="s">
        <v>252</v>
      </c>
      <c r="E162" s="48">
        <v>240.15</v>
      </c>
      <c r="F162" s="49" t="s">
        <v>17</v>
      </c>
      <c r="G162" s="163"/>
      <c r="H162" s="163"/>
      <c r="I162" s="163"/>
      <c r="J162" s="51"/>
      <c r="K162" s="51"/>
    </row>
    <row r="163" spans="1:13" ht="12.75" hidden="1" outlineLevel="1">
      <c r="A163" s="67" t="s">
        <v>55</v>
      </c>
      <c r="B163" s="67" t="s">
        <v>248</v>
      </c>
      <c r="C163" s="67" t="s">
        <v>57</v>
      </c>
      <c r="D163" s="47" t="s">
        <v>253</v>
      </c>
      <c r="E163" s="48">
        <v>25.3077</v>
      </c>
      <c r="F163" s="49" t="s">
        <v>17</v>
      </c>
      <c r="G163" s="163"/>
      <c r="H163" s="163"/>
      <c r="I163" s="163"/>
      <c r="J163" s="51"/>
      <c r="K163" s="51"/>
      <c r="M163" s="2"/>
    </row>
    <row r="164" spans="1:11" ht="12.75" hidden="1" outlineLevel="1">
      <c r="A164" s="67" t="s">
        <v>55</v>
      </c>
      <c r="B164" s="67" t="s">
        <v>248</v>
      </c>
      <c r="C164" s="67" t="s">
        <v>57</v>
      </c>
      <c r="D164" s="47" t="s">
        <v>254</v>
      </c>
      <c r="E164" s="48">
        <v>20.0373</v>
      </c>
      <c r="F164" s="49" t="s">
        <v>17</v>
      </c>
      <c r="G164" s="163"/>
      <c r="H164" s="163"/>
      <c r="I164" s="163"/>
      <c r="J164" s="51"/>
      <c r="K164" s="51"/>
    </row>
    <row r="165" spans="1:11" ht="12.75" hidden="1" outlineLevel="1">
      <c r="A165" s="67" t="s">
        <v>55</v>
      </c>
      <c r="B165" s="67" t="s">
        <v>248</v>
      </c>
      <c r="C165" s="67" t="s">
        <v>57</v>
      </c>
      <c r="D165" s="47" t="s">
        <v>255</v>
      </c>
      <c r="E165" s="48">
        <v>420.324</v>
      </c>
      <c r="F165" s="49" t="s">
        <v>17</v>
      </c>
      <c r="G165" s="163"/>
      <c r="H165" s="163"/>
      <c r="I165" s="163"/>
      <c r="J165" s="51"/>
      <c r="K165" s="51"/>
    </row>
    <row r="166" spans="1:11" ht="12.75" hidden="1" outlineLevel="1">
      <c r="A166" s="67" t="s">
        <v>55</v>
      </c>
      <c r="B166" s="67" t="s">
        <v>248</v>
      </c>
      <c r="C166" s="67" t="s">
        <v>57</v>
      </c>
      <c r="D166" s="47" t="s">
        <v>256</v>
      </c>
      <c r="E166" s="48">
        <v>55.2353</v>
      </c>
      <c r="F166" s="49" t="s">
        <v>17</v>
      </c>
      <c r="G166" s="163"/>
      <c r="H166" s="163"/>
      <c r="I166" s="163"/>
      <c r="J166" s="51"/>
      <c r="K166" s="51"/>
    </row>
    <row r="167" spans="1:11" ht="12.75" hidden="1" outlineLevel="1">
      <c r="A167" s="67" t="s">
        <v>55</v>
      </c>
      <c r="B167" s="67" t="s">
        <v>248</v>
      </c>
      <c r="C167" s="67" t="s">
        <v>57</v>
      </c>
      <c r="D167" s="47" t="s">
        <v>257</v>
      </c>
      <c r="E167" s="48">
        <v>1468.95</v>
      </c>
      <c r="F167" s="49" t="s">
        <v>17</v>
      </c>
      <c r="G167" s="163"/>
      <c r="H167" s="163"/>
      <c r="I167" s="163"/>
      <c r="J167" s="51"/>
      <c r="K167" s="51"/>
    </row>
    <row r="168" spans="1:11" ht="12.75" hidden="1" outlineLevel="1">
      <c r="A168" s="67" t="s">
        <v>55</v>
      </c>
      <c r="B168" s="67" t="s">
        <v>248</v>
      </c>
      <c r="C168" s="67" t="s">
        <v>57</v>
      </c>
      <c r="D168" s="47" t="s">
        <v>258</v>
      </c>
      <c r="E168" s="48">
        <v>77.2871</v>
      </c>
      <c r="F168" s="49" t="s">
        <v>17</v>
      </c>
      <c r="G168" s="162"/>
      <c r="H168" s="162"/>
      <c r="I168" s="162"/>
      <c r="J168" s="51"/>
      <c r="K168" s="51"/>
    </row>
    <row r="169" spans="1:11" ht="12.75" collapsed="1">
      <c r="A169" s="67"/>
      <c r="B169" s="66" t="s">
        <v>361</v>
      </c>
      <c r="C169" s="67"/>
      <c r="D169" s="47"/>
      <c r="E169" s="79">
        <f>SUM(E159:E168)</f>
        <v>3891.5506</v>
      </c>
      <c r="F169" s="49" t="s">
        <v>17</v>
      </c>
      <c r="G169" s="162">
        <f>SUM(G159:G168)</f>
        <v>0</v>
      </c>
      <c r="H169" s="162">
        <f>SUM(H159:H168)</f>
        <v>0</v>
      </c>
      <c r="I169" s="162">
        <f>SUM(I159:I168)</f>
        <v>0</v>
      </c>
      <c r="J169" s="51"/>
      <c r="K169" s="51"/>
    </row>
    <row r="170" spans="1:11" ht="12.75" hidden="1" outlineLevel="1">
      <c r="A170" s="67" t="s">
        <v>55</v>
      </c>
      <c r="B170" s="67" t="s">
        <v>56</v>
      </c>
      <c r="C170" s="67" t="s">
        <v>57</v>
      </c>
      <c r="D170" s="47" t="s">
        <v>259</v>
      </c>
      <c r="E170" s="48">
        <v>79.2748</v>
      </c>
      <c r="F170" s="49" t="s">
        <v>17</v>
      </c>
      <c r="G170" s="163"/>
      <c r="H170" s="163"/>
      <c r="I170" s="163"/>
      <c r="J170" s="51"/>
      <c r="K170" s="51"/>
    </row>
    <row r="171" spans="1:11" ht="12.75" hidden="1" outlineLevel="1">
      <c r="A171" s="67" t="s">
        <v>55</v>
      </c>
      <c r="B171" s="67" t="s">
        <v>56</v>
      </c>
      <c r="C171" s="67" t="s">
        <v>57</v>
      </c>
      <c r="D171" s="47" t="s">
        <v>260</v>
      </c>
      <c r="E171" s="48">
        <v>67.62</v>
      </c>
      <c r="F171" s="49" t="s">
        <v>17</v>
      </c>
      <c r="G171" s="163"/>
      <c r="H171" s="163"/>
      <c r="I171" s="163"/>
      <c r="J171" s="51"/>
      <c r="K171" s="51"/>
    </row>
    <row r="172" spans="1:11" ht="12.75" hidden="1" outlineLevel="1">
      <c r="A172" s="67" t="s">
        <v>55</v>
      </c>
      <c r="B172" s="67" t="s">
        <v>56</v>
      </c>
      <c r="C172" s="67" t="s">
        <v>57</v>
      </c>
      <c r="D172" s="47" t="s">
        <v>261</v>
      </c>
      <c r="E172" s="48">
        <v>257.57</v>
      </c>
      <c r="F172" s="49" t="s">
        <v>17</v>
      </c>
      <c r="G172" s="163"/>
      <c r="H172" s="163"/>
      <c r="I172" s="163"/>
      <c r="J172" s="51"/>
      <c r="K172" s="51"/>
    </row>
    <row r="173" spans="1:14" ht="12.75" hidden="1" outlineLevel="1">
      <c r="A173" s="67" t="s">
        <v>55</v>
      </c>
      <c r="B173" s="67" t="s">
        <v>56</v>
      </c>
      <c r="C173" s="67" t="s">
        <v>57</v>
      </c>
      <c r="D173" s="47" t="s">
        <v>262</v>
      </c>
      <c r="E173" s="48">
        <v>224.809</v>
      </c>
      <c r="F173" s="49" t="s">
        <v>17</v>
      </c>
      <c r="G173" s="163"/>
      <c r="H173" s="163"/>
      <c r="I173" s="163"/>
      <c r="J173" s="51"/>
      <c r="K173" s="51"/>
      <c r="N173" s="2"/>
    </row>
    <row r="174" spans="1:11" ht="12.75" hidden="1" outlineLevel="1">
      <c r="A174" s="67" t="s">
        <v>55</v>
      </c>
      <c r="B174" s="67" t="s">
        <v>56</v>
      </c>
      <c r="C174" s="67" t="s">
        <v>57</v>
      </c>
      <c r="D174" s="47" t="s">
        <v>263</v>
      </c>
      <c r="E174" s="48">
        <v>371.85</v>
      </c>
      <c r="F174" s="49" t="s">
        <v>17</v>
      </c>
      <c r="G174" s="163"/>
      <c r="H174" s="163"/>
      <c r="I174" s="163"/>
      <c r="J174" s="51"/>
      <c r="K174" s="51"/>
    </row>
    <row r="175" spans="1:11" ht="12.75" hidden="1" outlineLevel="1">
      <c r="A175" s="67" t="s">
        <v>55</v>
      </c>
      <c r="B175" s="67" t="s">
        <v>56</v>
      </c>
      <c r="C175" s="67" t="s">
        <v>57</v>
      </c>
      <c r="D175" s="47" t="s">
        <v>264</v>
      </c>
      <c r="E175" s="48">
        <v>139.16</v>
      </c>
      <c r="F175" s="49" t="s">
        <v>17</v>
      </c>
      <c r="G175" s="163"/>
      <c r="H175" s="163"/>
      <c r="I175" s="163"/>
      <c r="J175" s="51"/>
      <c r="K175" s="51"/>
    </row>
    <row r="176" spans="1:11" ht="12.75" hidden="1" outlineLevel="1">
      <c r="A176" s="67" t="s">
        <v>55</v>
      </c>
      <c r="B176" s="67" t="s">
        <v>56</v>
      </c>
      <c r="C176" s="67" t="s">
        <v>57</v>
      </c>
      <c r="D176" s="47" t="s">
        <v>265</v>
      </c>
      <c r="E176" s="48">
        <v>164.604</v>
      </c>
      <c r="F176" s="49" t="s">
        <v>17</v>
      </c>
      <c r="G176" s="163"/>
      <c r="H176" s="163"/>
      <c r="I176" s="163"/>
      <c r="J176" s="51"/>
      <c r="K176" s="51"/>
    </row>
    <row r="177" spans="1:11" ht="12.75" hidden="1" outlineLevel="1">
      <c r="A177" s="67" t="s">
        <v>55</v>
      </c>
      <c r="B177" s="67" t="s">
        <v>56</v>
      </c>
      <c r="C177" s="67" t="s">
        <v>57</v>
      </c>
      <c r="D177" s="47" t="s">
        <v>266</v>
      </c>
      <c r="E177" s="48">
        <v>482.31</v>
      </c>
      <c r="F177" s="49" t="s">
        <v>17</v>
      </c>
      <c r="G177" s="163"/>
      <c r="H177" s="163"/>
      <c r="I177" s="163"/>
      <c r="J177" s="51"/>
      <c r="K177" s="51"/>
    </row>
    <row r="178" spans="1:11" ht="12.75" hidden="1" outlineLevel="1">
      <c r="A178" s="67" t="s">
        <v>55</v>
      </c>
      <c r="B178" s="67" t="s">
        <v>56</v>
      </c>
      <c r="C178" s="67" t="s">
        <v>57</v>
      </c>
      <c r="D178" s="47" t="s">
        <v>267</v>
      </c>
      <c r="E178" s="48">
        <v>499.58</v>
      </c>
      <c r="F178" s="49" t="s">
        <v>17</v>
      </c>
      <c r="G178" s="163"/>
      <c r="H178" s="163"/>
      <c r="I178" s="163"/>
      <c r="J178" s="51"/>
      <c r="K178" s="51"/>
    </row>
    <row r="179" spans="1:11" ht="12.75" hidden="1" outlineLevel="1">
      <c r="A179" s="67" t="s">
        <v>55</v>
      </c>
      <c r="B179" s="67" t="s">
        <v>56</v>
      </c>
      <c r="C179" s="67" t="s">
        <v>57</v>
      </c>
      <c r="D179" s="47" t="s">
        <v>268</v>
      </c>
      <c r="E179" s="48">
        <v>111.58</v>
      </c>
      <c r="F179" s="49" t="s">
        <v>17</v>
      </c>
      <c r="G179" s="163"/>
      <c r="H179" s="163"/>
      <c r="I179" s="163"/>
      <c r="J179" s="51"/>
      <c r="K179" s="51"/>
    </row>
    <row r="180" spans="1:14" ht="12.75" hidden="1" outlineLevel="1">
      <c r="A180" s="67" t="s">
        <v>55</v>
      </c>
      <c r="B180" s="67" t="s">
        <v>56</v>
      </c>
      <c r="C180" s="67" t="s">
        <v>57</v>
      </c>
      <c r="D180" s="47" t="s">
        <v>231</v>
      </c>
      <c r="E180" s="48">
        <v>0.182244</v>
      </c>
      <c r="F180" s="49" t="s">
        <v>17</v>
      </c>
      <c r="G180" s="163"/>
      <c r="H180" s="163"/>
      <c r="I180" s="163"/>
      <c r="J180" s="51"/>
      <c r="K180" s="51"/>
      <c r="N180" s="2"/>
    </row>
    <row r="181" spans="1:11" ht="12.75" hidden="1" outlineLevel="1">
      <c r="A181" s="67" t="s">
        <v>55</v>
      </c>
      <c r="B181" s="67" t="s">
        <v>56</v>
      </c>
      <c r="C181" s="67" t="s">
        <v>57</v>
      </c>
      <c r="D181" s="47" t="s">
        <v>232</v>
      </c>
      <c r="E181" s="48">
        <v>21.9016</v>
      </c>
      <c r="F181" s="49" t="s">
        <v>17</v>
      </c>
      <c r="G181" s="163"/>
      <c r="H181" s="163"/>
      <c r="I181" s="163"/>
      <c r="J181" s="51"/>
      <c r="K181" s="51"/>
    </row>
    <row r="182" spans="1:11" ht="12.75" hidden="1" outlineLevel="1">
      <c r="A182" s="67" t="s">
        <v>55</v>
      </c>
      <c r="B182" s="67" t="s">
        <v>56</v>
      </c>
      <c r="C182" s="67" t="s">
        <v>57</v>
      </c>
      <c r="D182" s="47" t="s">
        <v>233</v>
      </c>
      <c r="E182" s="48">
        <v>0.423112</v>
      </c>
      <c r="F182" s="49" t="s">
        <v>17</v>
      </c>
      <c r="G182" s="163"/>
      <c r="H182" s="163"/>
      <c r="I182" s="163"/>
      <c r="J182" s="51"/>
      <c r="K182" s="51"/>
    </row>
    <row r="183" spans="1:11" ht="12.75" hidden="1" outlineLevel="1">
      <c r="A183" s="67" t="s">
        <v>55</v>
      </c>
      <c r="B183" s="67" t="s">
        <v>56</v>
      </c>
      <c r="C183" s="67" t="s">
        <v>57</v>
      </c>
      <c r="D183" s="47" t="s">
        <v>58</v>
      </c>
      <c r="E183" s="48">
        <v>10</v>
      </c>
      <c r="F183" s="49" t="s">
        <v>17</v>
      </c>
      <c r="G183" s="163"/>
      <c r="H183" s="163"/>
      <c r="I183" s="163"/>
      <c r="J183" s="51"/>
      <c r="K183" s="51"/>
    </row>
    <row r="184" spans="1:11" ht="12.75" hidden="1" outlineLevel="1">
      <c r="A184" s="67" t="s">
        <v>55</v>
      </c>
      <c r="B184" s="67" t="s">
        <v>56</v>
      </c>
      <c r="C184" s="67" t="s">
        <v>57</v>
      </c>
      <c r="D184" s="47" t="s">
        <v>270</v>
      </c>
      <c r="E184" s="48">
        <v>78.49</v>
      </c>
      <c r="F184" s="49" t="s">
        <v>17</v>
      </c>
      <c r="G184" s="163"/>
      <c r="H184" s="163"/>
      <c r="I184" s="163"/>
      <c r="J184" s="51"/>
      <c r="K184" s="51"/>
    </row>
    <row r="185" spans="1:11" ht="12.75" hidden="1" outlineLevel="1">
      <c r="A185" s="67" t="s">
        <v>55</v>
      </c>
      <c r="B185" s="67" t="s">
        <v>56</v>
      </c>
      <c r="C185" s="67" t="s">
        <v>57</v>
      </c>
      <c r="D185" s="47" t="s">
        <v>269</v>
      </c>
      <c r="E185" s="48">
        <v>474.16</v>
      </c>
      <c r="F185" s="49" t="s">
        <v>17</v>
      </c>
      <c r="G185" s="162"/>
      <c r="H185" s="162"/>
      <c r="I185" s="162"/>
      <c r="J185" s="51"/>
      <c r="K185" s="51"/>
    </row>
    <row r="186" spans="1:11" ht="12.75" collapsed="1">
      <c r="A186" s="67"/>
      <c r="B186" s="66" t="s">
        <v>414</v>
      </c>
      <c r="C186" s="67"/>
      <c r="D186" s="47"/>
      <c r="E186" s="79">
        <f>SUM(E170:E185)</f>
        <v>2983.5147559999996</v>
      </c>
      <c r="F186" s="49" t="s">
        <v>17</v>
      </c>
      <c r="G186" s="162">
        <f>SUM(G170:G185)</f>
        <v>0</v>
      </c>
      <c r="H186" s="162">
        <f>SUM(H170:H185)</f>
        <v>0</v>
      </c>
      <c r="I186" s="162">
        <f>SUM(I170:I185)</f>
        <v>0</v>
      </c>
      <c r="J186" s="51"/>
      <c r="K186" s="51"/>
    </row>
    <row r="187" spans="1:11" ht="12.75" hidden="1" outlineLevel="1">
      <c r="A187" s="67" t="s">
        <v>55</v>
      </c>
      <c r="B187" s="67" t="s">
        <v>271</v>
      </c>
      <c r="C187" s="67" t="s">
        <v>57</v>
      </c>
      <c r="D187" s="47" t="s">
        <v>272</v>
      </c>
      <c r="E187" s="48">
        <v>295.973</v>
      </c>
      <c r="F187" s="49" t="s">
        <v>17</v>
      </c>
      <c r="G187" s="163"/>
      <c r="H187" s="163"/>
      <c r="I187" s="163"/>
      <c r="J187" s="51"/>
      <c r="K187" s="51"/>
    </row>
    <row r="188" spans="1:11" ht="12.75" hidden="1" outlineLevel="1">
      <c r="A188" s="67" t="s">
        <v>55</v>
      </c>
      <c r="B188" s="67" t="s">
        <v>271</v>
      </c>
      <c r="C188" s="67" t="s">
        <v>57</v>
      </c>
      <c r="D188" s="47" t="s">
        <v>273</v>
      </c>
      <c r="E188" s="48">
        <v>238.739</v>
      </c>
      <c r="F188" s="49" t="s">
        <v>17</v>
      </c>
      <c r="G188" s="162"/>
      <c r="H188" s="162"/>
      <c r="I188" s="162"/>
      <c r="J188" s="51"/>
      <c r="K188" s="51"/>
    </row>
    <row r="189" spans="1:11" ht="12.75" collapsed="1">
      <c r="A189" s="67"/>
      <c r="B189" s="66" t="s">
        <v>363</v>
      </c>
      <c r="C189" s="67"/>
      <c r="D189" s="47"/>
      <c r="E189" s="79">
        <f>SUM(E187:E188)</f>
        <v>534.712</v>
      </c>
      <c r="F189" s="49" t="s">
        <v>17</v>
      </c>
      <c r="G189" s="162">
        <f>SUM(G187:G188)</f>
        <v>0</v>
      </c>
      <c r="H189" s="162">
        <f>SUM(H187:H188)</f>
        <v>0</v>
      </c>
      <c r="I189" s="162">
        <f>SUM(I187:I188)</f>
        <v>0</v>
      </c>
      <c r="J189" s="51"/>
      <c r="K189" s="51"/>
    </row>
    <row r="190" spans="1:11" ht="12.75" hidden="1" outlineLevel="1">
      <c r="A190" s="67" t="s">
        <v>55</v>
      </c>
      <c r="B190" s="67" t="s">
        <v>274</v>
      </c>
      <c r="C190" s="67" t="s">
        <v>57</v>
      </c>
      <c r="D190" s="47" t="s">
        <v>275</v>
      </c>
      <c r="E190" s="48">
        <v>223.531</v>
      </c>
      <c r="F190" s="49" t="s">
        <v>17</v>
      </c>
      <c r="G190" s="163"/>
      <c r="H190" s="163"/>
      <c r="I190" s="163"/>
      <c r="J190" s="51"/>
      <c r="K190" s="51"/>
    </row>
    <row r="191" spans="1:11" ht="12.75" hidden="1" outlineLevel="1">
      <c r="A191" s="67" t="s">
        <v>55</v>
      </c>
      <c r="B191" s="67" t="s">
        <v>274</v>
      </c>
      <c r="C191" s="67" t="s">
        <v>57</v>
      </c>
      <c r="D191" s="47" t="s">
        <v>276</v>
      </c>
      <c r="E191" s="48">
        <v>147.403</v>
      </c>
      <c r="F191" s="49" t="s">
        <v>17</v>
      </c>
      <c r="G191" s="163"/>
      <c r="H191" s="163"/>
      <c r="I191" s="163"/>
      <c r="J191" s="51"/>
      <c r="K191" s="51"/>
    </row>
    <row r="192" spans="1:11" ht="12.75" hidden="1" outlineLevel="1">
      <c r="A192" s="67" t="s">
        <v>55</v>
      </c>
      <c r="B192" s="67" t="s">
        <v>274</v>
      </c>
      <c r="C192" s="67" t="s">
        <v>57</v>
      </c>
      <c r="D192" s="47" t="s">
        <v>277</v>
      </c>
      <c r="E192" s="48">
        <v>507.178</v>
      </c>
      <c r="F192" s="49" t="s">
        <v>17</v>
      </c>
      <c r="G192" s="162"/>
      <c r="H192" s="162"/>
      <c r="I192" s="162"/>
      <c r="J192" s="51"/>
      <c r="K192" s="51"/>
    </row>
    <row r="193" spans="1:11" ht="12.75" collapsed="1">
      <c r="A193" s="67"/>
      <c r="B193" s="66" t="s">
        <v>364</v>
      </c>
      <c r="C193" s="67"/>
      <c r="D193" s="47"/>
      <c r="E193" s="79">
        <f>SUM(E190:E192)</f>
        <v>878.112</v>
      </c>
      <c r="F193" s="49" t="s">
        <v>17</v>
      </c>
      <c r="G193" s="162">
        <f>SUM(G190:G192)</f>
        <v>0</v>
      </c>
      <c r="H193" s="162">
        <f>SUM(H190:H192)</f>
        <v>0</v>
      </c>
      <c r="I193" s="162">
        <f>SUM(I190:I192)</f>
        <v>0</v>
      </c>
      <c r="J193" s="51"/>
      <c r="K193" s="51"/>
    </row>
    <row r="194" spans="1:13" ht="12.75" hidden="1" outlineLevel="1">
      <c r="A194" s="67" t="s">
        <v>278</v>
      </c>
      <c r="B194" s="67" t="s">
        <v>279</v>
      </c>
      <c r="C194" s="67" t="s">
        <v>278</v>
      </c>
      <c r="D194" s="47" t="s">
        <v>280</v>
      </c>
      <c r="E194" s="48">
        <v>1166.49</v>
      </c>
      <c r="F194" s="49" t="s">
        <v>17</v>
      </c>
      <c r="G194" s="163"/>
      <c r="H194" s="163"/>
      <c r="I194" s="163"/>
      <c r="J194" s="51"/>
      <c r="K194" s="51"/>
      <c r="M194" s="2"/>
    </row>
    <row r="195" spans="1:13" ht="12.75" hidden="1" outlineLevel="1">
      <c r="A195" s="67"/>
      <c r="B195" s="67" t="s">
        <v>279</v>
      </c>
      <c r="C195" s="67" t="s">
        <v>278</v>
      </c>
      <c r="D195" s="47" t="s">
        <v>394</v>
      </c>
      <c r="E195" s="48">
        <v>235</v>
      </c>
      <c r="F195" s="49" t="s">
        <v>17</v>
      </c>
      <c r="G195" s="163"/>
      <c r="H195" s="163"/>
      <c r="I195" s="163"/>
      <c r="J195" s="51"/>
      <c r="K195" s="51"/>
      <c r="M195" s="2"/>
    </row>
    <row r="196" spans="1:13" ht="12.75" hidden="1" outlineLevel="1">
      <c r="A196" s="67"/>
      <c r="B196" s="67" t="s">
        <v>279</v>
      </c>
      <c r="C196" s="67" t="s">
        <v>278</v>
      </c>
      <c r="D196" s="47" t="s">
        <v>395</v>
      </c>
      <c r="E196" s="48">
        <v>117</v>
      </c>
      <c r="F196" s="49" t="s">
        <v>17</v>
      </c>
      <c r="G196" s="163"/>
      <c r="H196" s="163"/>
      <c r="I196" s="163"/>
      <c r="J196" s="51"/>
      <c r="K196" s="51"/>
      <c r="M196" s="2"/>
    </row>
    <row r="197" spans="1:13" ht="12.75" hidden="1" outlineLevel="1">
      <c r="A197" s="67"/>
      <c r="B197" s="67" t="s">
        <v>279</v>
      </c>
      <c r="C197" s="67" t="s">
        <v>278</v>
      </c>
      <c r="D197" s="47" t="s">
        <v>396</v>
      </c>
      <c r="E197" s="48">
        <v>76</v>
      </c>
      <c r="F197" s="49" t="s">
        <v>17</v>
      </c>
      <c r="G197" s="163"/>
      <c r="H197" s="163"/>
      <c r="I197" s="163"/>
      <c r="J197" s="51"/>
      <c r="K197" s="51"/>
      <c r="M197" s="2"/>
    </row>
    <row r="198" spans="1:11" ht="12.75" hidden="1" outlineLevel="1">
      <c r="A198" s="67" t="s">
        <v>278</v>
      </c>
      <c r="B198" s="67" t="s">
        <v>279</v>
      </c>
      <c r="C198" s="67" t="s">
        <v>278</v>
      </c>
      <c r="D198" s="47" t="s">
        <v>281</v>
      </c>
      <c r="E198" s="48">
        <v>528.32</v>
      </c>
      <c r="F198" s="49" t="s">
        <v>17</v>
      </c>
      <c r="G198" s="162"/>
      <c r="H198" s="162"/>
      <c r="I198" s="162"/>
      <c r="J198" s="51"/>
      <c r="K198" s="51"/>
    </row>
    <row r="199" spans="1:11" ht="12.75" collapsed="1">
      <c r="A199" s="67"/>
      <c r="B199" s="66" t="s">
        <v>365</v>
      </c>
      <c r="C199" s="67"/>
      <c r="D199" s="47"/>
      <c r="E199" s="79">
        <f>SUM(E194:E198)</f>
        <v>2122.81</v>
      </c>
      <c r="F199" s="49" t="s">
        <v>17</v>
      </c>
      <c r="G199" s="162">
        <f>SUM(G194:G198)</f>
        <v>0</v>
      </c>
      <c r="H199" s="162">
        <f>SUM(H194:H198)</f>
        <v>0</v>
      </c>
      <c r="I199" s="162">
        <f>SUM(I194:I198)</f>
        <v>0</v>
      </c>
      <c r="J199" s="51"/>
      <c r="K199" s="51"/>
    </row>
    <row r="200" spans="1:11" ht="12.75" hidden="1" outlineLevel="1">
      <c r="A200" s="67" t="s">
        <v>278</v>
      </c>
      <c r="B200" s="67" t="s">
        <v>283</v>
      </c>
      <c r="C200" s="67" t="s">
        <v>278</v>
      </c>
      <c r="D200" s="47" t="s">
        <v>284</v>
      </c>
      <c r="E200" s="48">
        <v>170.88</v>
      </c>
      <c r="F200" s="49" t="s">
        <v>17</v>
      </c>
      <c r="G200" s="163"/>
      <c r="H200" s="163"/>
      <c r="I200" s="163"/>
      <c r="J200" s="51"/>
      <c r="K200" s="51"/>
    </row>
    <row r="201" spans="1:11" ht="12.75" hidden="1" outlineLevel="1">
      <c r="A201" s="67" t="s">
        <v>278</v>
      </c>
      <c r="B201" s="67" t="s">
        <v>283</v>
      </c>
      <c r="C201" s="67" t="s">
        <v>278</v>
      </c>
      <c r="D201" s="47" t="s">
        <v>285</v>
      </c>
      <c r="E201" s="48">
        <v>370.95</v>
      </c>
      <c r="F201" s="49" t="s">
        <v>17</v>
      </c>
      <c r="G201" s="163"/>
      <c r="H201" s="163"/>
      <c r="I201" s="163"/>
      <c r="J201" s="51"/>
      <c r="K201" s="51"/>
    </row>
    <row r="202" spans="1:11" ht="12.75" hidden="1" outlineLevel="1">
      <c r="A202" s="67" t="s">
        <v>278</v>
      </c>
      <c r="B202" s="67" t="s">
        <v>283</v>
      </c>
      <c r="C202" s="67" t="s">
        <v>278</v>
      </c>
      <c r="D202" s="47" t="s">
        <v>286</v>
      </c>
      <c r="E202" s="48">
        <v>202.94</v>
      </c>
      <c r="F202" s="49" t="s">
        <v>17</v>
      </c>
      <c r="G202" s="162"/>
      <c r="H202" s="162"/>
      <c r="I202" s="162"/>
      <c r="J202" s="51"/>
      <c r="K202" s="51"/>
    </row>
    <row r="203" spans="1:11" ht="12.75" hidden="1" outlineLevel="1">
      <c r="A203" s="67" t="s">
        <v>278</v>
      </c>
      <c r="B203" s="67" t="s">
        <v>283</v>
      </c>
      <c r="C203" s="67" t="s">
        <v>278</v>
      </c>
      <c r="D203" s="47" t="s">
        <v>415</v>
      </c>
      <c r="E203" s="48">
        <v>63</v>
      </c>
      <c r="F203" s="49" t="s">
        <v>17</v>
      </c>
      <c r="G203" s="162"/>
      <c r="H203" s="162"/>
      <c r="I203" s="162"/>
      <c r="J203" s="51"/>
      <c r="K203" s="51"/>
    </row>
    <row r="204" spans="1:11" ht="12.75" hidden="1" outlineLevel="1">
      <c r="A204" s="67" t="s">
        <v>278</v>
      </c>
      <c r="B204" s="67" t="s">
        <v>283</v>
      </c>
      <c r="C204" s="67" t="s">
        <v>278</v>
      </c>
      <c r="D204" s="47" t="s">
        <v>416</v>
      </c>
      <c r="E204" s="48">
        <v>163.6</v>
      </c>
      <c r="F204" s="49" t="s">
        <v>17</v>
      </c>
      <c r="G204" s="162"/>
      <c r="H204" s="162"/>
      <c r="I204" s="162"/>
      <c r="J204" s="51"/>
      <c r="K204" s="51"/>
    </row>
    <row r="205" spans="1:13" ht="12.75" collapsed="1">
      <c r="A205" s="67"/>
      <c r="B205" s="66" t="s">
        <v>366</v>
      </c>
      <c r="C205" s="67"/>
      <c r="D205" s="47"/>
      <c r="E205" s="79">
        <f>SUM(E200:E204)</f>
        <v>971.37</v>
      </c>
      <c r="F205" s="49" t="s">
        <v>17</v>
      </c>
      <c r="G205" s="162">
        <f>SUM(G200:G204)</f>
        <v>0</v>
      </c>
      <c r="H205" s="162">
        <f>SUM(H200:H204)</f>
        <v>0</v>
      </c>
      <c r="I205" s="162">
        <f>SUM(I200:I204)</f>
        <v>0</v>
      </c>
      <c r="J205" s="77"/>
      <c r="K205" s="77"/>
      <c r="M205" s="2"/>
    </row>
    <row r="206" spans="1:11" ht="12.75" hidden="1" outlineLevel="1">
      <c r="A206" s="67" t="s">
        <v>278</v>
      </c>
      <c r="B206" s="67" t="s">
        <v>287</v>
      </c>
      <c r="C206" s="67" t="s">
        <v>278</v>
      </c>
      <c r="D206" s="47" t="s">
        <v>288</v>
      </c>
      <c r="E206" s="48">
        <v>422.64</v>
      </c>
      <c r="F206" s="49" t="s">
        <v>19</v>
      </c>
      <c r="G206" s="163"/>
      <c r="H206" s="163"/>
      <c r="I206" s="163"/>
      <c r="J206" s="50"/>
      <c r="K206" s="50"/>
    </row>
    <row r="207" spans="1:11" ht="12.75" hidden="1" outlineLevel="1">
      <c r="A207" s="67" t="s">
        <v>278</v>
      </c>
      <c r="B207" s="67" t="s">
        <v>287</v>
      </c>
      <c r="C207" s="67" t="s">
        <v>278</v>
      </c>
      <c r="D207" s="47" t="s">
        <v>289</v>
      </c>
      <c r="E207" s="48">
        <v>20.6894</v>
      </c>
      <c r="F207" s="49" t="s">
        <v>19</v>
      </c>
      <c r="G207" s="163"/>
      <c r="H207" s="163"/>
      <c r="I207" s="163"/>
      <c r="J207" s="50"/>
      <c r="K207" s="50"/>
    </row>
    <row r="208" spans="1:11" ht="12.75" hidden="1" outlineLevel="1">
      <c r="A208" s="67" t="s">
        <v>278</v>
      </c>
      <c r="B208" s="67" t="s">
        <v>287</v>
      </c>
      <c r="C208" s="67" t="s">
        <v>278</v>
      </c>
      <c r="D208" s="47" t="s">
        <v>290</v>
      </c>
      <c r="E208" s="48">
        <v>84.24</v>
      </c>
      <c r="F208" s="49" t="s">
        <v>19</v>
      </c>
      <c r="G208" s="162"/>
      <c r="H208" s="162"/>
      <c r="I208" s="162"/>
      <c r="J208" s="53"/>
      <c r="K208" s="53"/>
    </row>
    <row r="209" spans="1:14" ht="12.75" collapsed="1">
      <c r="A209" s="67"/>
      <c r="B209" s="66" t="s">
        <v>367</v>
      </c>
      <c r="C209" s="67"/>
      <c r="D209" s="47"/>
      <c r="E209" s="79">
        <f>SUM(E206:E208)</f>
        <v>527.5694</v>
      </c>
      <c r="F209" s="49" t="s">
        <v>19</v>
      </c>
      <c r="G209" s="162">
        <f>SUM(G206:G208)</f>
        <v>0</v>
      </c>
      <c r="H209" s="162">
        <f>SUM(H206:H208)</f>
        <v>0</v>
      </c>
      <c r="I209" s="162">
        <f>SUM(I206:I208)</f>
        <v>0</v>
      </c>
      <c r="J209" s="162">
        <f>SUM(J206:J208)</f>
        <v>0</v>
      </c>
      <c r="K209" s="162">
        <f>SUM(K206:K208)</f>
        <v>0</v>
      </c>
      <c r="N209" s="2"/>
    </row>
    <row r="210" spans="1:11" ht="12.75" hidden="1" outlineLevel="1">
      <c r="A210" s="67" t="s">
        <v>278</v>
      </c>
      <c r="B210" s="67" t="s">
        <v>291</v>
      </c>
      <c r="C210" s="67" t="s">
        <v>278</v>
      </c>
      <c r="D210" s="47" t="s">
        <v>282</v>
      </c>
      <c r="E210" s="48">
        <v>119.44</v>
      </c>
      <c r="F210" s="49" t="s">
        <v>17</v>
      </c>
      <c r="G210" s="162"/>
      <c r="H210" s="162"/>
      <c r="I210" s="162"/>
      <c r="J210" s="51"/>
      <c r="K210" s="51"/>
    </row>
    <row r="211" spans="1:11" ht="12.75" hidden="1" outlineLevel="1">
      <c r="A211" s="67" t="s">
        <v>278</v>
      </c>
      <c r="B211" s="67" t="s">
        <v>291</v>
      </c>
      <c r="C211" s="67" t="s">
        <v>278</v>
      </c>
      <c r="D211" s="47" t="s">
        <v>292</v>
      </c>
      <c r="E211" s="48">
        <v>1783.31</v>
      </c>
      <c r="F211" s="49" t="s">
        <v>17</v>
      </c>
      <c r="G211" s="163"/>
      <c r="H211" s="163"/>
      <c r="I211" s="163"/>
      <c r="J211" s="51"/>
      <c r="K211" s="51"/>
    </row>
    <row r="212" spans="1:11" ht="12.75" hidden="1" outlineLevel="1">
      <c r="A212" s="67" t="s">
        <v>278</v>
      </c>
      <c r="B212" s="67" t="s">
        <v>291</v>
      </c>
      <c r="C212" s="67" t="s">
        <v>278</v>
      </c>
      <c r="D212" s="47" t="s">
        <v>293</v>
      </c>
      <c r="E212" s="48">
        <v>54.2779</v>
      </c>
      <c r="F212" s="49" t="s">
        <v>17</v>
      </c>
      <c r="G212" s="163"/>
      <c r="H212" s="163"/>
      <c r="I212" s="163"/>
      <c r="J212" s="51"/>
      <c r="K212" s="51"/>
    </row>
    <row r="213" spans="1:11" ht="12.75" hidden="1" outlineLevel="1">
      <c r="A213" s="67" t="s">
        <v>278</v>
      </c>
      <c r="B213" s="67" t="s">
        <v>291</v>
      </c>
      <c r="C213" s="67" t="s">
        <v>278</v>
      </c>
      <c r="D213" s="47" t="s">
        <v>294</v>
      </c>
      <c r="E213" s="48">
        <v>261.928</v>
      </c>
      <c r="F213" s="49" t="s">
        <v>17</v>
      </c>
      <c r="G213" s="162"/>
      <c r="H213" s="162"/>
      <c r="I213" s="162"/>
      <c r="J213" s="51"/>
      <c r="K213" s="51"/>
    </row>
    <row r="214" spans="1:11" ht="12.75" collapsed="1">
      <c r="A214" s="67"/>
      <c r="B214" s="66" t="s">
        <v>368</v>
      </c>
      <c r="C214" s="67"/>
      <c r="D214" s="47"/>
      <c r="E214" s="79">
        <f>SUM(E210:E213)</f>
        <v>2218.9559</v>
      </c>
      <c r="F214" s="49" t="s">
        <v>17</v>
      </c>
      <c r="G214" s="162">
        <f>SUM(G210:G213)</f>
        <v>0</v>
      </c>
      <c r="H214" s="162">
        <f>SUM(H210:H213)</f>
        <v>0</v>
      </c>
      <c r="I214" s="162">
        <f>SUM(I210:I213)</f>
        <v>0</v>
      </c>
      <c r="J214" s="51"/>
      <c r="K214" s="51"/>
    </row>
    <row r="215" spans="1:11" ht="12.75" hidden="1" outlineLevel="1">
      <c r="A215" s="67" t="s">
        <v>295</v>
      </c>
      <c r="B215" s="67" t="s">
        <v>299</v>
      </c>
      <c r="C215" s="67" t="s">
        <v>295</v>
      </c>
      <c r="D215" s="47" t="s">
        <v>296</v>
      </c>
      <c r="E215" s="48">
        <v>820.85</v>
      </c>
      <c r="F215" s="49" t="s">
        <v>17</v>
      </c>
      <c r="G215" s="162"/>
      <c r="H215" s="162"/>
      <c r="I215" s="162"/>
      <c r="J215" s="51"/>
      <c r="K215" s="51"/>
    </row>
    <row r="216" spans="1:11" ht="12.75" collapsed="1">
      <c r="A216" s="67"/>
      <c r="B216" s="66" t="s">
        <v>369</v>
      </c>
      <c r="C216" s="67"/>
      <c r="D216" s="47"/>
      <c r="E216" s="79">
        <f>SUM(E215)</f>
        <v>820.85</v>
      </c>
      <c r="F216" s="49" t="s">
        <v>17</v>
      </c>
      <c r="G216" s="162">
        <f>SUM(G215)</f>
        <v>0</v>
      </c>
      <c r="H216" s="162">
        <f>SUM(H215)</f>
        <v>0</v>
      </c>
      <c r="I216" s="162">
        <f>SUM(I215)</f>
        <v>0</v>
      </c>
      <c r="J216" s="83"/>
      <c r="K216" s="83"/>
    </row>
    <row r="217" spans="1:11" ht="12.75">
      <c r="A217" s="67"/>
      <c r="B217" s="101" t="s">
        <v>320</v>
      </c>
      <c r="C217" s="101"/>
      <c r="D217" s="102"/>
      <c r="E217" s="103"/>
      <c r="F217" s="104"/>
      <c r="G217" s="105">
        <f>SUM(G216,G214,G209,G205,G199,G193,G189,G186,G169,G158,G156,G154,G151,G149,G147,G139,G136,G131,G128,G124,G119,G113,G109,G105,G102,G93,G97,G85,G82,G79,G77,G73,G70,G65,G60,G58,G56,G54,G52,G49,G46,G39,G34,G30,G24,G20,G18,G15,G8,G6)</f>
        <v>0</v>
      </c>
      <c r="H217" s="105">
        <f>SUM(H216,H214,H209,H205,H199,H193,H189,H186,H169,H158,H156,H154,H151,H149,H147,H139,H136,H131,H128,H124,H119,H113,H109,H105,H102,H97,H93,H85,H82,H79,H77,H73,H65,H60,H58,H56,H54,H52,H49,H46,H39,H34,H30,H24,H20,H18,H15,H8,H6)</f>
        <v>0</v>
      </c>
      <c r="I217" s="105">
        <f>SUM(I216,I214,I209,I205,I199,I193,I189,I186,I169,I158,I156,I154,I151,I149,I147,I136,I131,I128,I124,I119,I113,I109,I105,I102,I97,I93,I85,I82,I79,I77,I73,I65,I60,I54,I49,I46,I39,I34,I30,I24,I8,I6)</f>
        <v>0</v>
      </c>
      <c r="J217" s="105">
        <f>SUM(J209,J154,J147,J124,J73,J65,J34,J30)</f>
        <v>0</v>
      </c>
      <c r="K217" s="105">
        <f>SUM(K209)</f>
        <v>0</v>
      </c>
    </row>
    <row r="218" spans="1:11" ht="12.75">
      <c r="A218" s="68"/>
      <c r="B218" s="106" t="s">
        <v>321</v>
      </c>
      <c r="C218" s="68"/>
      <c r="D218" s="31"/>
      <c r="E218" s="20"/>
      <c r="F218" s="32"/>
      <c r="G218" s="156">
        <f>SUM(G217,H217,I217,J217,K217)</f>
        <v>0</v>
      </c>
      <c r="H218" s="157"/>
      <c r="I218" s="157"/>
      <c r="J218" s="157"/>
      <c r="K218" s="158"/>
    </row>
    <row r="219" spans="1:7" ht="12.75">
      <c r="A219" s="68"/>
      <c r="B219" s="69" t="s">
        <v>316</v>
      </c>
      <c r="C219" s="69"/>
      <c r="D219" s="38"/>
      <c r="E219" s="39">
        <f>SUM(E6,E8,E15,E18,E20,E24,E30,E34,E39,E46,E49,E52,E54,E56,E58,E60,E65,E70,E73,E77,E79,E82,E85,E93,E97,E102,E105,E109,E113,E119,E124,E128,E131,E136,E139,E147,E149,E151,E154,E156,E158,E169,E186,E189,E193,E199,E205,E209,E214,E216)</f>
        <v>82047.96175599996</v>
      </c>
      <c r="F219" s="40"/>
      <c r="G219" s="54"/>
    </row>
    <row r="220" ht="12.75">
      <c r="B220" s="70"/>
    </row>
    <row r="221" spans="5:7" ht="12.75">
      <c r="E221" s="41"/>
      <c r="F221" s="41"/>
      <c r="G221" s="41"/>
    </row>
    <row r="222" spans="2:7" ht="12.75">
      <c r="B222" s="165"/>
      <c r="C222" s="65" t="s">
        <v>25</v>
      </c>
      <c r="E222" s="41"/>
      <c r="F222" s="41"/>
      <c r="G222" s="41"/>
    </row>
    <row r="223" spans="5:7" ht="12.75">
      <c r="E223" s="41"/>
      <c r="F223" s="41"/>
      <c r="G223" s="41"/>
    </row>
  </sheetData>
  <mergeCells count="1">
    <mergeCell ref="G218:K2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cp:lastPrinted>2020-09-02T08:46:43Z</cp:lastPrinted>
  <dcterms:created xsi:type="dcterms:W3CDTF">2020-04-20T07:55:12Z</dcterms:created>
  <dcterms:modified xsi:type="dcterms:W3CDTF">2022-03-16T14:54:32Z</dcterms:modified>
  <cp:category/>
  <cp:version/>
  <cp:contentType/>
  <cp:contentStatus/>
</cp:coreProperties>
</file>