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480" yWindow="210" windowWidth="16335" windowHeight="10710" activeTab="0"/>
  </bookViews>
  <sheets>
    <sheet name="UDRZBA CELKEM" sheetId="4" r:id="rId1"/>
    <sheet name="pletí a řezy" sheetId="7" r:id="rId2"/>
    <sheet name="kosení s mulčováním" sheetId="6" r:id="rId3"/>
    <sheet name="kosení se sběrem" sheetId="8" r:id="rId4"/>
  </sheets>
  <definedNames>
    <definedName name="_xlnm.Print_Area" localSheetId="0">'UDRZBA CELKEM'!$A$1:$G$97</definedName>
  </definedNames>
  <calcPr calcId="162913"/>
</workbook>
</file>

<file path=xl/comments1.xml><?xml version="1.0" encoding="utf-8"?>
<comments xmlns="http://schemas.openxmlformats.org/spreadsheetml/2006/main">
  <authors>
    <author>Administrator</author>
  </authors>
  <commentList>
    <comment ref="C96" authorId="0">
      <text>
        <r>
          <rPr>
            <b/>
            <sz val="9"/>
            <rFont val="Tahoma"/>
            <family val="2"/>
          </rPr>
          <t>tuto výslednou cenu v Kč bez DPH přeneste do krycího listu nabídky jako cenu hodnocenou</t>
        </r>
      </text>
    </comment>
  </commentList>
</comments>
</file>

<file path=xl/sharedStrings.xml><?xml version="1.0" encoding="utf-8"?>
<sst xmlns="http://schemas.openxmlformats.org/spreadsheetml/2006/main" count="1704" uniqueCount="461">
  <si>
    <t>Na ploše</t>
  </si>
  <si>
    <t>1. seč</t>
  </si>
  <si>
    <t>2. seč</t>
  </si>
  <si>
    <t>3. seč</t>
  </si>
  <si>
    <t>4. seč</t>
  </si>
  <si>
    <t>5. - 7. seč</t>
  </si>
  <si>
    <t>chodník z Puncova na Kojkovice Celkem</t>
  </si>
  <si>
    <t>u zahradnictví Jadamus Celkem</t>
  </si>
  <si>
    <t>KČOV Celkem</t>
  </si>
  <si>
    <t>kolem nové bytovky Celkem</t>
  </si>
  <si>
    <t>u křížku Celkem</t>
  </si>
  <si>
    <t>kruháč u větrníku Celkem</t>
  </si>
  <si>
    <t>parkoviště u Miarky Celkem</t>
  </si>
  <si>
    <t>Sečení se sběrem</t>
  </si>
  <si>
    <t>CELKEM - sečení se sběrem</t>
  </si>
  <si>
    <t>Sečení se mulčováním</t>
  </si>
  <si>
    <t>Pletí a řez</t>
  </si>
  <si>
    <t>CELKEM - všechny činnosti - bez DPH</t>
  </si>
  <si>
    <t>DPH</t>
  </si>
  <si>
    <t>CELKEM - včetně DPH</t>
  </si>
  <si>
    <t>Rozloha/m2</t>
  </si>
  <si>
    <t>Typ seče</t>
  </si>
  <si>
    <t>G</t>
  </si>
  <si>
    <t>H</t>
  </si>
  <si>
    <t>A</t>
  </si>
  <si>
    <t>F</t>
  </si>
  <si>
    <t>D</t>
  </si>
  <si>
    <t>B</t>
  </si>
  <si>
    <t>C</t>
  </si>
  <si>
    <t>Typ údržby</t>
  </si>
  <si>
    <t>J</t>
  </si>
  <si>
    <t>I</t>
  </si>
  <si>
    <t>údržba se provádí</t>
  </si>
  <si>
    <t>CELKEM - pletí a řez</t>
  </si>
  <si>
    <t>CELKEM - sečení s mulčováním</t>
  </si>
  <si>
    <t>Ve skupině ploch</t>
  </si>
  <si>
    <t>Katastrální území</t>
  </si>
  <si>
    <t>PČ</t>
  </si>
  <si>
    <t>Typ</t>
  </si>
  <si>
    <t>Rozloha</t>
  </si>
  <si>
    <t>Horní Líštná</t>
  </si>
  <si>
    <t>u zahradnictví Jadamus</t>
  </si>
  <si>
    <t>Kojkovice</t>
  </si>
  <si>
    <t>KČOV</t>
  </si>
  <si>
    <t>Kojkovice u Třince</t>
  </si>
  <si>
    <t>Nebory</t>
  </si>
  <si>
    <t>1622/9</t>
  </si>
  <si>
    <t>1621/17</t>
  </si>
  <si>
    <t>1622/35</t>
  </si>
  <si>
    <t>1621/29</t>
  </si>
  <si>
    <t>1622/24</t>
  </si>
  <si>
    <t>1163/11</t>
  </si>
  <si>
    <t>1163/9</t>
  </si>
  <si>
    <t>1163/6</t>
  </si>
  <si>
    <t>kolem nové bytovky</t>
  </si>
  <si>
    <t>897/2</t>
  </si>
  <si>
    <t>904/2</t>
  </si>
  <si>
    <t>904/15</t>
  </si>
  <si>
    <t>u křížku</t>
  </si>
  <si>
    <t>1348/1</t>
  </si>
  <si>
    <t>42/43</t>
  </si>
  <si>
    <t>16/1</t>
  </si>
  <si>
    <t>27/1</t>
  </si>
  <si>
    <t>Oldřichovice</t>
  </si>
  <si>
    <t>kruháč u větrníku</t>
  </si>
  <si>
    <t>Oldřichovice u Třince</t>
  </si>
  <si>
    <t>3379/1</t>
  </si>
  <si>
    <t>3379/12</t>
  </si>
  <si>
    <t>parkoviště u Miarky</t>
  </si>
  <si>
    <t>1944/2</t>
  </si>
  <si>
    <t>Dolní Líštná</t>
  </si>
  <si>
    <t>alej pod Němcovkou</t>
  </si>
  <si>
    <t>1251</t>
  </si>
  <si>
    <t>1106/1</t>
  </si>
  <si>
    <t>1107/1</t>
  </si>
  <si>
    <t>Kozinec</t>
  </si>
  <si>
    <t>1293/3</t>
  </si>
  <si>
    <t>374/3</t>
  </si>
  <si>
    <t>374/2</t>
  </si>
  <si>
    <t>okolí ČOV u Stavisek pod Němcovkou</t>
  </si>
  <si>
    <t>1120</t>
  </si>
  <si>
    <t>1119/2</t>
  </si>
  <si>
    <t>1106/4</t>
  </si>
  <si>
    <t>1121</t>
  </si>
  <si>
    <t>1106/2</t>
  </si>
  <si>
    <t>1105/2</t>
  </si>
  <si>
    <t>1106/3</t>
  </si>
  <si>
    <t>okolí ČOV u Stavisek pod Novým světem</t>
  </si>
  <si>
    <t>934/5</t>
  </si>
  <si>
    <t>934/4</t>
  </si>
  <si>
    <t>931/1</t>
  </si>
  <si>
    <t>935</t>
  </si>
  <si>
    <t>933/2</t>
  </si>
  <si>
    <t>934/6</t>
  </si>
  <si>
    <t>stará cesta  za domky,naproti staré školy</t>
  </si>
  <si>
    <t>282</t>
  </si>
  <si>
    <t>svah nad domky</t>
  </si>
  <si>
    <t>310/1</t>
  </si>
  <si>
    <t>311/1</t>
  </si>
  <si>
    <t>val za hřbitovem</t>
  </si>
  <si>
    <t>435/1</t>
  </si>
  <si>
    <t>449/3</t>
  </si>
  <si>
    <t>Guty</t>
  </si>
  <si>
    <t>louka pod zbrojnicí</t>
  </si>
  <si>
    <t>515/3</t>
  </si>
  <si>
    <t>točna - zast. U vývozu</t>
  </si>
  <si>
    <t>Karpentná</t>
  </si>
  <si>
    <t>křižovatka U křižánka</t>
  </si>
  <si>
    <t>750/20</t>
  </si>
  <si>
    <t>644/10</t>
  </si>
  <si>
    <t>Konská</t>
  </si>
  <si>
    <t>okolí nadjezdu - Baliny</t>
  </si>
  <si>
    <t>166/34</t>
  </si>
  <si>
    <t>141/2</t>
  </si>
  <si>
    <t>1787/3</t>
  </si>
  <si>
    <t>126/11</t>
  </si>
  <si>
    <t>166/25</t>
  </si>
  <si>
    <t>166/19</t>
  </si>
  <si>
    <t>166/11</t>
  </si>
  <si>
    <t>163</t>
  </si>
  <si>
    <t>166/26</t>
  </si>
  <si>
    <t>148/1</t>
  </si>
  <si>
    <t>149/2</t>
  </si>
  <si>
    <t>1810/6</t>
  </si>
  <si>
    <t>166/15</t>
  </si>
  <si>
    <t>141/3</t>
  </si>
  <si>
    <t>166/14</t>
  </si>
  <si>
    <t>166/35</t>
  </si>
  <si>
    <t>Podlesí u LINDE</t>
  </si>
  <si>
    <t>1092</t>
  </si>
  <si>
    <t>1088/4</t>
  </si>
  <si>
    <t>vlevo za nádražím</t>
  </si>
  <si>
    <t>126/5</t>
  </si>
  <si>
    <t>126/6</t>
  </si>
  <si>
    <t>1787/4</t>
  </si>
  <si>
    <t>126/15</t>
  </si>
  <si>
    <t>1268</t>
  </si>
  <si>
    <t>1272/1</t>
  </si>
  <si>
    <t>1272/2</t>
  </si>
  <si>
    <t>na dušinci vlevo a k trafu</t>
  </si>
  <si>
    <t>1273</t>
  </si>
  <si>
    <t>1274/1</t>
  </si>
  <si>
    <t>alej pod Kozincem</t>
  </si>
  <si>
    <t>3478/2</t>
  </si>
  <si>
    <t>2649/1</t>
  </si>
  <si>
    <t>1566/2</t>
  </si>
  <si>
    <t>2261/3</t>
  </si>
  <si>
    <t>u hřbitova</t>
  </si>
  <si>
    <t>2257/2</t>
  </si>
  <si>
    <t>2259/1</t>
  </si>
  <si>
    <t>2317/1</t>
  </si>
  <si>
    <t>2261/1</t>
  </si>
  <si>
    <t>2319</t>
  </si>
  <si>
    <t>u odbočky na Guty</t>
  </si>
  <si>
    <t>1070/1</t>
  </si>
  <si>
    <t>Český Puncov</t>
  </si>
  <si>
    <t>chodník z Puncova na Kojkovice</t>
  </si>
  <si>
    <t>512/3</t>
  </si>
  <si>
    <t>512/2</t>
  </si>
  <si>
    <t>512/1</t>
  </si>
  <si>
    <t>376/9</t>
  </si>
  <si>
    <t>alej - stará cesta</t>
  </si>
  <si>
    <t>1319/6</t>
  </si>
  <si>
    <t>1319/8</t>
  </si>
  <si>
    <t>1064/2</t>
  </si>
  <si>
    <t>1013/1</t>
  </si>
  <si>
    <t>1017/2</t>
  </si>
  <si>
    <t>1016</t>
  </si>
  <si>
    <t>1015/2</t>
  </si>
  <si>
    <t>1014/2</t>
  </si>
  <si>
    <t>1319/17</t>
  </si>
  <si>
    <t>1063/2</t>
  </si>
  <si>
    <t>1066/19</t>
  </si>
  <si>
    <t>1319/16</t>
  </si>
  <si>
    <t>1036/26</t>
  </si>
  <si>
    <t>1066/12</t>
  </si>
  <si>
    <t>1086/6</t>
  </si>
  <si>
    <t>1087/1</t>
  </si>
  <si>
    <t>855/1</t>
  </si>
  <si>
    <t>1034/1</t>
  </si>
  <si>
    <t>1293/2</t>
  </si>
  <si>
    <t>1066/15</t>
  </si>
  <si>
    <t>1066/11</t>
  </si>
  <si>
    <t>330/2</t>
  </si>
  <si>
    <t>1086/5</t>
  </si>
  <si>
    <t>1068</t>
  </si>
  <si>
    <t>1065</t>
  </si>
  <si>
    <t>1062</t>
  </si>
  <si>
    <t>1066/13</t>
  </si>
  <si>
    <t>326/11</t>
  </si>
  <si>
    <t>272/3</t>
  </si>
  <si>
    <t>1141/3</t>
  </si>
  <si>
    <t>křížek nad Fridrichem</t>
  </si>
  <si>
    <t>329/2</t>
  </si>
  <si>
    <t>329/1</t>
  </si>
  <si>
    <t>naproti křížku</t>
  </si>
  <si>
    <t>1296/3</t>
  </si>
  <si>
    <t>Nový svět</t>
  </si>
  <si>
    <t>852</t>
  </si>
  <si>
    <t>850/3</t>
  </si>
  <si>
    <t>u staré školy</t>
  </si>
  <si>
    <t>251</t>
  </si>
  <si>
    <t>258/1</t>
  </si>
  <si>
    <t>257</t>
  </si>
  <si>
    <t>256</t>
  </si>
  <si>
    <t>255</t>
  </si>
  <si>
    <t>253</t>
  </si>
  <si>
    <t>zast. Němcovka</t>
  </si>
  <si>
    <t>326/6</t>
  </si>
  <si>
    <t>326/13</t>
  </si>
  <si>
    <t>1846/7</t>
  </si>
  <si>
    <t>okolí bytovky</t>
  </si>
  <si>
    <t>521/2</t>
  </si>
  <si>
    <t>pod zbrojnicí</t>
  </si>
  <si>
    <t>516/1</t>
  </si>
  <si>
    <t>u památníku</t>
  </si>
  <si>
    <t>1821/1</t>
  </si>
  <si>
    <t>444/5</t>
  </si>
  <si>
    <t>445/4</t>
  </si>
  <si>
    <t>277/3</t>
  </si>
  <si>
    <t>park</t>
  </si>
  <si>
    <t>278/18</t>
  </si>
  <si>
    <t>277/4</t>
  </si>
  <si>
    <t>277/6</t>
  </si>
  <si>
    <t>svah u 1-11</t>
  </si>
  <si>
    <t>67/3</t>
  </si>
  <si>
    <t>67/4</t>
  </si>
  <si>
    <t>alej na hranici</t>
  </si>
  <si>
    <t>památník na hranici</t>
  </si>
  <si>
    <t>pás u Nieslanika</t>
  </si>
  <si>
    <t>slepá ulice</t>
  </si>
  <si>
    <t>u kulturního domu</t>
  </si>
  <si>
    <t>216/32</t>
  </si>
  <si>
    <t>mýtina  u potoka</t>
  </si>
  <si>
    <t>1077/1</t>
  </si>
  <si>
    <t>1076/1</t>
  </si>
  <si>
    <t>1079/3</t>
  </si>
  <si>
    <t>1075/1</t>
  </si>
  <si>
    <t>u školy - marco polo</t>
  </si>
  <si>
    <t>1034/2</t>
  </si>
  <si>
    <t>ZŠ na osůvkách u Harendy</t>
  </si>
  <si>
    <t>216/66</t>
  </si>
  <si>
    <t>216/27</t>
  </si>
  <si>
    <t>Lyžbice</t>
  </si>
  <si>
    <t>1424/6</t>
  </si>
  <si>
    <t>naproti Buriana</t>
  </si>
  <si>
    <t>1009/1</t>
  </si>
  <si>
    <t>1425</t>
  </si>
  <si>
    <t>zahrad. kolonie</t>
  </si>
  <si>
    <t>1694/26</t>
  </si>
  <si>
    <t>1694/13</t>
  </si>
  <si>
    <t>312/8</t>
  </si>
  <si>
    <t>876/17</t>
  </si>
  <si>
    <t>1621/80</t>
  </si>
  <si>
    <t>1621/55</t>
  </si>
  <si>
    <t>1621/14</t>
  </si>
  <si>
    <t>1361/4</t>
  </si>
  <si>
    <t>1621/56</t>
  </si>
  <si>
    <t>1621/101</t>
  </si>
  <si>
    <t>1621/82</t>
  </si>
  <si>
    <t>1621/73</t>
  </si>
  <si>
    <t>186/8</t>
  </si>
  <si>
    <t>1622/21</t>
  </si>
  <si>
    <t>1051/8</t>
  </si>
  <si>
    <t>1621/30</t>
  </si>
  <si>
    <t>312/1</t>
  </si>
  <si>
    <t>324/10</t>
  </si>
  <si>
    <t>1622/34</t>
  </si>
  <si>
    <t>312/13</t>
  </si>
  <si>
    <t>1038/4</t>
  </si>
  <si>
    <t>1622/22</t>
  </si>
  <si>
    <t>1622/27</t>
  </si>
  <si>
    <t>324/1</t>
  </si>
  <si>
    <t>187/4</t>
  </si>
  <si>
    <t>183/1</t>
  </si>
  <si>
    <t>1621/76</t>
  </si>
  <si>
    <t>186/1</t>
  </si>
  <si>
    <t>1622/28</t>
  </si>
  <si>
    <t>1163/2</t>
  </si>
  <si>
    <t>1146/2</t>
  </si>
  <si>
    <t>1163/10</t>
  </si>
  <si>
    <t>1663</t>
  </si>
  <si>
    <t>na dušinci</t>
  </si>
  <si>
    <t>1054</t>
  </si>
  <si>
    <t>1053/3</t>
  </si>
  <si>
    <t>1267/1</t>
  </si>
  <si>
    <t>3369/3</t>
  </si>
  <si>
    <t>3369/2</t>
  </si>
  <si>
    <t>1944/6</t>
  </si>
  <si>
    <t>1269/1</t>
  </si>
  <si>
    <t>3379/5</t>
  </si>
  <si>
    <t>3379/4</t>
  </si>
  <si>
    <t>1149/10</t>
  </si>
  <si>
    <t>kolem bytovky</t>
  </si>
  <si>
    <t>1161/1</t>
  </si>
  <si>
    <t>551/1</t>
  </si>
  <si>
    <t>1149/16</t>
  </si>
  <si>
    <t>1161/8</t>
  </si>
  <si>
    <t>1161/5</t>
  </si>
  <si>
    <t>1161/2</t>
  </si>
  <si>
    <t>park naproti ZŠ</t>
  </si>
  <si>
    <t>1483/3</t>
  </si>
  <si>
    <t>pod Kozincem</t>
  </si>
  <si>
    <t>2930/11</t>
  </si>
  <si>
    <t>pruh nad Teslou</t>
  </si>
  <si>
    <t>3387/13</t>
  </si>
  <si>
    <t>u areálu sběrného dvora Nehlsen</t>
  </si>
  <si>
    <t>1118/6</t>
  </si>
  <si>
    <t>3574</t>
  </si>
  <si>
    <t>1118/5</t>
  </si>
  <si>
    <t>1129/2</t>
  </si>
  <si>
    <t>3379/10</t>
  </si>
  <si>
    <t>3379/11</t>
  </si>
  <si>
    <t>3565</t>
  </si>
  <si>
    <t>3566</t>
  </si>
  <si>
    <t>1103/2</t>
  </si>
  <si>
    <t>1104</t>
  </si>
  <si>
    <t>u větrníku</t>
  </si>
  <si>
    <t>1236/8</t>
  </si>
  <si>
    <t>1236/2</t>
  </si>
  <si>
    <t>1237/1</t>
  </si>
  <si>
    <t>1289/1</t>
  </si>
  <si>
    <t>1288</t>
  </si>
  <si>
    <t>1282/6</t>
  </si>
  <si>
    <t>102/2</t>
  </si>
  <si>
    <t>1286/5</t>
  </si>
  <si>
    <t>1270/4</t>
  </si>
  <si>
    <t>1282/5</t>
  </si>
  <si>
    <t>1269/2</t>
  </si>
  <si>
    <t>1269/7</t>
  </si>
  <si>
    <t>VKP u MŠ Čtyřlístek</t>
  </si>
  <si>
    <t>1175/4</t>
  </si>
  <si>
    <t>1175/13</t>
  </si>
  <si>
    <t>za Teslou vlevo</t>
  </si>
  <si>
    <t>1183/7</t>
  </si>
  <si>
    <t>1179/6</t>
  </si>
  <si>
    <t>1180/4</t>
  </si>
  <si>
    <t>Třinec</t>
  </si>
  <si>
    <t>Borek kolem garáží</t>
  </si>
  <si>
    <t>2/65</t>
  </si>
  <si>
    <t>2/140</t>
  </si>
  <si>
    <t>2242/1</t>
  </si>
  <si>
    <t>podél Frýdecké před kruháčem</t>
  </si>
  <si>
    <t>1587/3</t>
  </si>
  <si>
    <t>1587/4</t>
  </si>
  <si>
    <t>1584/6</t>
  </si>
  <si>
    <t>psí útulek</t>
  </si>
  <si>
    <t>1544/7</t>
  </si>
  <si>
    <t>1544/3</t>
  </si>
  <si>
    <t>1544/2</t>
  </si>
  <si>
    <t>u areálu Nehlsen</t>
  </si>
  <si>
    <t>1639/2</t>
  </si>
  <si>
    <t>1637</t>
  </si>
  <si>
    <t>1636</t>
  </si>
  <si>
    <t>Tyra</t>
  </si>
  <si>
    <t>1083/9</t>
  </si>
  <si>
    <t>kolem chodníku z Puncova na Kojkovice</t>
  </si>
  <si>
    <t>točna - Valovka u schránek</t>
  </si>
  <si>
    <t>750/10</t>
  </si>
  <si>
    <t>točna u Stájí</t>
  </si>
  <si>
    <t>parčík vedle hřiště</t>
  </si>
  <si>
    <t>cyklo Dušinec - Sojka</t>
  </si>
  <si>
    <t>u nadjezdu ke Gutskému kostelíku</t>
  </si>
  <si>
    <t>podjezd u č.p.127</t>
  </si>
  <si>
    <t>za protihlukovou zdí u Ropice</t>
  </si>
  <si>
    <t>alej naproti zahradkáře</t>
  </si>
  <si>
    <t>u podjezdu nad Sojkou</t>
  </si>
  <si>
    <t>u nadjezdu ke Gutskému kostelíku celkem</t>
  </si>
  <si>
    <t>za protihlukovou zdí u Ropice celkem</t>
  </si>
  <si>
    <t>remíz</t>
  </si>
  <si>
    <t>výsadby u protihlukovek 1/11</t>
  </si>
  <si>
    <t>1566/5</t>
  </si>
  <si>
    <t>výsadby u protihlukovek 1/11 celkem</t>
  </si>
  <si>
    <t>1482/1</t>
  </si>
  <si>
    <t>záhon u památníku u školy</t>
  </si>
  <si>
    <t>záhon u památníku u školy celkem</t>
  </si>
  <si>
    <t>1367/12</t>
  </si>
  <si>
    <t>kolem nadchodu přes 1/11 dušinec</t>
  </si>
  <si>
    <t>kolem nadchodu přes 1/11 dušinec celkem</t>
  </si>
  <si>
    <t>Nebory na Dušinci celkem</t>
  </si>
  <si>
    <t>Celkový součet metrů údržby</t>
  </si>
  <si>
    <t>Celkem metrů údržby</t>
  </si>
  <si>
    <t>Řez -3x (cena za 3 pracovní operace)</t>
  </si>
  <si>
    <t>Pletí - 3x (cena za 3 pracovní operace)</t>
  </si>
  <si>
    <t>Pletí - 5x (cena za 5 pracovních operací)</t>
  </si>
  <si>
    <t>Celkový souhrn jednotlivých sečí</t>
  </si>
  <si>
    <t>Souhrn údržby - bez DPH</t>
  </si>
  <si>
    <t>Celkový součet jednotlivých operací</t>
  </si>
  <si>
    <t>Dolní Líštná alej - stará cesta Celkem</t>
  </si>
  <si>
    <t>Dolní Líštná křížek nad Fridrichem Celkem</t>
  </si>
  <si>
    <t>Dolní Líštná naproti křížku Celkem</t>
  </si>
  <si>
    <t>Dolní Líštná Nový svět Celkem</t>
  </si>
  <si>
    <t>Dolní Líštná u staré školy Celkem</t>
  </si>
  <si>
    <t>Dolní Líštná zast. Němcovka Celkem</t>
  </si>
  <si>
    <t>Guty okolí bytovky a pod zbrojnicí celkem</t>
  </si>
  <si>
    <t>Guty u památníku Celkem</t>
  </si>
  <si>
    <t>Horní Líštná u zahradnictví Jadamus Celkem</t>
  </si>
  <si>
    <t>Karpentná park Celkem</t>
  </si>
  <si>
    <t>Karpentná svah u 1-11 Celkem</t>
  </si>
  <si>
    <t>Kojkovice alej na hranici celkem</t>
  </si>
  <si>
    <t>Kojkovice KČOV Celkem</t>
  </si>
  <si>
    <t>Kojkovice památník na hranici Celkem</t>
  </si>
  <si>
    <t>Kojkovice pás u Nieslanika Celkem</t>
  </si>
  <si>
    <t>Kojkovice slepá ulice Celkem</t>
  </si>
  <si>
    <t>Kojkovice u kulturního domu Celkem</t>
  </si>
  <si>
    <t>Konská mýtina  u potoka Celkem</t>
  </si>
  <si>
    <t>Konská u školy - marco polo Celkem</t>
  </si>
  <si>
    <t>Konská ZŠ na osůvkách u Harendy Celkem</t>
  </si>
  <si>
    <t>Lyžbice naproti Buriana Celkem</t>
  </si>
  <si>
    <t>Lyžbice zahrad. kolonie Celkem</t>
  </si>
  <si>
    <t>Lyžbice u hřbitova Celkem</t>
  </si>
  <si>
    <t>Nebory podjezd u č.p.127 celkem</t>
  </si>
  <si>
    <t>Nebory u nadjezdu ke Gutskému kostelíku celkem</t>
  </si>
  <si>
    <t>Nebory cyklo Dušinec - Sojka celkem</t>
  </si>
  <si>
    <t>Nebory za protihlukovou zdí u Ropice celkem</t>
  </si>
  <si>
    <t>Nebory u podjezdu nad Sojkou celkem</t>
  </si>
  <si>
    <t>Nebory alej naproti zahradkáře</t>
  </si>
  <si>
    <t>Nebory kolem nové bytovky Celkem</t>
  </si>
  <si>
    <t>Nebory na dušinci Celkem</t>
  </si>
  <si>
    <t>Nebory na dušinci vlevo a k trafu Celkem</t>
  </si>
  <si>
    <t>Nebory u křížku Celkem</t>
  </si>
  <si>
    <t>Oldřichovice remíz celkem</t>
  </si>
  <si>
    <t>Oldřichovice kolem bytovky Celkem</t>
  </si>
  <si>
    <t>Oldřichovice záhon u památníku u školy celkem</t>
  </si>
  <si>
    <t>Oldřichovice park naproti ZŠ Celkem</t>
  </si>
  <si>
    <t>Oldřichovice parkoviště u Miarky Celkem</t>
  </si>
  <si>
    <t>Oldřichovice pod Kozincem Celkem</t>
  </si>
  <si>
    <t>Oldřichovice pruh nad Teslou Celkem</t>
  </si>
  <si>
    <t>Oldřichovice u areálu sběrného dvora Nehlsen Celkem</t>
  </si>
  <si>
    <t>Oldřichovice u větrníku Celkem</t>
  </si>
  <si>
    <t>Oldřichovice VKP u MŠ Čtyřlístek Celkem</t>
  </si>
  <si>
    <t>Oldřichovice za Teslou vlevo Celkem</t>
  </si>
  <si>
    <t>Třinec Borek kolem garáží Celkem</t>
  </si>
  <si>
    <t>Třinec podél Frýdecké před kruháčem Celkem</t>
  </si>
  <si>
    <t>Třinec psí útulek Celkem</t>
  </si>
  <si>
    <t>Třinec u areálu Nehlsen Celkem</t>
  </si>
  <si>
    <t>Tyra točna  Stájí</t>
  </si>
  <si>
    <t>A+F</t>
  </si>
  <si>
    <t>A+B</t>
  </si>
  <si>
    <t>Dolní Líštná alej pod Němcovkou Celkem</t>
  </si>
  <si>
    <t>Dolní Líštná Kozinec Celkem</t>
  </si>
  <si>
    <t>Dolní Líštná okolí ČOV u Stavisek pod Němcovkou Celkem</t>
  </si>
  <si>
    <t>Dolní Líštná okolí ČOV u Stavisek pod Novým světem Celkem</t>
  </si>
  <si>
    <t>Dolní Líštná stará cesta  za domky,naproti staré školy Celkem</t>
  </si>
  <si>
    <t>Dolní Líštná svah nad domky Celkem</t>
  </si>
  <si>
    <t>Dolní Líštná val za hřbitovem Celkem</t>
  </si>
  <si>
    <t>Guty louka pod zbrojnicí Celkem</t>
  </si>
  <si>
    <t>Horní Líštná obě točny celkem</t>
  </si>
  <si>
    <t>Karpentná křižovatka U křižánka Celkem</t>
  </si>
  <si>
    <t>Konská okolí nadjezdu - Baliny Celkem</t>
  </si>
  <si>
    <t>Konská Podlesí u LINDE Celkem</t>
  </si>
  <si>
    <t>Konská vlevo za nádražím Celkem</t>
  </si>
  <si>
    <t>naproti nádraží vedle hl.silnice</t>
  </si>
  <si>
    <t>Konská naproti nádraží vedle hl.silnice Celkem</t>
  </si>
  <si>
    <t>Oldřichovice alej pod Kozincem Celkem</t>
  </si>
  <si>
    <t>Oldřichovice u hřbitova Celkem</t>
  </si>
  <si>
    <t>Oldřichovice u odbočky na Guty Celkem</t>
  </si>
  <si>
    <t>kolem chodníku  z Puncova na Kojkovice celkem</t>
  </si>
  <si>
    <t>Nebory kolem nadchodu přes 1/11 Celkem</t>
  </si>
  <si>
    <t>kolem nadchodu přes 1/11</t>
  </si>
  <si>
    <t>celkem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</si>
</sst>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13">
    <font>
      <sz val="10"/>
      <name val="Arial"/>
      <family val="2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color indexed="63"/>
      <name val="Arial"/>
      <family val="2"/>
    </font>
    <font>
      <b/>
      <sz val="8"/>
      <name val="Arial"/>
      <family val="2"/>
    </font>
    <font>
      <sz val="8"/>
      <color indexed="63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63"/>
      <name val="Arial"/>
      <family val="2"/>
    </font>
    <font>
      <b/>
      <sz val="9"/>
      <name val="Tahoma"/>
      <family val="2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799847602844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Font="1"/>
    <xf numFmtId="4" fontId="0" fillId="0" borderId="0" xfId="0" applyNumberFormat="1"/>
    <xf numFmtId="164" fontId="3" fillId="0" borderId="0" xfId="0" applyNumberFormat="1" applyFont="1"/>
    <xf numFmtId="0" fontId="2" fillId="0" borderId="1" xfId="0" applyFont="1" applyFill="1" applyBorder="1" applyAlignment="1" applyProtection="1">
      <alignment/>
      <protection/>
    </xf>
    <xf numFmtId="4" fontId="2" fillId="0" borderId="1" xfId="0" applyNumberFormat="1" applyFont="1" applyFill="1" applyBorder="1" applyAlignment="1" applyProtection="1">
      <alignment/>
      <protection/>
    </xf>
    <xf numFmtId="2" fontId="2" fillId="0" borderId="1" xfId="0" applyNumberFormat="1" applyFont="1" applyFill="1" applyBorder="1" applyAlignment="1" applyProtection="1">
      <alignment vertical="center" wrapText="1"/>
      <protection/>
    </xf>
    <xf numFmtId="0" fontId="5" fillId="2" borderId="1" xfId="0" applyFont="1" applyFill="1" applyBorder="1" applyAlignment="1" applyProtection="1">
      <alignment/>
      <protection/>
    </xf>
    <xf numFmtId="4" fontId="1" fillId="2" borderId="1" xfId="0" applyNumberFormat="1" applyFont="1" applyFill="1" applyBorder="1" applyAlignment="1" applyProtection="1">
      <alignment horizontal="center"/>
      <protection/>
    </xf>
    <xf numFmtId="164" fontId="5" fillId="2" borderId="1" xfId="0" applyNumberFormat="1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4" fontId="2" fillId="0" borderId="0" xfId="0" applyNumberFormat="1" applyFont="1" applyFill="1" applyBorder="1" applyAlignment="1" applyProtection="1">
      <alignment/>
      <protection/>
    </xf>
    <xf numFmtId="4" fontId="5" fillId="2" borderId="1" xfId="0" applyNumberFormat="1" applyFont="1" applyFill="1" applyBorder="1" applyAlignment="1" applyProtection="1">
      <alignment/>
      <protection/>
    </xf>
    <xf numFmtId="0" fontId="4" fillId="2" borderId="1" xfId="0" applyFont="1" applyFill="1" applyBorder="1"/>
    <xf numFmtId="0" fontId="5" fillId="2" borderId="1" xfId="0" applyFont="1" applyFill="1" applyBorder="1" applyAlignment="1" applyProtection="1">
      <alignment horizontal="center" vertical="center" wrapText="1"/>
      <protection/>
    </xf>
    <xf numFmtId="164" fontId="1" fillId="2" borderId="1" xfId="0" applyNumberFormat="1" applyFont="1" applyFill="1" applyBorder="1" applyAlignment="1" applyProtection="1">
      <alignment horizontal="center" vertical="center" wrapText="1"/>
      <protection/>
    </xf>
    <xf numFmtId="0" fontId="1" fillId="2" borderId="1" xfId="0" applyFont="1" applyFill="1" applyBorder="1" applyAlignment="1" applyProtection="1">
      <alignment/>
      <protection/>
    </xf>
    <xf numFmtId="164" fontId="1" fillId="2" borderId="1" xfId="0" applyNumberFormat="1" applyFont="1" applyFill="1" applyBorder="1" applyAlignment="1" applyProtection="1">
      <alignment horizontal="center"/>
      <protection/>
    </xf>
    <xf numFmtId="0" fontId="0" fillId="3" borderId="1" xfId="0" applyFont="1" applyFill="1" applyBorder="1"/>
    <xf numFmtId="164" fontId="3" fillId="3" borderId="1" xfId="0" applyNumberFormat="1" applyFont="1" applyFill="1" applyBorder="1"/>
    <xf numFmtId="0" fontId="4" fillId="3" borderId="1" xfId="0" applyFont="1" applyFill="1" applyBorder="1"/>
    <xf numFmtId="164" fontId="5" fillId="3" borderId="1" xfId="0" applyNumberFormat="1" applyFont="1" applyFill="1" applyBorder="1"/>
    <xf numFmtId="0" fontId="0" fillId="0" borderId="1" xfId="0" applyBorder="1"/>
    <xf numFmtId="164" fontId="3" fillId="4" borderId="1" xfId="0" applyNumberFormat="1" applyFont="1" applyFill="1" applyBorder="1"/>
    <xf numFmtId="4" fontId="5" fillId="4" borderId="1" xfId="0" applyNumberFormat="1" applyFont="1" applyFill="1" applyBorder="1" applyAlignment="1" applyProtection="1">
      <alignment/>
      <protection/>
    </xf>
    <xf numFmtId="4" fontId="2" fillId="4" borderId="1" xfId="0" applyNumberFormat="1" applyFont="1" applyFill="1" applyBorder="1" applyAlignment="1" applyProtection="1">
      <alignment/>
      <protection/>
    </xf>
    <xf numFmtId="165" fontId="3" fillId="4" borderId="1" xfId="0" applyNumberFormat="1" applyFont="1" applyFill="1" applyBorder="1" applyAlignment="1">
      <alignment vertical="center" wrapText="1"/>
    </xf>
    <xf numFmtId="4" fontId="0" fillId="0" borderId="1" xfId="0" applyNumberFormat="1" applyBorder="1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Fill="1" applyBorder="1" applyAlignment="1" applyProtection="1">
      <alignment/>
      <protection/>
    </xf>
    <xf numFmtId="0" fontId="1" fillId="0" borderId="1" xfId="0" applyFont="1" applyFill="1" applyBorder="1" applyAlignment="1" applyProtection="1">
      <alignment horizontal="center"/>
      <protection/>
    </xf>
    <xf numFmtId="4" fontId="1" fillId="0" borderId="1" xfId="0" applyNumberFormat="1" applyFont="1" applyFill="1" applyBorder="1" applyAlignment="1" applyProtection="1">
      <alignment horizontal="center"/>
      <protection/>
    </xf>
    <xf numFmtId="164" fontId="1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4" borderId="1" xfId="0" applyFill="1" applyBorder="1"/>
    <xf numFmtId="0" fontId="6" fillId="0" borderId="1" xfId="0" applyFont="1" applyFill="1" applyBorder="1" applyAlignment="1" applyProtection="1">
      <alignment horizontal="center"/>
      <protection/>
    </xf>
    <xf numFmtId="4" fontId="6" fillId="0" borderId="1" xfId="0" applyNumberFormat="1" applyFont="1" applyFill="1" applyBorder="1" applyAlignment="1" applyProtection="1">
      <alignment horizontal="center"/>
      <protection/>
    </xf>
    <xf numFmtId="164" fontId="7" fillId="0" borderId="1" xfId="0" applyNumberFormat="1" applyFont="1" applyBorder="1" applyAlignment="1">
      <alignment horizontal="center"/>
    </xf>
    <xf numFmtId="164" fontId="0" fillId="0" borderId="0" xfId="0" applyNumberFormat="1"/>
    <xf numFmtId="0" fontId="8" fillId="0" borderId="1" xfId="0" applyFont="1" applyFill="1" applyBorder="1" applyAlignment="1" applyProtection="1">
      <alignment horizontal="right"/>
      <protection/>
    </xf>
    <xf numFmtId="4" fontId="8" fillId="0" borderId="1" xfId="0" applyNumberFormat="1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horizontal="center"/>
      <protection/>
    </xf>
    <xf numFmtId="164" fontId="9" fillId="4" borderId="1" xfId="0" applyNumberFormat="1" applyFont="1" applyFill="1" applyBorder="1"/>
    <xf numFmtId="164" fontId="9" fillId="0" borderId="1" xfId="0" applyNumberFormat="1" applyFont="1" applyBorder="1"/>
    <xf numFmtId="164" fontId="9" fillId="0" borderId="1" xfId="0" applyNumberFormat="1" applyFont="1" applyFill="1" applyBorder="1"/>
    <xf numFmtId="164" fontId="7" fillId="4" borderId="1" xfId="0" applyNumberFormat="1" applyFont="1" applyFill="1" applyBorder="1"/>
    <xf numFmtId="164" fontId="5" fillId="0" borderId="0" xfId="0" applyNumberFormat="1" applyFont="1"/>
    <xf numFmtId="164" fontId="7" fillId="0" borderId="1" xfId="0" applyNumberFormat="1" applyFont="1" applyBorder="1"/>
    <xf numFmtId="0" fontId="1" fillId="2" borderId="1" xfId="0" applyFont="1" applyFill="1" applyBorder="1" applyAlignment="1" applyProtection="1">
      <alignment horizontal="center" vertical="center" shrinkToFit="1"/>
      <protection/>
    </xf>
    <xf numFmtId="0" fontId="1" fillId="2" borderId="1" xfId="0" applyFont="1" applyFill="1" applyBorder="1" applyAlignment="1" applyProtection="1">
      <alignment vertical="center" shrinkToFit="1"/>
      <protection/>
    </xf>
    <xf numFmtId="2" fontId="1" fillId="2" borderId="1" xfId="0" applyNumberFormat="1" applyFont="1" applyFill="1" applyBorder="1" applyAlignment="1" applyProtection="1">
      <alignment vertical="center" shrinkToFit="1"/>
      <protection/>
    </xf>
    <xf numFmtId="0" fontId="2" fillId="0" borderId="1" xfId="0" applyFont="1" applyFill="1" applyBorder="1" applyAlignment="1" applyProtection="1">
      <alignment vertical="center" shrinkToFit="1"/>
      <protection/>
    </xf>
    <xf numFmtId="0" fontId="2" fillId="0" borderId="1" xfId="0" applyFont="1" applyFill="1" applyBorder="1" applyAlignment="1" applyProtection="1">
      <alignment horizontal="right" vertical="center" shrinkToFit="1"/>
      <protection/>
    </xf>
    <xf numFmtId="2" fontId="2" fillId="0" borderId="1" xfId="0" applyNumberFormat="1" applyFont="1" applyFill="1" applyBorder="1" applyAlignment="1" applyProtection="1">
      <alignment vertical="center" shrinkToFit="1"/>
      <protection/>
    </xf>
    <xf numFmtId="0" fontId="2" fillId="0" borderId="1" xfId="0" applyFont="1" applyFill="1" applyBorder="1" applyAlignment="1" applyProtection="1">
      <alignment horizontal="center" vertical="center" shrinkToFit="1"/>
      <protection/>
    </xf>
    <xf numFmtId="164" fontId="3" fillId="4" borderId="1" xfId="0" applyNumberFormat="1" applyFont="1" applyFill="1" applyBorder="1" applyAlignment="1">
      <alignment vertical="center" shrinkToFit="1"/>
    </xf>
    <xf numFmtId="164" fontId="3" fillId="0" borderId="1" xfId="0" applyNumberFormat="1" applyFont="1" applyBorder="1" applyAlignment="1">
      <alignment vertical="center" shrinkToFit="1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164" fontId="3" fillId="0" borderId="0" xfId="0" applyNumberFormat="1" applyFont="1" applyAlignment="1">
      <alignment vertical="center" shrinkToFit="1"/>
    </xf>
    <xf numFmtId="0" fontId="3" fillId="0" borderId="1" xfId="0" applyFont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6" fillId="0" borderId="1" xfId="0" applyFont="1" applyFill="1" applyBorder="1" applyAlignment="1" applyProtection="1">
      <alignment shrinkToFit="1"/>
      <protection/>
    </xf>
    <xf numFmtId="0" fontId="8" fillId="0" borderId="1" xfId="0" applyFont="1" applyFill="1" applyBorder="1" applyAlignment="1" applyProtection="1">
      <alignment shrinkToFit="1"/>
      <protection/>
    </xf>
    <xf numFmtId="0" fontId="0" fillId="0" borderId="1" xfId="0" applyBorder="1" applyAlignment="1">
      <alignment shrinkToFit="1"/>
    </xf>
    <xf numFmtId="0" fontId="4" fillId="0" borderId="1" xfId="0" applyFont="1" applyBorder="1" applyAlignment="1">
      <alignment shrinkToFit="1"/>
    </xf>
    <xf numFmtId="0" fontId="4" fillId="0" borderId="0" xfId="0" applyFont="1" applyAlignment="1">
      <alignment shrinkToFit="1"/>
    </xf>
    <xf numFmtId="0" fontId="0" fillId="4" borderId="1" xfId="0" applyFill="1" applyBorder="1" applyAlignment="1">
      <alignment shrinkToFit="1"/>
    </xf>
    <xf numFmtId="0" fontId="0" fillId="0" borderId="0" xfId="0" applyAlignment="1">
      <alignment shrinkToFit="1"/>
    </xf>
    <xf numFmtId="164" fontId="7" fillId="0" borderId="1" xfId="0" applyNumberFormat="1" applyFont="1" applyBorder="1" applyAlignment="1">
      <alignment horizontal="center" shrinkToFit="1"/>
    </xf>
    <xf numFmtId="0" fontId="8" fillId="5" borderId="1" xfId="0" applyFont="1" applyFill="1" applyBorder="1" applyAlignment="1" applyProtection="1">
      <alignment shrinkToFit="1"/>
      <protection/>
    </xf>
    <xf numFmtId="0" fontId="8" fillId="5" borderId="1" xfId="0" applyFont="1" applyFill="1" applyBorder="1" applyAlignment="1" applyProtection="1">
      <alignment horizontal="right"/>
      <protection/>
    </xf>
    <xf numFmtId="4" fontId="8" fillId="5" borderId="1" xfId="0" applyNumberFormat="1" applyFont="1" applyFill="1" applyBorder="1" applyAlignment="1" applyProtection="1">
      <alignment/>
      <protection/>
    </xf>
    <xf numFmtId="0" fontId="8" fillId="5" borderId="1" xfId="0" applyFont="1" applyFill="1" applyBorder="1" applyAlignment="1" applyProtection="1">
      <alignment horizontal="center"/>
      <protection/>
    </xf>
    <xf numFmtId="164" fontId="9" fillId="5" borderId="1" xfId="0" applyNumberFormat="1" applyFont="1" applyFill="1" applyBorder="1"/>
    <xf numFmtId="0" fontId="7" fillId="0" borderId="1" xfId="0" applyFont="1" applyFill="1" applyBorder="1" applyAlignment="1" applyProtection="1">
      <alignment shrinkToFit="1"/>
      <protection/>
    </xf>
    <xf numFmtId="4" fontId="7" fillId="0" borderId="1" xfId="0" applyNumberFormat="1" applyFont="1" applyFill="1" applyBorder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4" fontId="9" fillId="0" borderId="1" xfId="0" applyNumberFormat="1" applyFont="1" applyFill="1" applyBorder="1" applyAlignment="1" applyProtection="1">
      <alignment/>
      <protection/>
    </xf>
    <xf numFmtId="164" fontId="5" fillId="5" borderId="1" xfId="0" applyNumberFormat="1" applyFont="1" applyFill="1" applyBorder="1"/>
    <xf numFmtId="164" fontId="7" fillId="5" borderId="1" xfId="0" applyNumberFormat="1" applyFont="1" applyFill="1" applyBorder="1"/>
    <xf numFmtId="164" fontId="3" fillId="5" borderId="1" xfId="0" applyNumberFormat="1" applyFont="1" applyFill="1" applyBorder="1" applyAlignment="1">
      <alignment vertical="center" shrinkToFit="1"/>
    </xf>
    <xf numFmtId="164" fontId="1" fillId="2" borderId="1" xfId="0" applyNumberFormat="1" applyFont="1" applyFill="1" applyBorder="1" applyAlignment="1" applyProtection="1">
      <alignment horizontal="center" vertical="center" wrapText="1" shrinkToFit="1"/>
      <protection/>
    </xf>
    <xf numFmtId="0" fontId="3" fillId="5" borderId="1" xfId="0" applyFont="1" applyFill="1" applyBorder="1" applyAlignment="1">
      <alignment vertical="center" shrinkToFit="1"/>
    </xf>
    <xf numFmtId="0" fontId="3" fillId="5" borderId="1" xfId="0" applyFont="1" applyFill="1" applyBorder="1" applyAlignment="1">
      <alignment horizontal="right" vertical="center" shrinkToFit="1"/>
    </xf>
    <xf numFmtId="2" fontId="3" fillId="5" borderId="1" xfId="0" applyNumberFormat="1" applyFont="1" applyFill="1" applyBorder="1" applyAlignment="1">
      <alignment vertical="center" shrinkToFit="1"/>
    </xf>
    <xf numFmtId="0" fontId="3" fillId="5" borderId="1" xfId="0" applyFont="1" applyFill="1" applyBorder="1" applyAlignment="1">
      <alignment horizontal="center" vertical="center" shrinkToFit="1"/>
    </xf>
    <xf numFmtId="0" fontId="10" fillId="5" borderId="1" xfId="0" applyFont="1" applyFill="1" applyBorder="1" applyAlignment="1">
      <alignment vertical="center" shrinkToFit="1"/>
    </xf>
    <xf numFmtId="0" fontId="10" fillId="5" borderId="1" xfId="0" applyFont="1" applyFill="1" applyBorder="1" applyAlignment="1">
      <alignment horizontal="right" vertical="center" shrinkToFit="1"/>
    </xf>
    <xf numFmtId="2" fontId="10" fillId="5" borderId="1" xfId="0" applyNumberFormat="1" applyFont="1" applyFill="1" applyBorder="1" applyAlignment="1">
      <alignment vertical="center" shrinkToFit="1"/>
    </xf>
    <xf numFmtId="0" fontId="10" fillId="5" borderId="1" xfId="0" applyFont="1" applyFill="1" applyBorder="1" applyAlignment="1">
      <alignment horizontal="center" vertical="center" shrinkToFit="1"/>
    </xf>
    <xf numFmtId="0" fontId="10" fillId="0" borderId="1" xfId="0" applyFont="1" applyBorder="1"/>
    <xf numFmtId="0" fontId="10" fillId="0" borderId="1" xfId="0" applyFont="1" applyBorder="1" applyAlignment="1">
      <alignment horizontal="right"/>
    </xf>
    <xf numFmtId="4" fontId="10" fillId="0" borderId="1" xfId="0" applyNumberFormat="1" applyFont="1" applyBorder="1"/>
    <xf numFmtId="0" fontId="10" fillId="0" borderId="1" xfId="0" applyFont="1" applyBorder="1" applyAlignment="1">
      <alignment horizontal="center"/>
    </xf>
    <xf numFmtId="0" fontId="9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shrinkToFit="1"/>
      <protection/>
    </xf>
    <xf numFmtId="0" fontId="11" fillId="0" borderId="1" xfId="0" applyFont="1" applyFill="1" applyBorder="1" applyAlignment="1" applyProtection="1">
      <alignment horizontal="right"/>
      <protection/>
    </xf>
    <xf numFmtId="4" fontId="11" fillId="0" borderId="1" xfId="0" applyNumberFormat="1" applyFont="1" applyFill="1" applyBorder="1" applyAlignment="1" applyProtection="1">
      <alignment/>
      <protection/>
    </xf>
    <xf numFmtId="0" fontId="11" fillId="0" borderId="1" xfId="0" applyFont="1" applyFill="1" applyBorder="1" applyAlignment="1" applyProtection="1">
      <alignment horizontal="center"/>
      <protection/>
    </xf>
    <xf numFmtId="164" fontId="4" fillId="0" borderId="1" xfId="0" applyNumberFormat="1" applyFont="1" applyBorder="1"/>
    <xf numFmtId="0" fontId="4" fillId="0" borderId="1" xfId="0" applyFont="1" applyFill="1" applyBorder="1" applyAlignment="1" applyProtection="1">
      <alignment shrinkToFit="1"/>
      <protection/>
    </xf>
    <xf numFmtId="0" fontId="4" fillId="5" borderId="1" xfId="0" applyFont="1" applyFill="1" applyBorder="1"/>
    <xf numFmtId="0" fontId="0" fillId="5" borderId="1" xfId="0" applyFont="1" applyFill="1" applyBorder="1"/>
    <xf numFmtId="0" fontId="0" fillId="5" borderId="1" xfId="0" applyFont="1" applyFill="1" applyBorder="1" applyAlignment="1">
      <alignment horizontal="right"/>
    </xf>
    <xf numFmtId="4" fontId="4" fillId="5" borderId="1" xfId="0" applyNumberFormat="1" applyFont="1" applyFill="1" applyBorder="1"/>
    <xf numFmtId="0" fontId="0" fillId="5" borderId="1" xfId="0" applyFont="1" applyFill="1" applyBorder="1" applyAlignment="1">
      <alignment horizontal="center"/>
    </xf>
    <xf numFmtId="164" fontId="4" fillId="5" borderId="1" xfId="0" applyNumberFormat="1" applyFont="1" applyFill="1" applyBorder="1"/>
    <xf numFmtId="0" fontId="4" fillId="0" borderId="1" xfId="0" applyFont="1" applyBorder="1"/>
    <xf numFmtId="0" fontId="0" fillId="0" borderId="1" xfId="0" applyFont="1" applyBorder="1"/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164" fontId="4" fillId="4" borderId="1" xfId="0" applyNumberFormat="1" applyFont="1" applyFill="1" applyBorder="1"/>
    <xf numFmtId="0" fontId="8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 vertical="center" shrinkToFit="1"/>
      <protection/>
    </xf>
    <xf numFmtId="0" fontId="6" fillId="0" borderId="1" xfId="0" applyFont="1" applyFill="1" applyBorder="1" applyAlignment="1" applyProtection="1">
      <alignment vertical="center" shrinkToFit="1"/>
      <protection/>
    </xf>
    <xf numFmtId="0" fontId="8" fillId="0" borderId="1" xfId="0" applyFont="1" applyFill="1" applyBorder="1" applyAlignment="1" applyProtection="1">
      <alignment horizontal="right" vertical="center" shrinkToFit="1"/>
      <protection/>
    </xf>
    <xf numFmtId="2" fontId="7" fillId="0" borderId="1" xfId="0" applyNumberFormat="1" applyFont="1" applyFill="1" applyBorder="1" applyAlignment="1" applyProtection="1">
      <alignment vertical="center" shrinkToFit="1"/>
      <protection/>
    </xf>
    <xf numFmtId="0" fontId="8" fillId="0" borderId="1" xfId="0" applyFont="1" applyFill="1" applyBorder="1" applyAlignment="1" applyProtection="1">
      <alignment horizontal="center" vertical="center" shrinkToFit="1"/>
      <protection/>
    </xf>
    <xf numFmtId="164" fontId="7" fillId="4" borderId="1" xfId="0" applyNumberFormat="1" applyFont="1" applyFill="1" applyBorder="1" applyAlignment="1">
      <alignment vertical="center" shrinkToFit="1"/>
    </xf>
    <xf numFmtId="164" fontId="9" fillId="0" borderId="1" xfId="0" applyNumberFormat="1" applyFont="1" applyBorder="1" applyAlignment="1">
      <alignment vertical="center" shrinkToFit="1"/>
    </xf>
    <xf numFmtId="2" fontId="8" fillId="0" borderId="1" xfId="0" applyNumberFormat="1" applyFont="1" applyFill="1" applyBorder="1" applyAlignment="1" applyProtection="1">
      <alignment vertical="center" shrinkToFit="1"/>
      <protection/>
    </xf>
    <xf numFmtId="164" fontId="9" fillId="4" borderId="1" xfId="0" applyNumberFormat="1" applyFont="1" applyFill="1" applyBorder="1" applyAlignment="1">
      <alignment vertical="center" shrinkToFit="1"/>
    </xf>
    <xf numFmtId="0" fontId="8" fillId="5" borderId="1" xfId="0" applyFont="1" applyFill="1" applyBorder="1" applyAlignment="1" applyProtection="1">
      <alignment vertical="center" shrinkToFit="1"/>
      <protection/>
    </xf>
    <xf numFmtId="0" fontId="8" fillId="5" borderId="1" xfId="0" applyFont="1" applyFill="1" applyBorder="1" applyAlignment="1" applyProtection="1">
      <alignment horizontal="right" vertical="center" shrinkToFit="1"/>
      <protection/>
    </xf>
    <xf numFmtId="2" fontId="8" fillId="5" borderId="1" xfId="0" applyNumberFormat="1" applyFont="1" applyFill="1" applyBorder="1" applyAlignment="1" applyProtection="1">
      <alignment vertical="center" shrinkToFit="1"/>
      <protection/>
    </xf>
    <xf numFmtId="0" fontId="7" fillId="5" borderId="1" xfId="0" applyFont="1" applyFill="1" applyBorder="1" applyAlignment="1" applyProtection="1">
      <alignment vertical="center" shrinkToFit="1"/>
      <protection/>
    </xf>
    <xf numFmtId="2" fontId="7" fillId="5" borderId="1" xfId="0" applyNumberFormat="1" applyFont="1" applyFill="1" applyBorder="1" applyAlignment="1" applyProtection="1">
      <alignment vertical="center" shrinkToFit="1"/>
      <protection/>
    </xf>
    <xf numFmtId="0" fontId="7" fillId="0" borderId="1" xfId="0" applyFont="1" applyFill="1" applyBorder="1" applyAlignment="1" applyProtection="1">
      <alignment vertical="center" shrinkToFit="1"/>
      <protection/>
    </xf>
    <xf numFmtId="0" fontId="7" fillId="0" borderId="1" xfId="0" applyFont="1" applyFill="1" applyBorder="1" applyAlignment="1" applyProtection="1">
      <alignment/>
      <protection/>
    </xf>
    <xf numFmtId="164" fontId="7" fillId="5" borderId="1" xfId="0" applyNumberFormat="1" applyFont="1" applyFill="1" applyBorder="1" applyAlignment="1">
      <alignment vertical="center" shrinkToFit="1"/>
    </xf>
    <xf numFmtId="0" fontId="9" fillId="5" borderId="1" xfId="0" applyFont="1" applyFill="1" applyBorder="1" applyAlignment="1">
      <alignment vertical="center" shrinkToFit="1"/>
    </xf>
    <xf numFmtId="0" fontId="7" fillId="5" borderId="1" xfId="0" applyFont="1" applyFill="1" applyBorder="1" applyAlignment="1">
      <alignment vertical="center" shrinkToFit="1"/>
    </xf>
    <xf numFmtId="0" fontId="7" fillId="5" borderId="1" xfId="0" applyFont="1" applyFill="1" applyBorder="1" applyAlignment="1">
      <alignment horizontal="right" vertical="center" shrinkToFit="1"/>
    </xf>
    <xf numFmtId="2" fontId="7" fillId="5" borderId="1" xfId="0" applyNumberFormat="1" applyFont="1" applyFill="1" applyBorder="1" applyAlignment="1">
      <alignment vertical="center" shrinkToFit="1"/>
    </xf>
    <xf numFmtId="0" fontId="7" fillId="5" borderId="1" xfId="0" applyFont="1" applyFill="1" applyBorder="1" applyAlignment="1">
      <alignment horizontal="center" vertical="center" shrinkToFit="1"/>
    </xf>
    <xf numFmtId="4" fontId="0" fillId="6" borderId="1" xfId="0" applyNumberFormat="1" applyFont="1" applyFill="1" applyBorder="1"/>
    <xf numFmtId="164" fontId="10" fillId="6" borderId="1" xfId="0" applyNumberFormat="1" applyFont="1" applyFill="1" applyBorder="1" applyAlignment="1">
      <alignment vertical="center" shrinkToFit="1"/>
    </xf>
    <xf numFmtId="164" fontId="10" fillId="6" borderId="1" xfId="0" applyNumberFormat="1" applyFont="1" applyFill="1" applyBorder="1"/>
    <xf numFmtId="164" fontId="4" fillId="6" borderId="2" xfId="0" applyNumberFormat="1" applyFont="1" applyFill="1" applyBorder="1" applyAlignment="1">
      <alignment horizontal="center"/>
    </xf>
    <xf numFmtId="164" fontId="4" fillId="6" borderId="3" xfId="0" applyNumberFormat="1" applyFont="1" applyFill="1" applyBorder="1" applyAlignment="1">
      <alignment horizontal="center"/>
    </xf>
    <xf numFmtId="164" fontId="4" fillId="6" borderId="4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G101"/>
  <sheetViews>
    <sheetView showZeros="0" tabSelected="1" zoomScale="130" zoomScaleNormal="130" workbookViewId="0" topLeftCell="A1">
      <selection activeCell="C3" sqref="C3"/>
    </sheetView>
  </sheetViews>
  <sheetFormatPr defaultColWidth="9.140625" defaultRowHeight="12.75"/>
  <cols>
    <col min="1" max="1" width="51.00390625" style="1" bestFit="1" customWidth="1"/>
    <col min="2" max="2" width="11.28125" style="2" bestFit="1" customWidth="1"/>
    <col min="3" max="3" width="13.57421875" style="3" bestFit="1" customWidth="1"/>
    <col min="4" max="4" width="11.57421875" style="3" bestFit="1" customWidth="1"/>
    <col min="5" max="5" width="12.7109375" style="3" bestFit="1" customWidth="1"/>
    <col min="6" max="6" width="11.7109375" style="3" bestFit="1" customWidth="1"/>
    <col min="7" max="7" width="10.57421875" style="3" bestFit="1" customWidth="1"/>
  </cols>
  <sheetData>
    <row r="1" spans="1:7" ht="12.75">
      <c r="A1" s="13" t="s">
        <v>13</v>
      </c>
      <c r="D1"/>
      <c r="E1"/>
      <c r="F1"/>
      <c r="G1"/>
    </row>
    <row r="2" spans="1:7" ht="12.75">
      <c r="A2" s="7" t="s">
        <v>0</v>
      </c>
      <c r="B2" s="8" t="s">
        <v>20</v>
      </c>
      <c r="C2" s="9" t="s">
        <v>460</v>
      </c>
      <c r="D2"/>
      <c r="E2"/>
      <c r="F2"/>
      <c r="G2"/>
    </row>
    <row r="3" spans="1:7" ht="12.75">
      <c r="A3" s="79" t="s">
        <v>6</v>
      </c>
      <c r="B3" s="5">
        <v>1000.74</v>
      </c>
      <c r="C3" s="23"/>
      <c r="D3"/>
      <c r="E3"/>
      <c r="F3"/>
      <c r="G3"/>
    </row>
    <row r="4" spans="1:7" ht="12.75">
      <c r="A4" s="79" t="s">
        <v>457</v>
      </c>
      <c r="B4" s="5">
        <v>247.92</v>
      </c>
      <c r="C4" s="23"/>
      <c r="D4"/>
      <c r="E4"/>
      <c r="F4"/>
      <c r="G4"/>
    </row>
    <row r="5" spans="1:7" ht="12.75">
      <c r="A5" s="79" t="s">
        <v>388</v>
      </c>
      <c r="B5" s="5">
        <v>4624.69</v>
      </c>
      <c r="C5" s="23"/>
      <c r="D5"/>
      <c r="E5"/>
      <c r="F5"/>
      <c r="G5"/>
    </row>
    <row r="6" spans="1:7" ht="12.75">
      <c r="A6" s="79" t="s">
        <v>389</v>
      </c>
      <c r="B6" s="5">
        <v>107.72</v>
      </c>
      <c r="C6" s="23"/>
      <c r="D6"/>
      <c r="E6"/>
      <c r="F6"/>
      <c r="G6"/>
    </row>
    <row r="7" spans="1:7" ht="12.75">
      <c r="A7" s="79" t="s">
        <v>390</v>
      </c>
      <c r="B7" s="5">
        <v>455.13</v>
      </c>
      <c r="C7" s="23"/>
      <c r="D7"/>
      <c r="E7"/>
      <c r="F7"/>
      <c r="G7"/>
    </row>
    <row r="8" spans="1:7" ht="12.75">
      <c r="A8" s="79" t="s">
        <v>391</v>
      </c>
      <c r="B8" s="5">
        <v>1132.79</v>
      </c>
      <c r="C8" s="23"/>
      <c r="D8"/>
      <c r="E8"/>
      <c r="F8"/>
      <c r="G8"/>
    </row>
    <row r="9" spans="1:7" ht="12.75">
      <c r="A9" s="79" t="s">
        <v>392</v>
      </c>
      <c r="B9" s="5">
        <v>2179.56</v>
      </c>
      <c r="C9" s="23"/>
      <c r="D9"/>
      <c r="E9"/>
      <c r="F9"/>
      <c r="G9"/>
    </row>
    <row r="10" spans="1:7" ht="12.75">
      <c r="A10" s="79" t="s">
        <v>393</v>
      </c>
      <c r="B10" s="5">
        <v>541.81</v>
      </c>
      <c r="C10" s="23"/>
      <c r="D10"/>
      <c r="E10"/>
      <c r="F10"/>
      <c r="G10"/>
    </row>
    <row r="11" spans="1:7" ht="12.75">
      <c r="A11" s="79" t="s">
        <v>394</v>
      </c>
      <c r="B11" s="5">
        <v>718.43</v>
      </c>
      <c r="C11" s="23"/>
      <c r="D11"/>
      <c r="E11"/>
      <c r="F11"/>
      <c r="G11"/>
    </row>
    <row r="12" spans="1:7" ht="12.75">
      <c r="A12" s="79" t="s">
        <v>395</v>
      </c>
      <c r="B12" s="5">
        <v>530.71</v>
      </c>
      <c r="C12" s="23"/>
      <c r="D12"/>
      <c r="E12"/>
      <c r="F12"/>
      <c r="G12"/>
    </row>
    <row r="13" spans="1:7" ht="12.75">
      <c r="A13" s="79" t="s">
        <v>396</v>
      </c>
      <c r="B13" s="5">
        <v>629.24</v>
      </c>
      <c r="C13" s="23"/>
      <c r="D13"/>
      <c r="E13"/>
      <c r="F13"/>
      <c r="G13"/>
    </row>
    <row r="14" spans="1:7" ht="12.75">
      <c r="A14" s="79" t="s">
        <v>397</v>
      </c>
      <c r="B14" s="5">
        <v>1519.16</v>
      </c>
      <c r="C14" s="23"/>
      <c r="D14"/>
      <c r="E14"/>
      <c r="F14"/>
      <c r="G14"/>
    </row>
    <row r="15" spans="1:7" ht="12.75">
      <c r="A15" s="79" t="s">
        <v>398</v>
      </c>
      <c r="B15" s="5">
        <v>921.23</v>
      </c>
      <c r="C15" s="23"/>
      <c r="D15"/>
      <c r="E15"/>
      <c r="F15"/>
      <c r="G15"/>
    </row>
    <row r="16" spans="1:7" ht="12.75">
      <c r="A16" s="79" t="s">
        <v>399</v>
      </c>
      <c r="B16" s="5">
        <v>5608.55</v>
      </c>
      <c r="C16" s="23"/>
      <c r="D16"/>
      <c r="E16"/>
      <c r="F16"/>
      <c r="G16"/>
    </row>
    <row r="17" spans="1:7" ht="12.75">
      <c r="A17" s="79" t="s">
        <v>400</v>
      </c>
      <c r="B17" s="5">
        <v>2238.05</v>
      </c>
      <c r="C17" s="23"/>
      <c r="D17"/>
      <c r="E17"/>
      <c r="F17"/>
      <c r="G17"/>
    </row>
    <row r="18" spans="1:7" ht="12.75">
      <c r="A18" s="79" t="s">
        <v>401</v>
      </c>
      <c r="B18" s="5">
        <v>93.01</v>
      </c>
      <c r="C18" s="23"/>
      <c r="D18"/>
      <c r="E18"/>
      <c r="F18"/>
      <c r="G18"/>
    </row>
    <row r="19" spans="1:7" ht="12.75">
      <c r="A19" s="79" t="s">
        <v>402</v>
      </c>
      <c r="B19" s="5">
        <v>370.13</v>
      </c>
      <c r="C19" s="23"/>
      <c r="D19"/>
      <c r="E19"/>
      <c r="F19"/>
      <c r="G19"/>
    </row>
    <row r="20" spans="1:7" ht="12.75">
      <c r="A20" s="79" t="s">
        <v>403</v>
      </c>
      <c r="B20" s="5">
        <v>342.8</v>
      </c>
      <c r="C20" s="23"/>
      <c r="D20"/>
      <c r="E20"/>
      <c r="F20"/>
      <c r="G20"/>
    </row>
    <row r="21" spans="1:7" ht="12.75">
      <c r="A21" s="79" t="s">
        <v>404</v>
      </c>
      <c r="B21" s="5">
        <v>2119.76</v>
      </c>
      <c r="C21" s="23"/>
      <c r="D21"/>
      <c r="E21"/>
      <c r="F21"/>
      <c r="G21"/>
    </row>
    <row r="22" spans="1:7" ht="12.75">
      <c r="A22" s="79" t="s">
        <v>405</v>
      </c>
      <c r="B22" s="5">
        <v>891.87</v>
      </c>
      <c r="C22" s="23"/>
      <c r="D22"/>
      <c r="E22"/>
      <c r="F22"/>
      <c r="G22"/>
    </row>
    <row r="23" spans="1:7" ht="12.75">
      <c r="A23" s="79" t="s">
        <v>406</v>
      </c>
      <c r="B23" s="5">
        <v>6795.28</v>
      </c>
      <c r="C23" s="23"/>
      <c r="D23"/>
      <c r="E23"/>
      <c r="F23"/>
      <c r="G23"/>
    </row>
    <row r="24" spans="1:7" ht="12.75">
      <c r="A24" s="79" t="s">
        <v>407</v>
      </c>
      <c r="B24" s="5">
        <v>6040.82</v>
      </c>
      <c r="C24" s="23"/>
      <c r="D24"/>
      <c r="E24"/>
      <c r="F24"/>
      <c r="G24"/>
    </row>
    <row r="25" spans="1:7" ht="12.75">
      <c r="A25" s="79" t="s">
        <v>408</v>
      </c>
      <c r="B25" s="5">
        <v>369.3</v>
      </c>
      <c r="C25" s="23"/>
      <c r="D25"/>
      <c r="E25"/>
      <c r="F25"/>
      <c r="G25"/>
    </row>
    <row r="26" spans="1:7" ht="12.75">
      <c r="A26" s="79" t="s">
        <v>410</v>
      </c>
      <c r="B26" s="5">
        <v>267.54</v>
      </c>
      <c r="C26" s="23"/>
      <c r="D26"/>
      <c r="E26"/>
      <c r="F26"/>
      <c r="G26"/>
    </row>
    <row r="27" spans="1:7" ht="12.75">
      <c r="A27" s="79" t="s">
        <v>409</v>
      </c>
      <c r="B27" s="5">
        <v>155.89</v>
      </c>
      <c r="C27" s="23"/>
      <c r="D27"/>
      <c r="E27"/>
      <c r="F27"/>
      <c r="G27"/>
    </row>
    <row r="28" spans="1:7" ht="12.75">
      <c r="A28" s="92" t="s">
        <v>411</v>
      </c>
      <c r="B28" s="5">
        <v>1807.21</v>
      </c>
      <c r="C28" s="23"/>
      <c r="D28"/>
      <c r="E28"/>
      <c r="F28"/>
      <c r="G28"/>
    </row>
    <row r="29" spans="1:7" ht="12.75">
      <c r="A29" s="92" t="s">
        <v>412</v>
      </c>
      <c r="B29" s="5">
        <v>1699.73</v>
      </c>
      <c r="C29" s="23"/>
      <c r="D29"/>
      <c r="E29"/>
      <c r="F29"/>
      <c r="G29"/>
    </row>
    <row r="30" spans="1:7" ht="12.75">
      <c r="A30" s="92" t="s">
        <v>413</v>
      </c>
      <c r="B30" s="5">
        <v>2652.49</v>
      </c>
      <c r="C30" s="23"/>
      <c r="D30"/>
      <c r="E30"/>
      <c r="F30"/>
      <c r="G30"/>
    </row>
    <row r="31" spans="1:7" ht="12.75">
      <c r="A31" s="92" t="s">
        <v>414</v>
      </c>
      <c r="B31" s="5">
        <v>1434.67</v>
      </c>
      <c r="C31" s="23"/>
      <c r="D31"/>
      <c r="E31"/>
      <c r="F31"/>
      <c r="G31"/>
    </row>
    <row r="32" spans="1:7" ht="12.75">
      <c r="A32" s="92" t="s">
        <v>415</v>
      </c>
      <c r="B32" s="5">
        <v>1332.19</v>
      </c>
      <c r="C32" s="23"/>
      <c r="D32"/>
      <c r="E32"/>
      <c r="F32"/>
      <c r="G32"/>
    </row>
    <row r="33" spans="1:7" ht="12.75">
      <c r="A33" s="79" t="s">
        <v>416</v>
      </c>
      <c r="B33" s="5">
        <v>4789.04</v>
      </c>
      <c r="C33" s="23"/>
      <c r="D33"/>
      <c r="E33"/>
      <c r="F33"/>
      <c r="G33"/>
    </row>
    <row r="34" spans="1:7" ht="12.75">
      <c r="A34" s="79" t="s">
        <v>458</v>
      </c>
      <c r="B34" s="5">
        <v>5993.11</v>
      </c>
      <c r="C34" s="23"/>
      <c r="D34"/>
      <c r="E34"/>
      <c r="F34"/>
      <c r="G34"/>
    </row>
    <row r="35" spans="1:7" ht="12.75">
      <c r="A35" s="79" t="s">
        <v>417</v>
      </c>
      <c r="B35" s="5">
        <v>559.62</v>
      </c>
      <c r="C35" s="23"/>
      <c r="D35"/>
      <c r="E35"/>
      <c r="F35"/>
      <c r="G35"/>
    </row>
    <row r="36" spans="1:7" ht="12.75">
      <c r="A36" s="79" t="s">
        <v>418</v>
      </c>
      <c r="B36" s="5">
        <v>1397.22</v>
      </c>
      <c r="C36" s="23"/>
      <c r="D36"/>
      <c r="E36"/>
      <c r="F36"/>
      <c r="G36"/>
    </row>
    <row r="37" spans="1:7" ht="12.75">
      <c r="A37" s="79" t="s">
        <v>419</v>
      </c>
      <c r="B37" s="5">
        <v>7.59</v>
      </c>
      <c r="C37" s="23"/>
      <c r="D37"/>
      <c r="E37"/>
      <c r="F37"/>
      <c r="G37"/>
    </row>
    <row r="38" spans="1:7" ht="12.75">
      <c r="A38" s="79" t="s">
        <v>420</v>
      </c>
      <c r="B38" s="5">
        <v>557.67</v>
      </c>
      <c r="C38" s="23"/>
      <c r="D38"/>
      <c r="E38"/>
      <c r="F38"/>
      <c r="G38"/>
    </row>
    <row r="39" spans="1:7" ht="12.75">
      <c r="A39" s="92" t="s">
        <v>421</v>
      </c>
      <c r="B39" s="5">
        <v>96.68</v>
      </c>
      <c r="C39" s="23"/>
      <c r="D39"/>
      <c r="E39"/>
      <c r="F39"/>
      <c r="G39"/>
    </row>
    <row r="40" spans="1:7" ht="12.75">
      <c r="A40" s="79" t="s">
        <v>422</v>
      </c>
      <c r="B40" s="5">
        <v>1796.56</v>
      </c>
      <c r="C40" s="23"/>
      <c r="D40"/>
      <c r="E40"/>
      <c r="F40"/>
      <c r="G40"/>
    </row>
    <row r="41" spans="1:7" ht="12.75">
      <c r="A41" s="94" t="s">
        <v>423</v>
      </c>
      <c r="B41" s="5">
        <v>11</v>
      </c>
      <c r="C41" s="23"/>
      <c r="D41"/>
      <c r="E41"/>
      <c r="F41"/>
      <c r="G41"/>
    </row>
    <row r="42" spans="1:7" ht="12.75">
      <c r="A42" s="79" t="s">
        <v>424</v>
      </c>
      <c r="B42" s="5">
        <v>887.87</v>
      </c>
      <c r="C42" s="23"/>
      <c r="D42"/>
      <c r="E42"/>
      <c r="F42"/>
      <c r="G42"/>
    </row>
    <row r="43" spans="1:7" ht="12.75">
      <c r="A43" s="79" t="s">
        <v>425</v>
      </c>
      <c r="B43" s="5">
        <v>289.22</v>
      </c>
      <c r="C43" s="23"/>
      <c r="D43"/>
      <c r="E43"/>
      <c r="F43"/>
      <c r="G43"/>
    </row>
    <row r="44" spans="1:7" ht="12.75">
      <c r="A44" s="79" t="s">
        <v>426</v>
      </c>
      <c r="B44" s="5">
        <v>169.15</v>
      </c>
      <c r="C44" s="23"/>
      <c r="D44"/>
      <c r="E44"/>
      <c r="F44"/>
      <c r="G44"/>
    </row>
    <row r="45" spans="1:7" ht="12.75">
      <c r="A45" s="79" t="s">
        <v>427</v>
      </c>
      <c r="B45" s="5">
        <v>179.18</v>
      </c>
      <c r="C45" s="23"/>
      <c r="D45"/>
      <c r="E45"/>
      <c r="F45"/>
      <c r="G45"/>
    </row>
    <row r="46" spans="1:7" ht="12.75">
      <c r="A46" s="79" t="s">
        <v>428</v>
      </c>
      <c r="B46" s="5">
        <v>3891.55</v>
      </c>
      <c r="C46" s="23"/>
      <c r="D46"/>
      <c r="E46"/>
      <c r="F46"/>
      <c r="G46"/>
    </row>
    <row r="47" spans="1:7" ht="12.75">
      <c r="A47" s="79" t="s">
        <v>429</v>
      </c>
      <c r="B47" s="5">
        <v>2983.51</v>
      </c>
      <c r="C47" s="23"/>
      <c r="D47"/>
      <c r="E47"/>
      <c r="F47"/>
      <c r="G47"/>
    </row>
    <row r="48" spans="1:7" ht="12.75">
      <c r="A48" s="79" t="s">
        <v>430</v>
      </c>
      <c r="B48" s="5">
        <v>534.71</v>
      </c>
      <c r="C48" s="23"/>
      <c r="D48"/>
      <c r="E48"/>
      <c r="F48"/>
      <c r="G48"/>
    </row>
    <row r="49" spans="1:7" ht="12.75">
      <c r="A49" s="79" t="s">
        <v>431</v>
      </c>
      <c r="B49" s="5">
        <v>878.11</v>
      </c>
      <c r="C49" s="23"/>
      <c r="D49"/>
      <c r="E49"/>
      <c r="F49"/>
      <c r="G49"/>
    </row>
    <row r="50" spans="1:7" ht="12.75">
      <c r="A50" s="79" t="s">
        <v>432</v>
      </c>
      <c r="B50" s="5">
        <v>1694.81</v>
      </c>
      <c r="C50" s="23"/>
      <c r="D50"/>
      <c r="E50"/>
      <c r="F50"/>
      <c r="G50"/>
    </row>
    <row r="51" spans="1:7" ht="12.75">
      <c r="A51" s="79" t="s">
        <v>433</v>
      </c>
      <c r="B51" s="5">
        <v>744.77</v>
      </c>
      <c r="C51" s="23"/>
      <c r="D51"/>
      <c r="E51"/>
      <c r="F51"/>
      <c r="G51"/>
    </row>
    <row r="52" spans="1:7" ht="12.75">
      <c r="A52" s="79" t="s">
        <v>434</v>
      </c>
      <c r="B52" s="5">
        <v>527.57</v>
      </c>
      <c r="C52" s="23"/>
      <c r="D52"/>
      <c r="E52"/>
      <c r="F52"/>
      <c r="G52"/>
    </row>
    <row r="53" spans="1:7" ht="12.75">
      <c r="A53" s="79" t="s">
        <v>435</v>
      </c>
      <c r="B53" s="5">
        <v>2099.52</v>
      </c>
      <c r="C53" s="23"/>
      <c r="D53"/>
      <c r="E53"/>
      <c r="F53"/>
      <c r="G53"/>
    </row>
    <row r="54" spans="1:7" ht="12.75">
      <c r="A54" s="79" t="s">
        <v>436</v>
      </c>
      <c r="B54" s="5">
        <v>820.85</v>
      </c>
      <c r="C54" s="23"/>
      <c r="D54"/>
      <c r="E54"/>
      <c r="F54"/>
      <c r="G54"/>
    </row>
    <row r="55" spans="1:7" ht="12.75">
      <c r="A55" s="7" t="s">
        <v>14</v>
      </c>
      <c r="B55" s="12">
        <f>SUM(B3:B54)</f>
        <v>79737.73000000003</v>
      </c>
      <c r="C55" s="24">
        <f>SUM(C3:C54)</f>
        <v>0</v>
      </c>
      <c r="D55"/>
      <c r="E55"/>
      <c r="F55"/>
      <c r="G55"/>
    </row>
    <row r="56" spans="1:7" ht="12.75">
      <c r="A56" s="10"/>
      <c r="B56" s="11"/>
      <c r="C56" s="11"/>
      <c r="D56"/>
      <c r="E56"/>
      <c r="F56"/>
      <c r="G56"/>
    </row>
    <row r="57" spans="1:7" ht="12.75">
      <c r="A57" s="13" t="s">
        <v>15</v>
      </c>
      <c r="D57"/>
      <c r="E57"/>
      <c r="F57"/>
      <c r="G57"/>
    </row>
    <row r="58" spans="1:7" ht="12.75">
      <c r="A58" s="16" t="s">
        <v>0</v>
      </c>
      <c r="B58" s="8" t="s">
        <v>20</v>
      </c>
      <c r="C58" s="17" t="s">
        <v>460</v>
      </c>
      <c r="D58"/>
      <c r="E58"/>
      <c r="F58"/>
      <c r="G58"/>
    </row>
    <row r="59" spans="1:7" ht="12.75">
      <c r="A59" s="132" t="s">
        <v>439</v>
      </c>
      <c r="B59" s="5">
        <v>643.32</v>
      </c>
      <c r="C59" s="23"/>
      <c r="D59"/>
      <c r="E59"/>
      <c r="F59"/>
      <c r="G59"/>
    </row>
    <row r="60" spans="1:7" ht="12.75">
      <c r="A60" s="132" t="s">
        <v>440</v>
      </c>
      <c r="B60" s="5">
        <v>3062.57</v>
      </c>
      <c r="C60" s="23"/>
      <c r="D60"/>
      <c r="E60"/>
      <c r="F60"/>
      <c r="G60"/>
    </row>
    <row r="61" spans="1:7" ht="12.75">
      <c r="A61" s="132" t="s">
        <v>441</v>
      </c>
      <c r="B61" s="5">
        <v>4191.24</v>
      </c>
      <c r="C61" s="23"/>
      <c r="D61"/>
      <c r="E61"/>
      <c r="F61"/>
      <c r="G61"/>
    </row>
    <row r="62" spans="1:7" ht="12.75">
      <c r="A62" s="132" t="s">
        <v>442</v>
      </c>
      <c r="B62" s="5">
        <v>1425.27</v>
      </c>
      <c r="C62" s="23"/>
      <c r="D62"/>
      <c r="E62"/>
      <c r="F62"/>
      <c r="G62"/>
    </row>
    <row r="63" spans="1:7" ht="12.75">
      <c r="A63" s="132" t="s">
        <v>443</v>
      </c>
      <c r="B63" s="5">
        <v>1298.86</v>
      </c>
      <c r="C63" s="23"/>
      <c r="D63"/>
      <c r="E63"/>
      <c r="F63"/>
      <c r="G63"/>
    </row>
    <row r="64" spans="1:7" ht="12.75">
      <c r="A64" s="132" t="s">
        <v>444</v>
      </c>
      <c r="B64" s="5">
        <v>2294.08</v>
      </c>
      <c r="C64" s="23"/>
      <c r="D64"/>
      <c r="E64"/>
      <c r="F64"/>
      <c r="G64"/>
    </row>
    <row r="65" spans="1:7" ht="12.75">
      <c r="A65" s="132" t="s">
        <v>445</v>
      </c>
      <c r="B65" s="5">
        <v>891</v>
      </c>
      <c r="C65" s="23"/>
      <c r="D65"/>
      <c r="E65"/>
      <c r="F65"/>
      <c r="G65"/>
    </row>
    <row r="66" spans="1:7" ht="12.75">
      <c r="A66" s="132" t="s">
        <v>446</v>
      </c>
      <c r="B66" s="5">
        <v>465.93</v>
      </c>
      <c r="C66" s="23"/>
      <c r="D66"/>
      <c r="E66"/>
      <c r="F66"/>
      <c r="G66"/>
    </row>
    <row r="67" spans="1:7" ht="12.75">
      <c r="A67" s="132" t="s">
        <v>447</v>
      </c>
      <c r="B67" s="5">
        <v>947.9</v>
      </c>
      <c r="C67" s="23"/>
      <c r="D67"/>
      <c r="E67"/>
      <c r="F67"/>
      <c r="G67"/>
    </row>
    <row r="68" spans="1:7" ht="12.75">
      <c r="A68" s="132" t="s">
        <v>448</v>
      </c>
      <c r="B68" s="5">
        <v>250.14</v>
      </c>
      <c r="C68" s="23"/>
      <c r="D68"/>
      <c r="E68"/>
      <c r="F68"/>
      <c r="G68"/>
    </row>
    <row r="69" spans="1:7" ht="12.75">
      <c r="A69" s="132" t="s">
        <v>449</v>
      </c>
      <c r="B69" s="5">
        <v>18986.55</v>
      </c>
      <c r="C69" s="23"/>
      <c r="D69"/>
      <c r="E69"/>
      <c r="F69"/>
      <c r="G69"/>
    </row>
    <row r="70" spans="1:7" ht="12.75">
      <c r="A70" s="132" t="s">
        <v>450</v>
      </c>
      <c r="B70" s="5">
        <v>836.18</v>
      </c>
      <c r="C70" s="23"/>
      <c r="D70"/>
      <c r="E70"/>
      <c r="F70"/>
      <c r="G70"/>
    </row>
    <row r="71" spans="1:7" ht="12.75">
      <c r="A71" s="132" t="s">
        <v>451</v>
      </c>
      <c r="B71" s="5">
        <v>492.9</v>
      </c>
      <c r="C71" s="23"/>
      <c r="D71"/>
      <c r="E71"/>
      <c r="F71"/>
      <c r="G71"/>
    </row>
    <row r="72" spans="1:7" ht="12.75">
      <c r="A72" s="132" t="s">
        <v>453</v>
      </c>
      <c r="B72" s="5">
        <v>1230.61</v>
      </c>
      <c r="C72" s="23"/>
      <c r="D72"/>
      <c r="E72"/>
      <c r="F72"/>
      <c r="G72"/>
    </row>
    <row r="73" spans="1:7" ht="12.75">
      <c r="A73" s="132" t="s">
        <v>379</v>
      </c>
      <c r="B73" s="5">
        <v>1508.82</v>
      </c>
      <c r="C73" s="23"/>
      <c r="D73"/>
      <c r="E73"/>
      <c r="F73"/>
      <c r="G73"/>
    </row>
    <row r="74" spans="1:7" ht="12.75">
      <c r="A74" s="132" t="s">
        <v>419</v>
      </c>
      <c r="B74" s="5">
        <v>3541.83</v>
      </c>
      <c r="C74" s="23"/>
      <c r="D74"/>
      <c r="E74"/>
      <c r="F74"/>
      <c r="G74"/>
    </row>
    <row r="75" spans="1:7" ht="12.75">
      <c r="A75" s="132" t="s">
        <v>454</v>
      </c>
      <c r="B75" s="5">
        <v>956.87</v>
      </c>
      <c r="C75" s="23"/>
      <c r="D75"/>
      <c r="E75"/>
      <c r="F75"/>
      <c r="G75"/>
    </row>
    <row r="76" spans="1:7" ht="12.75">
      <c r="A76" s="132" t="s">
        <v>455</v>
      </c>
      <c r="B76" s="5">
        <v>5716.45</v>
      </c>
      <c r="C76" s="23"/>
      <c r="D76"/>
      <c r="E76"/>
      <c r="F76"/>
      <c r="G76"/>
    </row>
    <row r="77" spans="1:7" ht="12.75">
      <c r="A77" s="132" t="s">
        <v>456</v>
      </c>
      <c r="B77" s="5">
        <v>840.11</v>
      </c>
      <c r="C77" s="23"/>
      <c r="D77"/>
      <c r="E77"/>
      <c r="F77"/>
      <c r="G77"/>
    </row>
    <row r="78" spans="1:7" ht="12.75">
      <c r="A78" s="7" t="s">
        <v>34</v>
      </c>
      <c r="B78" s="12">
        <f>SUM(B59:B77)</f>
        <v>49580.630000000005</v>
      </c>
      <c r="C78" s="25">
        <f>SUM(C59:C77)</f>
        <v>0</v>
      </c>
      <c r="D78"/>
      <c r="E78"/>
      <c r="F78"/>
      <c r="G78"/>
    </row>
    <row r="79" spans="4:7" ht="12.75">
      <c r="D79"/>
      <c r="E79"/>
      <c r="F79"/>
      <c r="G79"/>
    </row>
    <row r="80" spans="1:5" ht="12.75">
      <c r="A80" s="13" t="s">
        <v>16</v>
      </c>
      <c r="D80"/>
      <c r="E80"/>
    </row>
    <row r="81" spans="1:5" ht="24">
      <c r="A81" s="14" t="s">
        <v>0</v>
      </c>
      <c r="B81" s="8" t="s">
        <v>20</v>
      </c>
      <c r="C81" s="15" t="s">
        <v>460</v>
      </c>
      <c r="D81"/>
      <c r="E81"/>
    </row>
    <row r="82" spans="1:5" ht="12.75">
      <c r="A82" s="134" t="s">
        <v>7</v>
      </c>
      <c r="B82" s="6">
        <v>875.58</v>
      </c>
      <c r="C82" s="26"/>
      <c r="D82"/>
      <c r="E82"/>
    </row>
    <row r="83" spans="1:5" ht="12.75">
      <c r="A83" s="134" t="s">
        <v>8</v>
      </c>
      <c r="B83" s="6">
        <v>539.72</v>
      </c>
      <c r="C83" s="26"/>
      <c r="D83"/>
      <c r="E83"/>
    </row>
    <row r="84" spans="1:5" ht="12.75">
      <c r="A84" s="145" t="s">
        <v>367</v>
      </c>
      <c r="B84" s="6">
        <v>110</v>
      </c>
      <c r="C84" s="26"/>
      <c r="D84"/>
      <c r="E84"/>
    </row>
    <row r="85" spans="1:5" ht="12.75">
      <c r="A85" s="145" t="s">
        <v>368</v>
      </c>
      <c r="B85" s="6">
        <v>396.9</v>
      </c>
      <c r="C85" s="26"/>
      <c r="D85"/>
      <c r="E85"/>
    </row>
    <row r="86" spans="1:5" ht="12.75">
      <c r="A86" s="147" t="s">
        <v>378</v>
      </c>
      <c r="B86" s="6">
        <v>1964</v>
      </c>
      <c r="C86" s="26"/>
      <c r="D86"/>
      <c r="E86"/>
    </row>
    <row r="87" spans="1:5" ht="12.75">
      <c r="A87" s="134" t="s">
        <v>9</v>
      </c>
      <c r="B87" s="6">
        <v>215.97</v>
      </c>
      <c r="C87" s="26"/>
      <c r="D87"/>
      <c r="E87"/>
    </row>
    <row r="88" spans="1:5" ht="12.75">
      <c r="A88" s="134" t="s">
        <v>10</v>
      </c>
      <c r="B88" s="6">
        <v>18.33</v>
      </c>
      <c r="C88" s="26"/>
      <c r="D88"/>
      <c r="E88"/>
    </row>
    <row r="89" spans="1:5" ht="12.75">
      <c r="A89" s="134" t="s">
        <v>11</v>
      </c>
      <c r="B89" s="6">
        <v>298.03</v>
      </c>
      <c r="C89" s="26"/>
      <c r="D89"/>
      <c r="E89"/>
    </row>
    <row r="90" spans="1:5" ht="12.75">
      <c r="A90" s="134" t="s">
        <v>12</v>
      </c>
      <c r="B90" s="6">
        <v>149.7</v>
      </c>
      <c r="C90" s="26"/>
      <c r="D90"/>
      <c r="E90"/>
    </row>
    <row r="91" spans="1:5" ht="12.75">
      <c r="A91" s="148" t="s">
        <v>372</v>
      </c>
      <c r="B91" s="6">
        <v>1810.61</v>
      </c>
      <c r="C91" s="26"/>
      <c r="D91"/>
      <c r="E91"/>
    </row>
    <row r="92" spans="1:5" ht="12.75">
      <c r="A92" s="148" t="s">
        <v>375</v>
      </c>
      <c r="B92" s="6">
        <v>11</v>
      </c>
      <c r="C92" s="26"/>
      <c r="D92"/>
      <c r="E92"/>
    </row>
    <row r="93" spans="1:5" ht="12.75">
      <c r="A93" s="7" t="s">
        <v>33</v>
      </c>
      <c r="B93" s="12">
        <f>SUM(B82:B92)</f>
        <v>6389.839999999999</v>
      </c>
      <c r="C93" s="24">
        <f>SUM(C82:C92)</f>
        <v>0</v>
      </c>
      <c r="D93"/>
      <c r="E93"/>
    </row>
    <row r="94" spans="4:5" ht="12.75">
      <c r="D94"/>
      <c r="E94"/>
    </row>
    <row r="95" spans="4:7" ht="12.75">
      <c r="D95"/>
      <c r="E95"/>
      <c r="F95"/>
      <c r="G95"/>
    </row>
    <row r="96" spans="1:7" ht="12.75">
      <c r="A96" s="18" t="s">
        <v>17</v>
      </c>
      <c r="B96"/>
      <c r="C96" s="155">
        <f>SUM(C93,C78,C55)</f>
        <v>0</v>
      </c>
      <c r="D96"/>
      <c r="E96"/>
      <c r="F96"/>
      <c r="G96"/>
    </row>
    <row r="97" spans="1:7" ht="12.75">
      <c r="A97" s="18" t="s">
        <v>18</v>
      </c>
      <c r="B97"/>
      <c r="C97" s="19">
        <f>SUM(C96*0.21)</f>
        <v>0</v>
      </c>
      <c r="D97"/>
      <c r="E97"/>
      <c r="F97"/>
      <c r="G97"/>
    </row>
    <row r="98" spans="1:5" ht="12.75">
      <c r="A98" s="20" t="s">
        <v>19</v>
      </c>
      <c r="B98"/>
      <c r="C98" s="21">
        <f>SUM(C96*1.21)</f>
        <v>0</v>
      </c>
      <c r="D98"/>
      <c r="E98"/>
    </row>
    <row r="100" spans="1:4" ht="12.75">
      <c r="A100"/>
      <c r="B100"/>
      <c r="C100"/>
      <c r="D100"/>
    </row>
    <row r="101" spans="1:4" ht="12.75">
      <c r="A101"/>
      <c r="B101"/>
      <c r="C101"/>
      <c r="D101"/>
    </row>
  </sheetData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93" r:id="rId3"/>
  <headerFooter>
    <oddHeader>&amp;C&amp;"Arial,Tučné"&amp;11Třinec - extravilán (údržba celkem)</oddHeader>
    <oddFooter>&amp;CStránka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="115" zoomScaleNormal="115" workbookViewId="0" topLeftCell="A1">
      <selection activeCell="H6" sqref="H6"/>
    </sheetView>
  </sheetViews>
  <sheetFormatPr defaultColWidth="9.140625" defaultRowHeight="12.75" outlineLevelRow="1"/>
  <cols>
    <col min="1" max="1" width="16.00390625" style="28" bestFit="1" customWidth="1"/>
    <col min="2" max="2" width="37.421875" style="28" bestFit="1" customWidth="1"/>
    <col min="3" max="3" width="17.57421875" style="28" bestFit="1" customWidth="1"/>
    <col min="4" max="4" width="7.421875" style="29" bestFit="1" customWidth="1"/>
    <col min="5" max="5" width="12.7109375" style="28" customWidth="1"/>
    <col min="6" max="6" width="7.8515625" style="30" bestFit="1" customWidth="1"/>
    <col min="7" max="7" width="10.140625" style="31" bestFit="1" customWidth="1"/>
    <col min="8" max="8" width="27.28125" style="32" bestFit="1" customWidth="1"/>
    <col min="9" max="9" width="23.00390625" style="32" customWidth="1"/>
    <col min="10" max="10" width="22.00390625" style="32" customWidth="1"/>
  </cols>
  <sheetData>
    <row r="1" spans="1:10" ht="27" customHeight="1">
      <c r="A1" s="64" t="s">
        <v>35</v>
      </c>
      <c r="B1" s="64" t="s">
        <v>0</v>
      </c>
      <c r="C1" s="64" t="s">
        <v>36</v>
      </c>
      <c r="D1" s="64" t="s">
        <v>37</v>
      </c>
      <c r="E1" s="65" t="s">
        <v>38</v>
      </c>
      <c r="F1" s="66" t="s">
        <v>39</v>
      </c>
      <c r="G1" s="64" t="s">
        <v>29</v>
      </c>
      <c r="H1" s="99" t="s">
        <v>383</v>
      </c>
      <c r="I1" s="99" t="s">
        <v>384</v>
      </c>
      <c r="J1" s="99" t="s">
        <v>382</v>
      </c>
    </row>
    <row r="2" spans="1:10" ht="12.75" hidden="1" outlineLevel="1">
      <c r="A2" s="67" t="s">
        <v>40</v>
      </c>
      <c r="B2" s="67" t="s">
        <v>41</v>
      </c>
      <c r="C2" s="67" t="s">
        <v>40</v>
      </c>
      <c r="D2" s="68">
        <v>165</v>
      </c>
      <c r="E2" s="67"/>
      <c r="F2" s="69">
        <v>272.34</v>
      </c>
      <c r="G2" s="70" t="s">
        <v>30</v>
      </c>
      <c r="H2" s="71"/>
      <c r="I2" s="72"/>
      <c r="J2" s="71"/>
    </row>
    <row r="3" spans="1:10" ht="12.75" hidden="1" outlineLevel="1">
      <c r="A3" s="67" t="s">
        <v>40</v>
      </c>
      <c r="B3" s="67" t="s">
        <v>41</v>
      </c>
      <c r="C3" s="67" t="s">
        <v>40</v>
      </c>
      <c r="D3" s="68">
        <v>147</v>
      </c>
      <c r="E3" s="67"/>
      <c r="F3" s="69">
        <v>204.4</v>
      </c>
      <c r="G3" s="70" t="s">
        <v>30</v>
      </c>
      <c r="H3" s="71"/>
      <c r="I3" s="72"/>
      <c r="J3" s="71"/>
    </row>
    <row r="4" spans="1:10" ht="12.75" hidden="1" outlineLevel="1">
      <c r="A4" s="67" t="s">
        <v>40</v>
      </c>
      <c r="B4" s="67" t="s">
        <v>41</v>
      </c>
      <c r="C4" s="67" t="s">
        <v>40</v>
      </c>
      <c r="D4" s="68">
        <v>167</v>
      </c>
      <c r="E4" s="67"/>
      <c r="F4" s="69">
        <v>347.59</v>
      </c>
      <c r="G4" s="70" t="s">
        <v>30</v>
      </c>
      <c r="H4" s="71"/>
      <c r="I4" s="72"/>
      <c r="J4" s="71"/>
    </row>
    <row r="5" spans="1:10" ht="12.75" hidden="1" outlineLevel="1">
      <c r="A5" s="67" t="s">
        <v>40</v>
      </c>
      <c r="B5" s="67" t="s">
        <v>41</v>
      </c>
      <c r="C5" s="67" t="s">
        <v>40</v>
      </c>
      <c r="D5" s="68">
        <v>142</v>
      </c>
      <c r="E5" s="67"/>
      <c r="F5" s="69">
        <v>51.25</v>
      </c>
      <c r="G5" s="70" t="s">
        <v>30</v>
      </c>
      <c r="H5" s="71"/>
      <c r="I5" s="72"/>
      <c r="J5" s="71"/>
    </row>
    <row r="6" spans="1:10" ht="12.75" collapsed="1">
      <c r="A6" s="133"/>
      <c r="B6" s="134" t="s">
        <v>7</v>
      </c>
      <c r="C6" s="133"/>
      <c r="D6" s="135"/>
      <c r="E6" s="133"/>
      <c r="F6" s="136">
        <f>SUM(F2:F5)</f>
        <v>875.5799999999999</v>
      </c>
      <c r="G6" s="137" t="s">
        <v>30</v>
      </c>
      <c r="H6" s="138">
        <f>SUM(H4:H5)</f>
        <v>0</v>
      </c>
      <c r="I6" s="139"/>
      <c r="J6" s="138">
        <f>SUM(J2:J5)</f>
        <v>0</v>
      </c>
    </row>
    <row r="7" spans="1:10" ht="12.75" hidden="1" outlineLevel="1">
      <c r="A7" s="133" t="s">
        <v>42</v>
      </c>
      <c r="B7" s="133" t="s">
        <v>43</v>
      </c>
      <c r="C7" s="133" t="s">
        <v>44</v>
      </c>
      <c r="D7" s="135">
        <v>391</v>
      </c>
      <c r="E7" s="133"/>
      <c r="F7" s="140">
        <v>539.72</v>
      </c>
      <c r="G7" s="137" t="s">
        <v>30</v>
      </c>
      <c r="H7" s="141"/>
      <c r="I7" s="139"/>
      <c r="J7" s="141"/>
    </row>
    <row r="8" spans="1:10" ht="12.75" collapsed="1">
      <c r="A8" s="133"/>
      <c r="B8" s="134" t="s">
        <v>8</v>
      </c>
      <c r="C8" s="133"/>
      <c r="D8" s="135"/>
      <c r="E8" s="133"/>
      <c r="F8" s="136">
        <f>SUM(F7)</f>
        <v>539.72</v>
      </c>
      <c r="G8" s="137" t="s">
        <v>30</v>
      </c>
      <c r="H8" s="138">
        <f>SUM(H7:H7)</f>
        <v>0</v>
      </c>
      <c r="I8" s="139"/>
      <c r="J8" s="138">
        <f>SUM(J7)</f>
        <v>0</v>
      </c>
    </row>
    <row r="9" spans="1:10" ht="12.75" hidden="1" outlineLevel="1">
      <c r="A9" s="142" t="s">
        <v>45</v>
      </c>
      <c r="B9" s="142" t="s">
        <v>362</v>
      </c>
      <c r="C9" s="142"/>
      <c r="D9" s="143" t="s">
        <v>376</v>
      </c>
      <c r="E9" s="142"/>
      <c r="F9" s="144">
        <v>110</v>
      </c>
      <c r="G9" s="137" t="s">
        <v>30</v>
      </c>
      <c r="H9" s="141"/>
      <c r="I9" s="139"/>
      <c r="J9" s="139"/>
    </row>
    <row r="10" spans="1:10" ht="12.75" collapsed="1">
      <c r="A10" s="142"/>
      <c r="B10" s="145" t="s">
        <v>367</v>
      </c>
      <c r="C10" s="142"/>
      <c r="D10" s="143"/>
      <c r="E10" s="142"/>
      <c r="F10" s="146">
        <f>SUM(F9)</f>
        <v>110</v>
      </c>
      <c r="G10" s="137" t="s">
        <v>30</v>
      </c>
      <c r="H10" s="138">
        <f>SUM(H9)</f>
        <v>0</v>
      </c>
      <c r="I10" s="139"/>
      <c r="J10" s="139"/>
    </row>
    <row r="11" spans="1:10" ht="12.75" hidden="1" outlineLevel="1">
      <c r="A11" s="142" t="s">
        <v>45</v>
      </c>
      <c r="B11" s="142" t="s">
        <v>364</v>
      </c>
      <c r="C11" s="142" t="s">
        <v>45</v>
      </c>
      <c r="D11" s="143" t="s">
        <v>47</v>
      </c>
      <c r="E11" s="142"/>
      <c r="F11" s="144">
        <v>396.9</v>
      </c>
      <c r="G11" s="137" t="s">
        <v>30</v>
      </c>
      <c r="H11" s="141"/>
      <c r="I11" s="139"/>
      <c r="J11" s="139"/>
    </row>
    <row r="12" spans="1:10" ht="12.75" collapsed="1">
      <c r="A12" s="142"/>
      <c r="B12" s="145" t="s">
        <v>368</v>
      </c>
      <c r="C12" s="142"/>
      <c r="D12" s="143"/>
      <c r="E12" s="142"/>
      <c r="F12" s="146">
        <f>SUM(F11)</f>
        <v>396.9</v>
      </c>
      <c r="G12" s="137" t="s">
        <v>30</v>
      </c>
      <c r="H12" s="138">
        <f>SUM(H11)</f>
        <v>0</v>
      </c>
      <c r="I12" s="139"/>
      <c r="J12" s="139"/>
    </row>
    <row r="13" spans="1:10" ht="12.75" hidden="1" outlineLevel="1">
      <c r="A13" s="142" t="s">
        <v>45</v>
      </c>
      <c r="B13" s="133" t="s">
        <v>377</v>
      </c>
      <c r="C13" s="133" t="s">
        <v>45</v>
      </c>
      <c r="D13" s="135" t="s">
        <v>53</v>
      </c>
      <c r="E13" s="133"/>
      <c r="F13" s="140">
        <v>700</v>
      </c>
      <c r="G13" s="137" t="s">
        <v>30</v>
      </c>
      <c r="H13" s="141"/>
      <c r="I13" s="139"/>
      <c r="J13" s="139"/>
    </row>
    <row r="14" spans="1:10" ht="12.75" hidden="1" outlineLevel="1">
      <c r="A14" s="142" t="s">
        <v>45</v>
      </c>
      <c r="B14" s="133" t="s">
        <v>377</v>
      </c>
      <c r="C14" s="133" t="s">
        <v>45</v>
      </c>
      <c r="D14" s="135" t="s">
        <v>51</v>
      </c>
      <c r="E14" s="133"/>
      <c r="F14" s="140">
        <v>364</v>
      </c>
      <c r="G14" s="137" t="s">
        <v>30</v>
      </c>
      <c r="H14" s="141"/>
      <c r="I14" s="139"/>
      <c r="J14" s="139"/>
    </row>
    <row r="15" spans="1:10" ht="12.75" hidden="1" outlineLevel="1">
      <c r="A15" s="142" t="s">
        <v>45</v>
      </c>
      <c r="B15" s="133" t="s">
        <v>377</v>
      </c>
      <c r="C15" s="133" t="s">
        <v>45</v>
      </c>
      <c r="D15" s="135" t="s">
        <v>52</v>
      </c>
      <c r="E15" s="133"/>
      <c r="F15" s="140">
        <v>900</v>
      </c>
      <c r="G15" s="137" t="s">
        <v>30</v>
      </c>
      <c r="H15" s="141"/>
      <c r="I15" s="139"/>
      <c r="J15" s="139"/>
    </row>
    <row r="16" spans="1:10" ht="12.75" collapsed="1">
      <c r="A16" s="133"/>
      <c r="B16" s="147" t="s">
        <v>378</v>
      </c>
      <c r="C16" s="133"/>
      <c r="D16" s="135"/>
      <c r="E16" s="133"/>
      <c r="F16" s="136">
        <f>SUM(F13:F15)</f>
        <v>1964</v>
      </c>
      <c r="G16" s="137" t="s">
        <v>30</v>
      </c>
      <c r="H16" s="138">
        <f>SUM(H9:H13)</f>
        <v>0</v>
      </c>
      <c r="I16" s="139"/>
      <c r="J16" s="139"/>
    </row>
    <row r="17" spans="1:10" ht="12.75" hidden="1" outlineLevel="1">
      <c r="A17" s="133" t="s">
        <v>45</v>
      </c>
      <c r="B17" s="133" t="s">
        <v>54</v>
      </c>
      <c r="C17" s="133" t="s">
        <v>45</v>
      </c>
      <c r="D17" s="135" t="s">
        <v>55</v>
      </c>
      <c r="E17" s="133"/>
      <c r="F17" s="140">
        <v>37.8138</v>
      </c>
      <c r="G17" s="137" t="s">
        <v>30</v>
      </c>
      <c r="H17" s="141"/>
      <c r="I17" s="139"/>
      <c r="J17" s="141"/>
    </row>
    <row r="18" spans="1:10" ht="12.75" hidden="1" outlineLevel="1">
      <c r="A18" s="133" t="s">
        <v>45</v>
      </c>
      <c r="B18" s="133" t="s">
        <v>54</v>
      </c>
      <c r="C18" s="133" t="s">
        <v>45</v>
      </c>
      <c r="D18" s="135" t="s">
        <v>56</v>
      </c>
      <c r="E18" s="133"/>
      <c r="F18" s="140">
        <v>171.56</v>
      </c>
      <c r="G18" s="137" t="s">
        <v>30</v>
      </c>
      <c r="H18" s="141"/>
      <c r="I18" s="139"/>
      <c r="J18" s="141"/>
    </row>
    <row r="19" spans="1:10" ht="12.75" hidden="1" outlineLevel="1">
      <c r="A19" s="133" t="s">
        <v>45</v>
      </c>
      <c r="B19" s="133" t="s">
        <v>54</v>
      </c>
      <c r="C19" s="133" t="s">
        <v>45</v>
      </c>
      <c r="D19" s="135" t="s">
        <v>57</v>
      </c>
      <c r="E19" s="133"/>
      <c r="F19" s="140">
        <v>6.6</v>
      </c>
      <c r="G19" s="137" t="s">
        <v>30</v>
      </c>
      <c r="H19" s="141"/>
      <c r="I19" s="139"/>
      <c r="J19" s="141"/>
    </row>
    <row r="20" spans="1:10" ht="12.75" collapsed="1">
      <c r="A20" s="133"/>
      <c r="B20" s="134" t="s">
        <v>9</v>
      </c>
      <c r="C20" s="133"/>
      <c r="D20" s="135"/>
      <c r="E20" s="133"/>
      <c r="F20" s="136">
        <f>SUM(F17:F19)</f>
        <v>215.9738</v>
      </c>
      <c r="G20" s="137" t="s">
        <v>30</v>
      </c>
      <c r="H20" s="138">
        <f>SUM(H17:H19)</f>
        <v>0</v>
      </c>
      <c r="I20" s="139"/>
      <c r="J20" s="138">
        <f>SUM(J17:J19)</f>
        <v>0</v>
      </c>
    </row>
    <row r="21" spans="1:10" ht="12.75" hidden="1" outlineLevel="1">
      <c r="A21" s="133" t="s">
        <v>45</v>
      </c>
      <c r="B21" s="133" t="s">
        <v>58</v>
      </c>
      <c r="C21" s="133" t="s">
        <v>45</v>
      </c>
      <c r="D21" s="135" t="s">
        <v>59</v>
      </c>
      <c r="E21" s="133"/>
      <c r="F21" s="140">
        <v>2.40939</v>
      </c>
      <c r="G21" s="137" t="s">
        <v>30</v>
      </c>
      <c r="H21" s="141"/>
      <c r="I21" s="139"/>
      <c r="J21" s="141"/>
    </row>
    <row r="22" spans="1:10" ht="12.75" hidden="1" outlineLevel="1">
      <c r="A22" s="133" t="s">
        <v>45</v>
      </c>
      <c r="B22" s="133" t="s">
        <v>58</v>
      </c>
      <c r="C22" s="133" t="s">
        <v>45</v>
      </c>
      <c r="D22" s="135" t="s">
        <v>60</v>
      </c>
      <c r="E22" s="133"/>
      <c r="F22" s="140">
        <v>3.20594</v>
      </c>
      <c r="G22" s="137" t="s">
        <v>30</v>
      </c>
      <c r="H22" s="141"/>
      <c r="I22" s="139"/>
      <c r="J22" s="141"/>
    </row>
    <row r="23" spans="1:10" ht="12.75" hidden="1" outlineLevel="1">
      <c r="A23" s="133" t="s">
        <v>45</v>
      </c>
      <c r="B23" s="133" t="s">
        <v>58</v>
      </c>
      <c r="C23" s="133" t="s">
        <v>45</v>
      </c>
      <c r="D23" s="135" t="s">
        <v>61</v>
      </c>
      <c r="E23" s="133"/>
      <c r="F23" s="140">
        <v>3.13742</v>
      </c>
      <c r="G23" s="137" t="s">
        <v>30</v>
      </c>
      <c r="H23" s="141"/>
      <c r="I23" s="139"/>
      <c r="J23" s="141"/>
    </row>
    <row r="24" spans="1:10" ht="12.75" hidden="1" outlineLevel="1">
      <c r="A24" s="133" t="s">
        <v>45</v>
      </c>
      <c r="B24" s="133" t="s">
        <v>58</v>
      </c>
      <c r="C24" s="133" t="s">
        <v>45</v>
      </c>
      <c r="D24" s="135" t="s">
        <v>62</v>
      </c>
      <c r="E24" s="133"/>
      <c r="F24" s="140">
        <v>9.58</v>
      </c>
      <c r="G24" s="137" t="s">
        <v>30</v>
      </c>
      <c r="H24" s="141"/>
      <c r="I24" s="139"/>
      <c r="J24" s="141"/>
    </row>
    <row r="25" spans="1:10" ht="12.75" collapsed="1">
      <c r="A25" s="133"/>
      <c r="B25" s="134" t="s">
        <v>10</v>
      </c>
      <c r="C25" s="133"/>
      <c r="D25" s="135"/>
      <c r="E25" s="133"/>
      <c r="F25" s="136">
        <f>SUM(F21:F24)</f>
        <v>18.33275</v>
      </c>
      <c r="G25" s="137" t="s">
        <v>30</v>
      </c>
      <c r="H25" s="138">
        <f>SUM(H21:H24)</f>
        <v>0</v>
      </c>
      <c r="I25" s="139"/>
      <c r="J25" s="138">
        <f>SUM(J21:J24)</f>
        <v>0</v>
      </c>
    </row>
    <row r="26" spans="1:10" ht="12.75" hidden="1" outlineLevel="1">
      <c r="A26" s="133" t="s">
        <v>63</v>
      </c>
      <c r="B26" s="133" t="s">
        <v>64</v>
      </c>
      <c r="C26" s="133" t="s">
        <v>65</v>
      </c>
      <c r="D26" s="135" t="s">
        <v>66</v>
      </c>
      <c r="E26" s="133"/>
      <c r="F26" s="140">
        <v>252.897</v>
      </c>
      <c r="G26" s="137" t="s">
        <v>31</v>
      </c>
      <c r="H26" s="141"/>
      <c r="I26" s="141"/>
      <c r="J26" s="139"/>
    </row>
    <row r="27" spans="1:10" ht="12.75" hidden="1" outlineLevel="1">
      <c r="A27" s="133" t="s">
        <v>63</v>
      </c>
      <c r="B27" s="133" t="s">
        <v>64</v>
      </c>
      <c r="C27" s="133" t="s">
        <v>65</v>
      </c>
      <c r="D27" s="135" t="s">
        <v>67</v>
      </c>
      <c r="E27" s="133"/>
      <c r="F27" s="140">
        <v>45.1376</v>
      </c>
      <c r="G27" s="137" t="s">
        <v>31</v>
      </c>
      <c r="H27" s="141"/>
      <c r="I27" s="141"/>
      <c r="J27" s="139"/>
    </row>
    <row r="28" spans="1:10" ht="12.75" collapsed="1">
      <c r="A28" s="133"/>
      <c r="B28" s="134" t="s">
        <v>11</v>
      </c>
      <c r="C28" s="133"/>
      <c r="D28" s="135"/>
      <c r="E28" s="133"/>
      <c r="F28" s="136">
        <f>SUM(F26:F27)</f>
        <v>298.0346</v>
      </c>
      <c r="G28" s="137" t="s">
        <v>31</v>
      </c>
      <c r="H28" s="138">
        <f>SUM(H26:H27)</f>
        <v>0</v>
      </c>
      <c r="I28" s="138">
        <f>SUM(I26:I27)</f>
        <v>0</v>
      </c>
      <c r="J28" s="139"/>
    </row>
    <row r="29" spans="1:10" ht="12.75" hidden="1" outlineLevel="1">
      <c r="A29" s="133" t="s">
        <v>63</v>
      </c>
      <c r="B29" s="133" t="s">
        <v>68</v>
      </c>
      <c r="C29" s="133" t="s">
        <v>65</v>
      </c>
      <c r="D29" s="135" t="s">
        <v>69</v>
      </c>
      <c r="E29" s="133"/>
      <c r="F29" s="140">
        <v>149.7</v>
      </c>
      <c r="G29" s="137" t="s">
        <v>30</v>
      </c>
      <c r="H29" s="141"/>
      <c r="I29" s="139"/>
      <c r="J29" s="139"/>
    </row>
    <row r="30" spans="1:10" ht="12.75" collapsed="1">
      <c r="A30" s="133"/>
      <c r="B30" s="134" t="s">
        <v>12</v>
      </c>
      <c r="C30" s="133"/>
      <c r="D30" s="135"/>
      <c r="E30" s="133"/>
      <c r="F30" s="136">
        <f>SUM(F29)</f>
        <v>149.7</v>
      </c>
      <c r="G30" s="137" t="s">
        <v>30</v>
      </c>
      <c r="H30" s="138">
        <f>SUM(H29:H29)</f>
        <v>0</v>
      </c>
      <c r="I30" s="139"/>
      <c r="J30" s="139"/>
    </row>
    <row r="31" spans="1:10" ht="12.75" hidden="1" outlineLevel="1">
      <c r="A31" s="131" t="s">
        <v>63</v>
      </c>
      <c r="B31" s="131" t="s">
        <v>370</v>
      </c>
      <c r="C31" s="131" t="s">
        <v>65</v>
      </c>
      <c r="D31" s="55" t="s">
        <v>371</v>
      </c>
      <c r="E31" s="56"/>
      <c r="F31" s="56">
        <v>726</v>
      </c>
      <c r="G31" s="137" t="s">
        <v>30</v>
      </c>
      <c r="H31" s="138"/>
      <c r="I31" s="139"/>
      <c r="J31" s="139"/>
    </row>
    <row r="32" spans="1:10" ht="12.75" hidden="1" outlineLevel="1">
      <c r="A32" s="131" t="s">
        <v>63</v>
      </c>
      <c r="B32" s="131" t="s">
        <v>370</v>
      </c>
      <c r="C32" s="131" t="s">
        <v>65</v>
      </c>
      <c r="D32" s="55" t="s">
        <v>145</v>
      </c>
      <c r="E32" s="56"/>
      <c r="F32" s="56">
        <v>1084.61</v>
      </c>
      <c r="G32" s="137" t="s">
        <v>30</v>
      </c>
      <c r="H32" s="138"/>
      <c r="I32" s="139"/>
      <c r="J32" s="139"/>
    </row>
    <row r="33" spans="1:10" ht="12.75" collapsed="1">
      <c r="A33" s="133"/>
      <c r="B33" s="148" t="s">
        <v>372</v>
      </c>
      <c r="C33" s="133"/>
      <c r="D33" s="135"/>
      <c r="E33" s="133"/>
      <c r="F33" s="136">
        <f>SUM(F31:F32)</f>
        <v>1810.61</v>
      </c>
      <c r="G33" s="137" t="s">
        <v>30</v>
      </c>
      <c r="H33" s="138">
        <f>SUM(H32,H31)</f>
        <v>0</v>
      </c>
      <c r="I33" s="139"/>
      <c r="J33" s="139"/>
    </row>
    <row r="34" spans="1:10" ht="12.75" hidden="1" outlineLevel="1">
      <c r="A34" s="131" t="s">
        <v>63</v>
      </c>
      <c r="B34" s="131" t="s">
        <v>374</v>
      </c>
      <c r="C34" s="131" t="s">
        <v>65</v>
      </c>
      <c r="D34" s="135" t="s">
        <v>373</v>
      </c>
      <c r="E34" s="133"/>
      <c r="F34" s="140">
        <v>11</v>
      </c>
      <c r="G34" s="137" t="s">
        <v>30</v>
      </c>
      <c r="H34" s="138"/>
      <c r="I34" s="139"/>
      <c r="J34" s="138"/>
    </row>
    <row r="35" spans="1:10" ht="12.75" collapsed="1">
      <c r="A35" s="133"/>
      <c r="B35" s="148" t="s">
        <v>375</v>
      </c>
      <c r="C35" s="133"/>
      <c r="D35" s="135"/>
      <c r="E35" s="133"/>
      <c r="F35" s="136">
        <f>SUM(F34)</f>
        <v>11</v>
      </c>
      <c r="G35" s="137" t="s">
        <v>30</v>
      </c>
      <c r="H35" s="138">
        <f>SUM(H34)</f>
        <v>0</v>
      </c>
      <c r="I35" s="139"/>
      <c r="J35" s="138">
        <f>SUM(J34)</f>
        <v>0</v>
      </c>
    </row>
    <row r="36" spans="1:10" ht="12.75">
      <c r="A36" s="133"/>
      <c r="B36" s="148"/>
      <c r="C36" s="133"/>
      <c r="D36" s="135"/>
      <c r="E36" s="133"/>
      <c r="F36" s="136"/>
      <c r="G36" s="137"/>
      <c r="H36" s="149"/>
      <c r="I36" s="139"/>
      <c r="J36" s="149"/>
    </row>
    <row r="37" spans="1:10" ht="12.75">
      <c r="A37" s="133"/>
      <c r="B37" s="148" t="s">
        <v>387</v>
      </c>
      <c r="C37" s="133"/>
      <c r="D37" s="135"/>
      <c r="E37" s="133"/>
      <c r="F37" s="140"/>
      <c r="G37" s="137"/>
      <c r="H37" s="138">
        <f>SUM(H35,H33,H30,H28,H25,H20,H16,H12,H10,H8,H6)</f>
        <v>0</v>
      </c>
      <c r="I37" s="138">
        <f>SUM(I28)</f>
        <v>0</v>
      </c>
      <c r="J37" s="138">
        <f>SUM(J35,J25,J20,J8,J6)</f>
        <v>0</v>
      </c>
    </row>
    <row r="38" spans="1:10" ht="12.75">
      <c r="A38" s="150"/>
      <c r="B38" s="151" t="s">
        <v>380</v>
      </c>
      <c r="C38" s="151"/>
      <c r="D38" s="152"/>
      <c r="E38" s="151"/>
      <c r="F38" s="153">
        <f>SUM(F35,F33,F30,F28,F25,F20,F16,F12,F10,F8,F6)</f>
        <v>6389.8511499999995</v>
      </c>
      <c r="G38" s="154"/>
      <c r="H38" s="149"/>
      <c r="I38" s="149"/>
      <c r="J38" s="149"/>
    </row>
    <row r="39" spans="1:10" ht="12.75">
      <c r="A39" s="100"/>
      <c r="B39" s="100"/>
      <c r="C39" s="100"/>
      <c r="D39" s="101"/>
      <c r="E39" s="100"/>
      <c r="F39" s="102"/>
      <c r="G39" s="103"/>
      <c r="H39" s="98"/>
      <c r="I39" s="98"/>
      <c r="J39" s="98"/>
    </row>
    <row r="40" spans="1:10" ht="21.75" customHeight="1">
      <c r="A40" s="100"/>
      <c r="B40" s="104" t="s">
        <v>386</v>
      </c>
      <c r="C40" s="104"/>
      <c r="D40" s="105"/>
      <c r="E40" s="104"/>
      <c r="F40" s="106"/>
      <c r="G40" s="107"/>
      <c r="H40" s="156">
        <f>SUM(H37,I37,J37)</f>
        <v>0</v>
      </c>
      <c r="I40" s="98"/>
      <c r="J40" s="98"/>
    </row>
    <row r="41" spans="1:10" ht="12.75">
      <c r="A41" s="73"/>
      <c r="B41" s="73"/>
      <c r="C41" s="73"/>
      <c r="D41" s="28"/>
      <c r="F41" s="28"/>
      <c r="G41" s="74"/>
      <c r="H41" s="75"/>
      <c r="I41" s="75"/>
      <c r="J41" s="75"/>
    </row>
    <row r="42" spans="1:10" ht="12.75">
      <c r="A42" s="76"/>
      <c r="B42" s="77"/>
      <c r="C42" s="78" t="s">
        <v>32</v>
      </c>
      <c r="D42" s="28"/>
      <c r="F42" s="28"/>
      <c r="G42" s="74"/>
      <c r="H42" s="75"/>
      <c r="I42" s="75"/>
      <c r="J42" s="75"/>
    </row>
    <row r="43" spans="4:6" ht="12.75">
      <c r="D43" s="28"/>
      <c r="F43" s="28"/>
    </row>
    <row r="45" spans="2:6" ht="12.75">
      <c r="B45" s="33"/>
      <c r="D45" s="28"/>
      <c r="F45" s="28"/>
    </row>
    <row r="46" spans="4:6" ht="12.75">
      <c r="D46" s="28"/>
      <c r="F46" s="28"/>
    </row>
    <row r="47" spans="4:6" ht="12.75">
      <c r="D47" s="28"/>
      <c r="F47" s="28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zoomScale="130" zoomScaleNormal="130" workbookViewId="0" topLeftCell="A1">
      <pane ySplit="1" topLeftCell="A40" activePane="bottomLeft" state="frozen"/>
      <selection pane="bottomLeft" activeCell="G40" sqref="G40"/>
    </sheetView>
  </sheetViews>
  <sheetFormatPr defaultColWidth="9.140625" defaultRowHeight="12.75" outlineLevelRow="1"/>
  <cols>
    <col min="1" max="1" width="12.8515625" style="0" customWidth="1"/>
    <col min="2" max="2" width="51.00390625" style="0" bestFit="1" customWidth="1"/>
    <col min="3" max="3" width="17.57421875" style="0" bestFit="1" customWidth="1"/>
    <col min="4" max="4" width="6.421875" style="48" bestFit="1" customWidth="1"/>
    <col min="5" max="5" width="9.7109375" style="2" bestFit="1" customWidth="1"/>
    <col min="6" max="6" width="8.28125" style="49" bestFit="1" customWidth="1"/>
    <col min="7" max="7" width="15.00390625" style="3" bestFit="1" customWidth="1"/>
    <col min="8" max="9" width="8.140625" style="3" bestFit="1" customWidth="1"/>
  </cols>
  <sheetData>
    <row r="1" spans="1:9" ht="12.75">
      <c r="A1" s="34" t="s">
        <v>35</v>
      </c>
      <c r="B1" s="34" t="s">
        <v>0</v>
      </c>
      <c r="C1" s="34" t="s">
        <v>36</v>
      </c>
      <c r="D1" s="35" t="s">
        <v>37</v>
      </c>
      <c r="E1" s="36" t="s">
        <v>39</v>
      </c>
      <c r="F1" s="35" t="s">
        <v>21</v>
      </c>
      <c r="G1" s="37" t="s">
        <v>1</v>
      </c>
      <c r="H1" s="37" t="s">
        <v>2</v>
      </c>
      <c r="I1" s="37" t="s">
        <v>3</v>
      </c>
    </row>
    <row r="2" spans="1:9" ht="12.75" hidden="1" outlineLevel="1">
      <c r="A2" s="131" t="s">
        <v>70</v>
      </c>
      <c r="B2" s="131" t="s">
        <v>71</v>
      </c>
      <c r="C2" s="131" t="s">
        <v>70</v>
      </c>
      <c r="D2" s="55" t="s">
        <v>72</v>
      </c>
      <c r="E2" s="56">
        <v>275.65</v>
      </c>
      <c r="F2" s="57" t="s">
        <v>22</v>
      </c>
      <c r="G2" s="58"/>
      <c r="H2" s="58"/>
      <c r="I2" s="58"/>
    </row>
    <row r="3" spans="1:9" ht="12.75" hidden="1" outlineLevel="1">
      <c r="A3" s="131" t="s">
        <v>70</v>
      </c>
      <c r="B3" s="131" t="s">
        <v>71</v>
      </c>
      <c r="C3" s="131" t="s">
        <v>70</v>
      </c>
      <c r="D3" s="55" t="s">
        <v>74</v>
      </c>
      <c r="E3" s="56">
        <v>171.33</v>
      </c>
      <c r="F3" s="57" t="s">
        <v>22</v>
      </c>
      <c r="G3" s="58"/>
      <c r="H3" s="58"/>
      <c r="I3" s="58"/>
    </row>
    <row r="4" spans="1:10" ht="12.75" hidden="1" outlineLevel="1">
      <c r="A4" s="131" t="s">
        <v>70</v>
      </c>
      <c r="B4" s="131" t="s">
        <v>71</v>
      </c>
      <c r="C4" s="131" t="s">
        <v>70</v>
      </c>
      <c r="D4" s="55" t="s">
        <v>73</v>
      </c>
      <c r="E4" s="56">
        <v>196.34</v>
      </c>
      <c r="F4" s="57" t="s">
        <v>22</v>
      </c>
      <c r="G4" s="58"/>
      <c r="H4" s="58"/>
      <c r="I4" s="58"/>
      <c r="J4" s="2"/>
    </row>
    <row r="5" spans="1:9" ht="12.75" collapsed="1">
      <c r="A5" s="131"/>
      <c r="B5" s="132" t="s">
        <v>439</v>
      </c>
      <c r="C5" s="131"/>
      <c r="D5" s="55"/>
      <c r="E5" s="93">
        <f>SUM(E2:E4)</f>
        <v>643.32</v>
      </c>
      <c r="F5" s="57" t="s">
        <v>22</v>
      </c>
      <c r="G5" s="61">
        <f>SUM(G2:G4)</f>
        <v>0</v>
      </c>
      <c r="H5" s="61">
        <f>SUM(H2:H4)</f>
        <v>0</v>
      </c>
      <c r="I5" s="61">
        <f>SUM(I2:I4)</f>
        <v>0</v>
      </c>
    </row>
    <row r="6" spans="1:9" ht="12.75" hidden="1" outlineLevel="1">
      <c r="A6" s="131" t="s">
        <v>70</v>
      </c>
      <c r="B6" s="131" t="s">
        <v>75</v>
      </c>
      <c r="C6" s="131" t="s">
        <v>70</v>
      </c>
      <c r="D6" s="55" t="s">
        <v>76</v>
      </c>
      <c r="E6" s="56">
        <v>2472.56</v>
      </c>
      <c r="F6" s="57" t="s">
        <v>22</v>
      </c>
      <c r="G6" s="58"/>
      <c r="H6" s="58"/>
      <c r="I6" s="58"/>
    </row>
    <row r="7" spans="1:9" ht="12.75" hidden="1" outlineLevel="1">
      <c r="A7" s="131" t="s">
        <v>70</v>
      </c>
      <c r="B7" s="131" t="s">
        <v>75</v>
      </c>
      <c r="C7" s="131" t="s">
        <v>70</v>
      </c>
      <c r="D7" s="55" t="s">
        <v>78</v>
      </c>
      <c r="E7" s="56">
        <v>500.177</v>
      </c>
      <c r="F7" s="57" t="s">
        <v>22</v>
      </c>
      <c r="G7" s="58"/>
      <c r="H7" s="58"/>
      <c r="I7" s="58"/>
    </row>
    <row r="8" spans="1:9" ht="12.75" hidden="1" outlineLevel="1">
      <c r="A8" s="131" t="s">
        <v>70</v>
      </c>
      <c r="B8" s="131" t="s">
        <v>75</v>
      </c>
      <c r="C8" s="131" t="s">
        <v>70</v>
      </c>
      <c r="D8" s="55" t="s">
        <v>77</v>
      </c>
      <c r="E8" s="56">
        <v>89.83</v>
      </c>
      <c r="F8" s="57" t="s">
        <v>22</v>
      </c>
      <c r="G8" s="58"/>
      <c r="H8" s="58"/>
      <c r="I8" s="58"/>
    </row>
    <row r="9" spans="1:9" ht="12.75" collapsed="1">
      <c r="A9" s="131"/>
      <c r="B9" s="132" t="s">
        <v>440</v>
      </c>
      <c r="C9" s="131"/>
      <c r="D9" s="55"/>
      <c r="E9" s="93">
        <f>SUM(E6:E8)</f>
        <v>3062.567</v>
      </c>
      <c r="F9" s="57" t="s">
        <v>22</v>
      </c>
      <c r="G9" s="61">
        <f>SUM(G6:G8)</f>
        <v>0</v>
      </c>
      <c r="H9" s="61">
        <f>SUM(H6:H8)</f>
        <v>0</v>
      </c>
      <c r="I9" s="61">
        <f>SUM(I6:I8)</f>
        <v>0</v>
      </c>
    </row>
    <row r="10" spans="1:9" ht="12.75" hidden="1" outlineLevel="1">
      <c r="A10" s="131" t="s">
        <v>70</v>
      </c>
      <c r="B10" s="131" t="s">
        <v>79</v>
      </c>
      <c r="C10" s="131" t="s">
        <v>70</v>
      </c>
      <c r="D10" s="55" t="s">
        <v>81</v>
      </c>
      <c r="E10" s="56">
        <v>891.5</v>
      </c>
      <c r="F10" s="57" t="s">
        <v>23</v>
      </c>
      <c r="G10" s="58"/>
      <c r="H10" s="58"/>
      <c r="I10" s="59"/>
    </row>
    <row r="11" spans="1:9" ht="12.75" hidden="1" outlineLevel="1">
      <c r="A11" s="131" t="s">
        <v>70</v>
      </c>
      <c r="B11" s="131" t="s">
        <v>79</v>
      </c>
      <c r="C11" s="131" t="s">
        <v>70</v>
      </c>
      <c r="D11" s="55" t="s">
        <v>83</v>
      </c>
      <c r="E11" s="56">
        <v>1331.5</v>
      </c>
      <c r="F11" s="57" t="s">
        <v>23</v>
      </c>
      <c r="G11" s="58"/>
      <c r="H11" s="58"/>
      <c r="I11" s="59"/>
    </row>
    <row r="12" spans="1:9" ht="12.75" hidden="1" outlineLevel="1">
      <c r="A12" s="131" t="s">
        <v>70</v>
      </c>
      <c r="B12" s="131" t="s">
        <v>79</v>
      </c>
      <c r="C12" s="131" t="s">
        <v>70</v>
      </c>
      <c r="D12" s="55" t="s">
        <v>80</v>
      </c>
      <c r="E12" s="56">
        <v>1194</v>
      </c>
      <c r="F12" s="57" t="s">
        <v>23</v>
      </c>
      <c r="G12" s="58"/>
      <c r="H12" s="58"/>
      <c r="I12" s="59"/>
    </row>
    <row r="13" spans="1:9" ht="12.75" hidden="1" outlineLevel="1">
      <c r="A13" s="131" t="s">
        <v>70</v>
      </c>
      <c r="B13" s="131" t="s">
        <v>79</v>
      </c>
      <c r="C13" s="131" t="s">
        <v>70</v>
      </c>
      <c r="D13" s="55" t="s">
        <v>82</v>
      </c>
      <c r="E13" s="56">
        <v>430.94</v>
      </c>
      <c r="F13" s="57" t="s">
        <v>23</v>
      </c>
      <c r="G13" s="58"/>
      <c r="H13" s="58"/>
      <c r="I13" s="59"/>
    </row>
    <row r="14" spans="1:11" ht="12.75" hidden="1" outlineLevel="1">
      <c r="A14" s="131" t="s">
        <v>70</v>
      </c>
      <c r="B14" s="131" t="s">
        <v>79</v>
      </c>
      <c r="C14" s="131" t="s">
        <v>70</v>
      </c>
      <c r="D14" s="55" t="s">
        <v>84</v>
      </c>
      <c r="E14" s="56">
        <v>187.91</v>
      </c>
      <c r="F14" s="57" t="s">
        <v>23</v>
      </c>
      <c r="G14" s="58"/>
      <c r="H14" s="58"/>
      <c r="I14" s="59"/>
      <c r="K14" s="2"/>
    </row>
    <row r="15" spans="1:9" ht="12.75" hidden="1" outlineLevel="1">
      <c r="A15" s="131" t="s">
        <v>70</v>
      </c>
      <c r="B15" s="131" t="s">
        <v>79</v>
      </c>
      <c r="C15" s="131" t="s">
        <v>70</v>
      </c>
      <c r="D15" s="55" t="s">
        <v>86</v>
      </c>
      <c r="E15" s="56">
        <v>46.68</v>
      </c>
      <c r="F15" s="57" t="s">
        <v>23</v>
      </c>
      <c r="G15" s="58"/>
      <c r="H15" s="58"/>
      <c r="I15" s="59"/>
    </row>
    <row r="16" spans="1:9" ht="12.75" hidden="1" outlineLevel="1">
      <c r="A16" s="131" t="s">
        <v>70</v>
      </c>
      <c r="B16" s="131" t="s">
        <v>79</v>
      </c>
      <c r="C16" s="131" t="s">
        <v>70</v>
      </c>
      <c r="D16" s="55" t="s">
        <v>85</v>
      </c>
      <c r="E16" s="56">
        <v>108.71</v>
      </c>
      <c r="F16" s="57" t="s">
        <v>23</v>
      </c>
      <c r="G16" s="58"/>
      <c r="H16" s="58"/>
      <c r="I16" s="59"/>
    </row>
    <row r="17" spans="1:9" ht="12.75" collapsed="1">
      <c r="A17" s="131"/>
      <c r="B17" s="132" t="s">
        <v>441</v>
      </c>
      <c r="C17" s="131"/>
      <c r="D17" s="55"/>
      <c r="E17" s="93">
        <f>SUM(E10:E16)</f>
        <v>4191.24</v>
      </c>
      <c r="F17" s="57" t="s">
        <v>23</v>
      </c>
      <c r="G17" s="61">
        <f>SUM(G10:G16)</f>
        <v>0</v>
      </c>
      <c r="H17" s="61">
        <f>SUM(H10:H16)</f>
        <v>0</v>
      </c>
      <c r="I17" s="59"/>
    </row>
    <row r="18" spans="1:9" ht="12.75" hidden="1" outlineLevel="1">
      <c r="A18" s="131" t="s">
        <v>70</v>
      </c>
      <c r="B18" s="131" t="s">
        <v>87</v>
      </c>
      <c r="C18" s="131" t="s">
        <v>70</v>
      </c>
      <c r="D18" s="55" t="s">
        <v>88</v>
      </c>
      <c r="E18" s="56">
        <v>60.0272</v>
      </c>
      <c r="F18" s="57" t="s">
        <v>22</v>
      </c>
      <c r="G18" s="58"/>
      <c r="H18" s="58"/>
      <c r="I18" s="58"/>
    </row>
    <row r="19" spans="1:9" ht="12.75" hidden="1" outlineLevel="1">
      <c r="A19" s="131" t="s">
        <v>70</v>
      </c>
      <c r="B19" s="131" t="s">
        <v>87</v>
      </c>
      <c r="C19" s="131" t="s">
        <v>70</v>
      </c>
      <c r="D19" s="55" t="s">
        <v>89</v>
      </c>
      <c r="E19" s="56">
        <v>454.27</v>
      </c>
      <c r="F19" s="57" t="s">
        <v>22</v>
      </c>
      <c r="G19" s="58"/>
      <c r="H19" s="58"/>
      <c r="I19" s="58"/>
    </row>
    <row r="20" spans="1:9" ht="12.75" hidden="1" outlineLevel="1">
      <c r="A20" s="131" t="s">
        <v>70</v>
      </c>
      <c r="B20" s="131" t="s">
        <v>87</v>
      </c>
      <c r="C20" s="131" t="s">
        <v>70</v>
      </c>
      <c r="D20" s="55" t="s">
        <v>90</v>
      </c>
      <c r="E20" s="56">
        <v>70.4889</v>
      </c>
      <c r="F20" s="57" t="s">
        <v>22</v>
      </c>
      <c r="G20" s="58"/>
      <c r="H20" s="58"/>
      <c r="I20" s="58"/>
    </row>
    <row r="21" spans="1:9" ht="12.75" hidden="1" outlineLevel="1">
      <c r="A21" s="131" t="s">
        <v>70</v>
      </c>
      <c r="B21" s="131" t="s">
        <v>87</v>
      </c>
      <c r="C21" s="131" t="s">
        <v>70</v>
      </c>
      <c r="D21" s="55" t="s">
        <v>91</v>
      </c>
      <c r="E21" s="56">
        <v>789.31</v>
      </c>
      <c r="F21" s="57" t="s">
        <v>22</v>
      </c>
      <c r="G21" s="58"/>
      <c r="H21" s="58"/>
      <c r="I21" s="58"/>
    </row>
    <row r="22" spans="1:9" ht="12.75" hidden="1" outlineLevel="1">
      <c r="A22" s="131" t="s">
        <v>70</v>
      </c>
      <c r="B22" s="131" t="s">
        <v>87</v>
      </c>
      <c r="C22" s="131" t="s">
        <v>70</v>
      </c>
      <c r="D22" s="55" t="s">
        <v>92</v>
      </c>
      <c r="E22" s="56">
        <v>21.0082</v>
      </c>
      <c r="F22" s="57" t="s">
        <v>22</v>
      </c>
      <c r="G22" s="58"/>
      <c r="H22" s="58"/>
      <c r="I22" s="58"/>
    </row>
    <row r="23" spans="1:9" ht="12.75" hidden="1" outlineLevel="1">
      <c r="A23" s="131" t="s">
        <v>70</v>
      </c>
      <c r="B23" s="131" t="s">
        <v>87</v>
      </c>
      <c r="C23" s="131" t="s">
        <v>70</v>
      </c>
      <c r="D23" s="55" t="s">
        <v>93</v>
      </c>
      <c r="E23" s="56">
        <v>30.1662</v>
      </c>
      <c r="F23" s="57" t="s">
        <v>22</v>
      </c>
      <c r="G23" s="58"/>
      <c r="H23" s="58"/>
      <c r="I23" s="58"/>
    </row>
    <row r="24" spans="1:9" ht="12.75" collapsed="1">
      <c r="A24" s="131"/>
      <c r="B24" s="132" t="s">
        <v>442</v>
      </c>
      <c r="C24" s="131"/>
      <c r="D24" s="55"/>
      <c r="E24" s="93">
        <f>SUM(E18:E23)</f>
        <v>1425.2704999999999</v>
      </c>
      <c r="F24" s="57" t="s">
        <v>22</v>
      </c>
      <c r="G24" s="61">
        <f>SUM(G18:G23)</f>
        <v>0</v>
      </c>
      <c r="H24" s="61">
        <f>SUM(H18:H23)</f>
        <v>0</v>
      </c>
      <c r="I24" s="61">
        <f>SUM(I18:I23)</f>
        <v>0</v>
      </c>
    </row>
    <row r="25" spans="1:9" ht="12.75" hidden="1" outlineLevel="1">
      <c r="A25" s="131" t="s">
        <v>70</v>
      </c>
      <c r="B25" s="131" t="s">
        <v>94</v>
      </c>
      <c r="C25" s="131" t="s">
        <v>70</v>
      </c>
      <c r="D25" s="55" t="s">
        <v>95</v>
      </c>
      <c r="E25" s="56">
        <v>1298.86</v>
      </c>
      <c r="F25" s="57" t="s">
        <v>22</v>
      </c>
      <c r="G25" s="58"/>
      <c r="H25" s="58"/>
      <c r="I25" s="58"/>
    </row>
    <row r="26" spans="1:9" ht="12.75" collapsed="1">
      <c r="A26" s="131"/>
      <c r="B26" s="132" t="s">
        <v>443</v>
      </c>
      <c r="C26" s="131"/>
      <c r="D26" s="55"/>
      <c r="E26" s="93">
        <f>SUM(E25:E25)</f>
        <v>1298.86</v>
      </c>
      <c r="F26" s="57" t="s">
        <v>22</v>
      </c>
      <c r="G26" s="61">
        <f>SUM(G25)</f>
        <v>0</v>
      </c>
      <c r="H26" s="61">
        <f>SUM(H25)</f>
        <v>0</v>
      </c>
      <c r="I26" s="61">
        <f>SUM(I25)</f>
        <v>0</v>
      </c>
    </row>
    <row r="27" spans="1:9" ht="12.75" hidden="1" outlineLevel="1">
      <c r="A27" s="131" t="s">
        <v>70</v>
      </c>
      <c r="B27" s="131" t="s">
        <v>96</v>
      </c>
      <c r="C27" s="131" t="s">
        <v>70</v>
      </c>
      <c r="D27" s="55" t="s">
        <v>98</v>
      </c>
      <c r="E27" s="56">
        <v>1984.85</v>
      </c>
      <c r="F27" s="57" t="s">
        <v>22</v>
      </c>
      <c r="G27" s="58"/>
      <c r="H27" s="58"/>
      <c r="I27" s="58"/>
    </row>
    <row r="28" spans="1:11" ht="12.75" hidden="1" outlineLevel="1">
      <c r="A28" s="131" t="s">
        <v>70</v>
      </c>
      <c r="B28" s="131" t="s">
        <v>96</v>
      </c>
      <c r="C28" s="131" t="s">
        <v>70</v>
      </c>
      <c r="D28" s="55" t="s">
        <v>97</v>
      </c>
      <c r="E28" s="56">
        <v>309.23</v>
      </c>
      <c r="F28" s="57" t="s">
        <v>22</v>
      </c>
      <c r="G28" s="58"/>
      <c r="H28" s="58"/>
      <c r="I28" s="58"/>
      <c r="K28" s="2"/>
    </row>
    <row r="29" spans="1:9" ht="12.75" collapsed="1">
      <c r="A29" s="131"/>
      <c r="B29" s="132" t="s">
        <v>444</v>
      </c>
      <c r="C29" s="131"/>
      <c r="D29" s="55"/>
      <c r="E29" s="93">
        <f>SUM(E27:E28)</f>
        <v>2294.08</v>
      </c>
      <c r="F29" s="57" t="s">
        <v>22</v>
      </c>
      <c r="G29" s="61">
        <f>SUM(G27:G28)</f>
        <v>0</v>
      </c>
      <c r="H29" s="61">
        <f>SUM(H27:H28)</f>
        <v>0</v>
      </c>
      <c r="I29" s="61">
        <f>SUM(I27:I28)</f>
        <v>0</v>
      </c>
    </row>
    <row r="30" spans="1:9" ht="12.75" hidden="1" outlineLevel="1">
      <c r="A30" s="131" t="s">
        <v>70</v>
      </c>
      <c r="B30" s="131" t="s">
        <v>99</v>
      </c>
      <c r="C30" s="131" t="s">
        <v>70</v>
      </c>
      <c r="D30" s="55" t="s">
        <v>101</v>
      </c>
      <c r="E30" s="56">
        <v>79.852</v>
      </c>
      <c r="F30" s="57" t="s">
        <v>22</v>
      </c>
      <c r="G30" s="58"/>
      <c r="H30" s="58"/>
      <c r="I30" s="58"/>
    </row>
    <row r="31" spans="1:11" ht="12.75" hidden="1" outlineLevel="1">
      <c r="A31" s="131" t="s">
        <v>70</v>
      </c>
      <c r="B31" s="131" t="s">
        <v>99</v>
      </c>
      <c r="C31" s="131" t="s">
        <v>70</v>
      </c>
      <c r="D31" s="55" t="s">
        <v>100</v>
      </c>
      <c r="E31" s="56">
        <v>812.02</v>
      </c>
      <c r="F31" s="57" t="s">
        <v>22</v>
      </c>
      <c r="G31" s="58"/>
      <c r="H31" s="58"/>
      <c r="I31" s="58"/>
      <c r="K31" s="2"/>
    </row>
    <row r="32" spans="1:9" ht="12.75" collapsed="1">
      <c r="A32" s="131"/>
      <c r="B32" s="132" t="s">
        <v>445</v>
      </c>
      <c r="C32" s="131"/>
      <c r="D32" s="55"/>
      <c r="E32" s="93">
        <f>SUM(E30:E31)</f>
        <v>891.872</v>
      </c>
      <c r="F32" s="57" t="s">
        <v>22</v>
      </c>
      <c r="G32" s="61">
        <f>SUM(G30:G31)</f>
        <v>0</v>
      </c>
      <c r="H32" s="61">
        <f>SUM(H30:H31)</f>
        <v>0</v>
      </c>
      <c r="I32" s="61">
        <f>SUM(I30:I31)</f>
        <v>0</v>
      </c>
    </row>
    <row r="33" spans="1:9" ht="12.75" hidden="1" outlineLevel="1">
      <c r="A33" s="131" t="s">
        <v>102</v>
      </c>
      <c r="B33" s="131" t="s">
        <v>103</v>
      </c>
      <c r="C33" s="131" t="s">
        <v>102</v>
      </c>
      <c r="D33" s="55" t="s">
        <v>104</v>
      </c>
      <c r="E33" s="56">
        <v>465.93</v>
      </c>
      <c r="F33" s="57" t="s">
        <v>22</v>
      </c>
      <c r="G33" s="58"/>
      <c r="H33" s="58"/>
      <c r="I33" s="58"/>
    </row>
    <row r="34" spans="1:9" ht="12.75" collapsed="1">
      <c r="A34" s="131"/>
      <c r="B34" s="132" t="s">
        <v>446</v>
      </c>
      <c r="C34" s="131"/>
      <c r="D34" s="55"/>
      <c r="E34" s="93">
        <f>SUM(E33)</f>
        <v>465.93</v>
      </c>
      <c r="F34" s="57" t="s">
        <v>22</v>
      </c>
      <c r="G34" s="61">
        <f>SUM(G33)</f>
        <v>0</v>
      </c>
      <c r="H34" s="61">
        <f>SUM(H33)</f>
        <v>0</v>
      </c>
      <c r="I34" s="61">
        <f>SUM(I33)</f>
        <v>0</v>
      </c>
    </row>
    <row r="35" spans="1:9" ht="12.75" hidden="1" outlineLevel="1">
      <c r="A35" s="131" t="s">
        <v>40</v>
      </c>
      <c r="B35" s="131" t="s">
        <v>105</v>
      </c>
      <c r="C35" s="131" t="s">
        <v>40</v>
      </c>
      <c r="D35" s="55">
        <v>458</v>
      </c>
      <c r="E35" s="56">
        <v>813.2</v>
      </c>
      <c r="F35" s="57" t="s">
        <v>22</v>
      </c>
      <c r="G35" s="58"/>
      <c r="H35" s="58"/>
      <c r="I35" s="58"/>
    </row>
    <row r="36" spans="1:9" ht="12.75" hidden="1" outlineLevel="1">
      <c r="A36" s="131" t="s">
        <v>40</v>
      </c>
      <c r="B36" s="131" t="s">
        <v>357</v>
      </c>
      <c r="C36" s="131" t="s">
        <v>40</v>
      </c>
      <c r="D36" s="55">
        <v>450</v>
      </c>
      <c r="E36" s="56">
        <v>134.7</v>
      </c>
      <c r="F36" s="57" t="s">
        <v>22</v>
      </c>
      <c r="G36" s="61"/>
      <c r="H36" s="61"/>
      <c r="I36" s="61"/>
    </row>
    <row r="37" spans="1:9" ht="12.75" collapsed="1">
      <c r="A37" s="131"/>
      <c r="B37" s="132" t="s">
        <v>447</v>
      </c>
      <c r="C37" s="131"/>
      <c r="D37" s="55"/>
      <c r="E37" s="93">
        <f>SUM(E35:E36)</f>
        <v>947.9000000000001</v>
      </c>
      <c r="F37" s="57" t="s">
        <v>22</v>
      </c>
      <c r="G37" s="61">
        <f>SUM(G35:G36)</f>
        <v>0</v>
      </c>
      <c r="H37" s="61">
        <f>SUM(H35:H36)</f>
        <v>0</v>
      </c>
      <c r="I37" s="61">
        <f>SUM(I35:I36)</f>
        <v>0</v>
      </c>
    </row>
    <row r="38" spans="1:9" ht="12.75" hidden="1" outlineLevel="1">
      <c r="A38" s="131" t="s">
        <v>106</v>
      </c>
      <c r="B38" s="131" t="s">
        <v>107</v>
      </c>
      <c r="C38" s="131" t="s">
        <v>106</v>
      </c>
      <c r="D38" s="55" t="s">
        <v>108</v>
      </c>
      <c r="E38" s="56">
        <v>139.931</v>
      </c>
      <c r="F38" s="57" t="s">
        <v>22</v>
      </c>
      <c r="G38" s="58"/>
      <c r="H38" s="58"/>
      <c r="I38" s="58"/>
    </row>
    <row r="39" spans="1:9" ht="12.75" hidden="1" outlineLevel="1">
      <c r="A39" s="131" t="s">
        <v>106</v>
      </c>
      <c r="B39" s="131" t="s">
        <v>107</v>
      </c>
      <c r="C39" s="131" t="s">
        <v>106</v>
      </c>
      <c r="D39" s="55" t="s">
        <v>109</v>
      </c>
      <c r="E39" s="56">
        <v>110.213</v>
      </c>
      <c r="F39" s="57" t="s">
        <v>22</v>
      </c>
      <c r="G39" s="61"/>
      <c r="H39" s="61"/>
      <c r="I39" s="61"/>
    </row>
    <row r="40" spans="1:9" ht="12.75" collapsed="1">
      <c r="A40" s="131"/>
      <c r="B40" s="132" t="s">
        <v>448</v>
      </c>
      <c r="C40" s="131"/>
      <c r="D40" s="55"/>
      <c r="E40" s="93">
        <f>SUM(E38:E39)</f>
        <v>250.144</v>
      </c>
      <c r="F40" s="57" t="s">
        <v>22</v>
      </c>
      <c r="G40" s="61">
        <f>SUM(G38:G39)</f>
        <v>0</v>
      </c>
      <c r="H40" s="61">
        <f>SUM(H38:H39)</f>
        <v>0</v>
      </c>
      <c r="I40" s="61">
        <f>SUM(I38:I39)</f>
        <v>0</v>
      </c>
    </row>
    <row r="41" spans="1:9" ht="12.75" hidden="1" outlineLevel="1">
      <c r="A41" s="131" t="s">
        <v>110</v>
      </c>
      <c r="B41" s="131" t="s">
        <v>111</v>
      </c>
      <c r="C41" s="131" t="s">
        <v>110</v>
      </c>
      <c r="D41" s="55" t="s">
        <v>112</v>
      </c>
      <c r="E41" s="56">
        <v>1539.7</v>
      </c>
      <c r="F41" s="57" t="s">
        <v>22</v>
      </c>
      <c r="G41" s="58"/>
      <c r="H41" s="58"/>
      <c r="I41" s="58"/>
    </row>
    <row r="42" spans="1:10" ht="12.75" hidden="1" outlineLevel="1">
      <c r="A42" s="131" t="s">
        <v>110</v>
      </c>
      <c r="B42" s="131" t="s">
        <v>111</v>
      </c>
      <c r="C42" s="131" t="s">
        <v>110</v>
      </c>
      <c r="D42" s="55" t="s">
        <v>114</v>
      </c>
      <c r="E42" s="56">
        <v>140.23</v>
      </c>
      <c r="F42" s="57" t="s">
        <v>22</v>
      </c>
      <c r="G42" s="58"/>
      <c r="H42" s="58"/>
      <c r="I42" s="58"/>
      <c r="J42" s="2"/>
    </row>
    <row r="43" spans="1:9" ht="12.75" hidden="1" outlineLevel="1">
      <c r="A43" s="131" t="s">
        <v>110</v>
      </c>
      <c r="B43" s="131" t="s">
        <v>111</v>
      </c>
      <c r="C43" s="131" t="s">
        <v>110</v>
      </c>
      <c r="D43" s="55" t="s">
        <v>117</v>
      </c>
      <c r="E43" s="56">
        <v>954.382</v>
      </c>
      <c r="F43" s="57" t="s">
        <v>22</v>
      </c>
      <c r="G43" s="58"/>
      <c r="H43" s="58"/>
      <c r="I43" s="58"/>
    </row>
    <row r="44" spans="1:9" ht="12.75" hidden="1" outlineLevel="1">
      <c r="A44" s="131" t="s">
        <v>110</v>
      </c>
      <c r="B44" s="131" t="s">
        <v>111</v>
      </c>
      <c r="C44" s="131" t="s">
        <v>110</v>
      </c>
      <c r="D44" s="55" t="s">
        <v>118</v>
      </c>
      <c r="E44" s="56">
        <v>2435.6</v>
      </c>
      <c r="F44" s="57" t="s">
        <v>22</v>
      </c>
      <c r="G44" s="58"/>
      <c r="H44" s="58"/>
      <c r="I44" s="58"/>
    </row>
    <row r="45" spans="1:9" ht="12.75" hidden="1" outlineLevel="1">
      <c r="A45" s="131" t="s">
        <v>110</v>
      </c>
      <c r="B45" s="131" t="s">
        <v>111</v>
      </c>
      <c r="C45" s="131" t="s">
        <v>110</v>
      </c>
      <c r="D45" s="55" t="s">
        <v>120</v>
      </c>
      <c r="E45" s="56">
        <v>3108.06</v>
      </c>
      <c r="F45" s="57" t="s">
        <v>22</v>
      </c>
      <c r="G45" s="58"/>
      <c r="H45" s="58"/>
      <c r="I45" s="58"/>
    </row>
    <row r="46" spans="1:9" ht="12.75" hidden="1" outlineLevel="1">
      <c r="A46" s="131" t="s">
        <v>110</v>
      </c>
      <c r="B46" s="131" t="s">
        <v>111</v>
      </c>
      <c r="C46" s="131" t="s">
        <v>110</v>
      </c>
      <c r="D46" s="55" t="s">
        <v>122</v>
      </c>
      <c r="E46" s="56">
        <v>652.874</v>
      </c>
      <c r="F46" s="57" t="s">
        <v>22</v>
      </c>
      <c r="G46" s="58"/>
      <c r="H46" s="58"/>
      <c r="I46" s="58"/>
    </row>
    <row r="47" spans="1:9" ht="12.75" hidden="1" outlineLevel="1">
      <c r="A47" s="131" t="s">
        <v>110</v>
      </c>
      <c r="B47" s="131" t="s">
        <v>111</v>
      </c>
      <c r="C47" s="131" t="s">
        <v>110</v>
      </c>
      <c r="D47" s="55" t="s">
        <v>124</v>
      </c>
      <c r="E47" s="56">
        <v>304.251</v>
      </c>
      <c r="F47" s="57" t="s">
        <v>22</v>
      </c>
      <c r="G47" s="58"/>
      <c r="H47" s="58"/>
      <c r="I47" s="58"/>
    </row>
    <row r="48" spans="1:9" ht="12.75" hidden="1" outlineLevel="1">
      <c r="A48" s="131" t="s">
        <v>110</v>
      </c>
      <c r="B48" s="131" t="s">
        <v>111</v>
      </c>
      <c r="C48" s="131" t="s">
        <v>110</v>
      </c>
      <c r="D48" s="55" t="s">
        <v>125</v>
      </c>
      <c r="E48" s="56">
        <v>759.317</v>
      </c>
      <c r="F48" s="57" t="s">
        <v>22</v>
      </c>
      <c r="G48" s="58"/>
      <c r="H48" s="58"/>
      <c r="I48" s="58"/>
    </row>
    <row r="49" spans="1:11" ht="12.75" hidden="1" outlineLevel="1">
      <c r="A49" s="131" t="s">
        <v>110</v>
      </c>
      <c r="B49" s="131" t="s">
        <v>111</v>
      </c>
      <c r="C49" s="131" t="s">
        <v>110</v>
      </c>
      <c r="D49" s="55" t="s">
        <v>116</v>
      </c>
      <c r="E49" s="56">
        <v>453.57</v>
      </c>
      <c r="F49" s="57" t="s">
        <v>22</v>
      </c>
      <c r="G49" s="58"/>
      <c r="H49" s="58"/>
      <c r="I49" s="58"/>
      <c r="K49" s="2"/>
    </row>
    <row r="50" spans="1:9" ht="12.75" hidden="1" outlineLevel="1">
      <c r="A50" s="131" t="s">
        <v>110</v>
      </c>
      <c r="B50" s="131" t="s">
        <v>111</v>
      </c>
      <c r="C50" s="131" t="s">
        <v>110</v>
      </c>
      <c r="D50" s="55" t="s">
        <v>115</v>
      </c>
      <c r="E50" s="56">
        <v>1598.34</v>
      </c>
      <c r="F50" s="57" t="s">
        <v>22</v>
      </c>
      <c r="G50" s="58"/>
      <c r="H50" s="58"/>
      <c r="I50" s="58"/>
    </row>
    <row r="51" spans="1:9" ht="12.75" hidden="1" outlineLevel="1">
      <c r="A51" s="131" t="s">
        <v>110</v>
      </c>
      <c r="B51" s="131" t="s">
        <v>111</v>
      </c>
      <c r="C51" s="131" t="s">
        <v>110</v>
      </c>
      <c r="D51" s="55" t="s">
        <v>123</v>
      </c>
      <c r="E51" s="56">
        <v>131.31</v>
      </c>
      <c r="F51" s="57" t="s">
        <v>22</v>
      </c>
      <c r="G51" s="58"/>
      <c r="H51" s="58"/>
      <c r="I51" s="58"/>
    </row>
    <row r="52" spans="1:9" ht="12.75" hidden="1" outlineLevel="1">
      <c r="A52" s="131" t="s">
        <v>110</v>
      </c>
      <c r="B52" s="131" t="s">
        <v>111</v>
      </c>
      <c r="C52" s="131" t="s">
        <v>110</v>
      </c>
      <c r="D52" s="55" t="s">
        <v>113</v>
      </c>
      <c r="E52" s="56">
        <v>3385.44</v>
      </c>
      <c r="F52" s="57" t="s">
        <v>22</v>
      </c>
      <c r="G52" s="58"/>
      <c r="H52" s="58"/>
      <c r="I52" s="58"/>
    </row>
    <row r="53" spans="1:9" ht="12.75" hidden="1" outlineLevel="1">
      <c r="A53" s="131" t="s">
        <v>110</v>
      </c>
      <c r="B53" s="131" t="s">
        <v>111</v>
      </c>
      <c r="C53" s="131" t="s">
        <v>110</v>
      </c>
      <c r="D53" s="55" t="s">
        <v>121</v>
      </c>
      <c r="E53" s="56">
        <v>1148.25</v>
      </c>
      <c r="F53" s="57" t="s">
        <v>22</v>
      </c>
      <c r="G53" s="58"/>
      <c r="H53" s="58"/>
      <c r="I53" s="58"/>
    </row>
    <row r="54" spans="1:9" ht="12.75" hidden="1" outlineLevel="1">
      <c r="A54" s="131" t="s">
        <v>110</v>
      </c>
      <c r="B54" s="131" t="s">
        <v>111</v>
      </c>
      <c r="C54" s="131" t="s">
        <v>110</v>
      </c>
      <c r="D54" s="55" t="s">
        <v>119</v>
      </c>
      <c r="E54" s="56">
        <v>1294.54</v>
      </c>
      <c r="F54" s="57" t="s">
        <v>22</v>
      </c>
      <c r="G54" s="58"/>
      <c r="H54" s="58"/>
      <c r="I54" s="58"/>
    </row>
    <row r="55" spans="1:11" ht="12.75" hidden="1" outlineLevel="1">
      <c r="A55" s="131" t="s">
        <v>110</v>
      </c>
      <c r="B55" s="131" t="s">
        <v>111</v>
      </c>
      <c r="C55" s="131" t="s">
        <v>110</v>
      </c>
      <c r="D55" s="55" t="s">
        <v>126</v>
      </c>
      <c r="E55" s="56">
        <v>839.792</v>
      </c>
      <c r="F55" s="57" t="s">
        <v>22</v>
      </c>
      <c r="G55" s="58"/>
      <c r="H55" s="58"/>
      <c r="I55" s="58"/>
      <c r="K55" s="2"/>
    </row>
    <row r="56" spans="1:9" ht="12.75" hidden="1" outlineLevel="1">
      <c r="A56" s="131" t="s">
        <v>110</v>
      </c>
      <c r="B56" s="131" t="s">
        <v>111</v>
      </c>
      <c r="C56" s="131" t="s">
        <v>110</v>
      </c>
      <c r="D56" s="55" t="s">
        <v>127</v>
      </c>
      <c r="E56" s="56">
        <v>240.895</v>
      </c>
      <c r="F56" s="57" t="s">
        <v>22</v>
      </c>
      <c r="G56" s="61"/>
      <c r="H56" s="61"/>
      <c r="I56" s="61"/>
    </row>
    <row r="57" spans="1:9" ht="12.75" collapsed="1">
      <c r="A57" s="131"/>
      <c r="B57" s="132" t="s">
        <v>449</v>
      </c>
      <c r="C57" s="131"/>
      <c r="D57" s="55"/>
      <c r="E57" s="93">
        <f>SUM(E41:E56)</f>
        <v>18986.551000000003</v>
      </c>
      <c r="F57" s="57" t="s">
        <v>22</v>
      </c>
      <c r="G57" s="61">
        <f>SUM(G41:G56)</f>
        <v>0</v>
      </c>
      <c r="H57" s="61">
        <f>SUM(H41:H56)</f>
        <v>0</v>
      </c>
      <c r="I57" s="61">
        <f>SUM(I41:I56)</f>
        <v>0</v>
      </c>
    </row>
    <row r="58" spans="1:9" ht="12.75" hidden="1" outlineLevel="1">
      <c r="A58" s="131" t="s">
        <v>110</v>
      </c>
      <c r="B58" s="131" t="s">
        <v>128</v>
      </c>
      <c r="C58" s="131" t="s">
        <v>110</v>
      </c>
      <c r="D58" s="55" t="s">
        <v>130</v>
      </c>
      <c r="E58" s="56">
        <v>549.52</v>
      </c>
      <c r="F58" s="57" t="s">
        <v>22</v>
      </c>
      <c r="G58" s="58"/>
      <c r="H58" s="58"/>
      <c r="I58" s="58"/>
    </row>
    <row r="59" spans="1:11" ht="12.75" hidden="1" outlineLevel="1">
      <c r="A59" s="131" t="s">
        <v>110</v>
      </c>
      <c r="B59" s="131" t="s">
        <v>128</v>
      </c>
      <c r="C59" s="131" t="s">
        <v>110</v>
      </c>
      <c r="D59" s="55" t="s">
        <v>129</v>
      </c>
      <c r="E59" s="56">
        <v>286.66</v>
      </c>
      <c r="F59" s="57" t="s">
        <v>22</v>
      </c>
      <c r="G59" s="61"/>
      <c r="H59" s="61"/>
      <c r="I59" s="61"/>
      <c r="K59" s="2"/>
    </row>
    <row r="60" spans="1:9" ht="12.75" collapsed="1">
      <c r="A60" s="131"/>
      <c r="B60" s="132" t="s">
        <v>450</v>
      </c>
      <c r="C60" s="131"/>
      <c r="D60" s="55"/>
      <c r="E60" s="93">
        <f>SUM(E58:E59)</f>
        <v>836.1800000000001</v>
      </c>
      <c r="F60" s="57" t="s">
        <v>22</v>
      </c>
      <c r="G60" s="61">
        <f>SUM(G58:G59)</f>
        <v>0</v>
      </c>
      <c r="H60" s="61">
        <f>SUM(H58:H59)</f>
        <v>0</v>
      </c>
      <c r="I60" s="61">
        <f>SUM(I58:I59)</f>
        <v>0</v>
      </c>
    </row>
    <row r="61" spans="1:9" ht="12.75" hidden="1" outlineLevel="1">
      <c r="A61" s="131" t="s">
        <v>110</v>
      </c>
      <c r="B61" s="131" t="s">
        <v>131</v>
      </c>
      <c r="C61" s="131" t="s">
        <v>110</v>
      </c>
      <c r="D61" s="55" t="s">
        <v>133</v>
      </c>
      <c r="E61" s="95">
        <v>174.47</v>
      </c>
      <c r="F61" s="57" t="s">
        <v>22</v>
      </c>
      <c r="G61" s="58"/>
      <c r="H61" s="58"/>
      <c r="I61" s="58"/>
    </row>
    <row r="62" spans="1:11" ht="12.75" hidden="1" outlineLevel="1">
      <c r="A62" s="131" t="s">
        <v>110</v>
      </c>
      <c r="B62" s="131" t="s">
        <v>131</v>
      </c>
      <c r="C62" s="131" t="s">
        <v>110</v>
      </c>
      <c r="D62" s="55" t="s">
        <v>132</v>
      </c>
      <c r="E62" s="56">
        <v>318.43</v>
      </c>
      <c r="F62" s="57" t="s">
        <v>22</v>
      </c>
      <c r="G62" s="61"/>
      <c r="H62" s="61"/>
      <c r="I62" s="61"/>
      <c r="K62" s="2"/>
    </row>
    <row r="63" spans="1:9" ht="12.75" collapsed="1">
      <c r="A63" s="131"/>
      <c r="B63" s="132" t="s">
        <v>451</v>
      </c>
      <c r="C63" s="131"/>
      <c r="D63" s="55"/>
      <c r="E63" s="93">
        <f>SUM(E61:E62)</f>
        <v>492.9</v>
      </c>
      <c r="F63" s="57" t="s">
        <v>22</v>
      </c>
      <c r="G63" s="61">
        <f>SUM(G61:G62)</f>
        <v>0</v>
      </c>
      <c r="H63" s="61">
        <f>SUM(H61:H62)</f>
        <v>0</v>
      </c>
      <c r="I63" s="61">
        <f>SUM(I61:I62)</f>
        <v>0</v>
      </c>
    </row>
    <row r="64" spans="1:9" ht="12.75" hidden="1" outlineLevel="1">
      <c r="A64" s="131" t="s">
        <v>110</v>
      </c>
      <c r="B64" s="131" t="s">
        <v>452</v>
      </c>
      <c r="C64" s="131" t="s">
        <v>110</v>
      </c>
      <c r="D64" s="55" t="s">
        <v>134</v>
      </c>
      <c r="E64" s="56">
        <v>1097.55</v>
      </c>
      <c r="F64" s="57" t="s">
        <v>22</v>
      </c>
      <c r="G64" s="58"/>
      <c r="H64" s="58"/>
      <c r="I64" s="58"/>
    </row>
    <row r="65" spans="1:11" ht="12.75" hidden="1" outlineLevel="1">
      <c r="A65" s="131" t="s">
        <v>110</v>
      </c>
      <c r="B65" s="131" t="s">
        <v>452</v>
      </c>
      <c r="C65" s="131" t="s">
        <v>110</v>
      </c>
      <c r="D65" s="55" t="s">
        <v>135</v>
      </c>
      <c r="E65" s="56">
        <v>133.06</v>
      </c>
      <c r="F65" s="57" t="s">
        <v>22</v>
      </c>
      <c r="G65" s="58"/>
      <c r="H65" s="58"/>
      <c r="I65" s="58"/>
      <c r="K65" s="2"/>
    </row>
    <row r="66" spans="1:9" ht="12.75" collapsed="1">
      <c r="A66" s="131"/>
      <c r="B66" s="132" t="s">
        <v>453</v>
      </c>
      <c r="C66" s="131"/>
      <c r="D66" s="55"/>
      <c r="E66" s="93">
        <f>SUM(E64:E65)</f>
        <v>1230.61</v>
      </c>
      <c r="F66" s="57" t="s">
        <v>22</v>
      </c>
      <c r="G66" s="61">
        <f>SUM(G64:G65)</f>
        <v>0</v>
      </c>
      <c r="H66" s="61">
        <f>SUM(H64:H65)</f>
        <v>0</v>
      </c>
      <c r="I66" s="61">
        <f>SUM(I64:I65)</f>
        <v>0</v>
      </c>
    </row>
    <row r="67" spans="1:9" ht="12.75" customHeight="1" hidden="1" outlineLevel="1">
      <c r="A67" s="131" t="s">
        <v>45</v>
      </c>
      <c r="B67" s="131" t="s">
        <v>282</v>
      </c>
      <c r="C67" s="131" t="s">
        <v>45</v>
      </c>
      <c r="D67" s="56" t="s">
        <v>269</v>
      </c>
      <c r="E67" s="56">
        <v>1508.82</v>
      </c>
      <c r="F67" s="57" t="s">
        <v>22</v>
      </c>
      <c r="G67" s="61"/>
      <c r="H67" s="61"/>
      <c r="I67" s="61"/>
    </row>
    <row r="68" spans="1:9" ht="12.75" collapsed="1">
      <c r="A68" s="80"/>
      <c r="B68" s="132" t="s">
        <v>379</v>
      </c>
      <c r="C68" s="80"/>
      <c r="D68" s="55"/>
      <c r="E68" s="132">
        <f>SUM(E67)</f>
        <v>1508.82</v>
      </c>
      <c r="F68" s="57" t="s">
        <v>22</v>
      </c>
      <c r="G68" s="61">
        <f>SUM(G67)</f>
        <v>0</v>
      </c>
      <c r="H68" s="61">
        <f>SUM(H67)</f>
        <v>0</v>
      </c>
      <c r="I68" s="61">
        <f>SUM(I67)</f>
        <v>0</v>
      </c>
    </row>
    <row r="69" spans="1:9" ht="12.75" hidden="1" outlineLevel="1">
      <c r="A69" s="131" t="s">
        <v>45</v>
      </c>
      <c r="B69" s="131" t="s">
        <v>139</v>
      </c>
      <c r="C69" s="131" t="s">
        <v>45</v>
      </c>
      <c r="D69" s="55" t="s">
        <v>136</v>
      </c>
      <c r="E69" s="56">
        <v>300</v>
      </c>
      <c r="F69" s="57" t="s">
        <v>22</v>
      </c>
      <c r="G69" s="58"/>
      <c r="H69" s="58"/>
      <c r="I69" s="58"/>
    </row>
    <row r="70" spans="1:9" ht="12.75" hidden="1" outlineLevel="1">
      <c r="A70" s="131" t="s">
        <v>45</v>
      </c>
      <c r="B70" s="131" t="s">
        <v>139</v>
      </c>
      <c r="C70" s="131" t="s">
        <v>45</v>
      </c>
      <c r="D70" s="55" t="s">
        <v>137</v>
      </c>
      <c r="E70" s="56">
        <v>200</v>
      </c>
      <c r="F70" s="57" t="s">
        <v>22</v>
      </c>
      <c r="G70" s="58"/>
      <c r="H70" s="58"/>
      <c r="I70" s="58"/>
    </row>
    <row r="71" spans="1:9" ht="12.75" hidden="1" outlineLevel="1">
      <c r="A71" s="131" t="s">
        <v>45</v>
      </c>
      <c r="B71" s="131" t="s">
        <v>139</v>
      </c>
      <c r="C71" s="131" t="s">
        <v>45</v>
      </c>
      <c r="D71" s="55" t="s">
        <v>138</v>
      </c>
      <c r="E71" s="56">
        <v>300</v>
      </c>
      <c r="F71" s="57" t="s">
        <v>22</v>
      </c>
      <c r="G71" s="61"/>
      <c r="H71" s="61"/>
      <c r="I71" s="61"/>
    </row>
    <row r="72" spans="1:9" ht="12.75" hidden="1" outlineLevel="1">
      <c r="A72" s="131" t="s">
        <v>45</v>
      </c>
      <c r="B72" s="131" t="s">
        <v>139</v>
      </c>
      <c r="C72" s="131" t="s">
        <v>45</v>
      </c>
      <c r="D72" s="55" t="s">
        <v>141</v>
      </c>
      <c r="E72" s="56">
        <v>1228.29</v>
      </c>
      <c r="F72" s="57" t="s">
        <v>22</v>
      </c>
      <c r="G72" s="58"/>
      <c r="H72" s="58"/>
      <c r="I72" s="58"/>
    </row>
    <row r="73" spans="1:9" ht="12.75" collapsed="1">
      <c r="A73" s="131"/>
      <c r="B73" s="132" t="s">
        <v>419</v>
      </c>
      <c r="C73" s="131"/>
      <c r="D73" s="55"/>
      <c r="E73" s="93">
        <f>SUM(E69:E72)</f>
        <v>2028.29</v>
      </c>
      <c r="F73" s="57" t="s">
        <v>22</v>
      </c>
      <c r="G73" s="61">
        <f>SUM(G69:G72)</f>
        <v>0</v>
      </c>
      <c r="H73" s="61">
        <f>SUM(H69:H72)</f>
        <v>0</v>
      </c>
      <c r="I73" s="61">
        <f>SUM(I69:I72)</f>
        <v>0</v>
      </c>
    </row>
    <row r="74" spans="1:9" ht="12.75" hidden="1" outlineLevel="1">
      <c r="A74" s="131" t="s">
        <v>63</v>
      </c>
      <c r="B74" s="131" t="s">
        <v>142</v>
      </c>
      <c r="C74" s="131" t="s">
        <v>65</v>
      </c>
      <c r="D74" s="55" t="s">
        <v>144</v>
      </c>
      <c r="E74" s="56">
        <v>172.78</v>
      </c>
      <c r="F74" s="57" t="s">
        <v>22</v>
      </c>
      <c r="G74" s="58"/>
      <c r="H74" s="58"/>
      <c r="I74" s="58"/>
    </row>
    <row r="75" spans="1:9" ht="12.75" hidden="1" outlineLevel="1">
      <c r="A75" s="131" t="s">
        <v>63</v>
      </c>
      <c r="B75" s="131" t="s">
        <v>142</v>
      </c>
      <c r="C75" s="131" t="s">
        <v>65</v>
      </c>
      <c r="D75" s="55" t="s">
        <v>143</v>
      </c>
      <c r="E75" s="56">
        <v>784.09</v>
      </c>
      <c r="F75" s="57" t="s">
        <v>22</v>
      </c>
      <c r="G75" s="61"/>
      <c r="H75" s="61"/>
      <c r="I75" s="61"/>
    </row>
    <row r="76" spans="1:9" ht="12.75" collapsed="1">
      <c r="A76" s="131"/>
      <c r="B76" s="132" t="s">
        <v>454</v>
      </c>
      <c r="C76" s="131"/>
      <c r="D76" s="55"/>
      <c r="E76" s="93">
        <f>SUM(E74:E75)</f>
        <v>956.87</v>
      </c>
      <c r="F76" s="57" t="s">
        <v>22</v>
      </c>
      <c r="G76" s="61">
        <f>SUM(G74:G75)</f>
        <v>0</v>
      </c>
      <c r="H76" s="61">
        <f>SUM(H74:H75)</f>
        <v>0</v>
      </c>
      <c r="I76" s="61">
        <f>SUM(I74:I75)</f>
        <v>0</v>
      </c>
    </row>
    <row r="77" spans="1:9" ht="12.75" hidden="1" outlineLevel="1">
      <c r="A77" s="131" t="s">
        <v>63</v>
      </c>
      <c r="B77" s="131" t="s">
        <v>147</v>
      </c>
      <c r="C77" s="131" t="s">
        <v>65</v>
      </c>
      <c r="D77" s="55" t="s">
        <v>146</v>
      </c>
      <c r="E77" s="56">
        <v>80.957</v>
      </c>
      <c r="F77" s="57" t="s">
        <v>22</v>
      </c>
      <c r="G77" s="61"/>
      <c r="H77" s="61"/>
      <c r="I77" s="61"/>
    </row>
    <row r="78" spans="1:9" ht="12.75" hidden="1" outlineLevel="1">
      <c r="A78" s="131" t="s">
        <v>63</v>
      </c>
      <c r="B78" s="131" t="s">
        <v>147</v>
      </c>
      <c r="C78" s="131" t="s">
        <v>65</v>
      </c>
      <c r="D78" s="55" t="s">
        <v>149</v>
      </c>
      <c r="E78" s="56">
        <v>1024.36</v>
      </c>
      <c r="F78" s="57" t="s">
        <v>22</v>
      </c>
      <c r="G78" s="58"/>
      <c r="H78" s="58"/>
      <c r="I78" s="58"/>
    </row>
    <row r="79" spans="1:9" ht="12.75" hidden="1" outlineLevel="1">
      <c r="A79" s="131" t="s">
        <v>63</v>
      </c>
      <c r="B79" s="131" t="s">
        <v>147</v>
      </c>
      <c r="C79" s="131" t="s">
        <v>65</v>
      </c>
      <c r="D79" s="55" t="s">
        <v>150</v>
      </c>
      <c r="E79" s="56">
        <v>3607.86</v>
      </c>
      <c r="F79" s="57" t="s">
        <v>22</v>
      </c>
      <c r="G79" s="58"/>
      <c r="H79" s="58"/>
      <c r="I79" s="58"/>
    </row>
    <row r="80" spans="1:9" ht="12.75" hidden="1" outlineLevel="1">
      <c r="A80" s="131" t="s">
        <v>63</v>
      </c>
      <c r="B80" s="131" t="s">
        <v>147</v>
      </c>
      <c r="C80" s="131" t="s">
        <v>65</v>
      </c>
      <c r="D80" s="55" t="s">
        <v>151</v>
      </c>
      <c r="E80" s="56">
        <v>42.1875</v>
      </c>
      <c r="F80" s="57" t="s">
        <v>22</v>
      </c>
      <c r="G80" s="58"/>
      <c r="H80" s="58"/>
      <c r="I80" s="58"/>
    </row>
    <row r="81" spans="1:9" ht="12.75" hidden="1" outlineLevel="1">
      <c r="A81" s="131" t="s">
        <v>63</v>
      </c>
      <c r="B81" s="131" t="s">
        <v>147</v>
      </c>
      <c r="C81" s="131" t="s">
        <v>65</v>
      </c>
      <c r="D81" s="55" t="s">
        <v>152</v>
      </c>
      <c r="E81" s="56">
        <v>702.73</v>
      </c>
      <c r="F81" s="57" t="s">
        <v>22</v>
      </c>
      <c r="G81" s="58"/>
      <c r="H81" s="58"/>
      <c r="I81" s="58"/>
    </row>
    <row r="82" spans="1:9" ht="12.75" hidden="1" outlineLevel="1">
      <c r="A82" s="131" t="s">
        <v>63</v>
      </c>
      <c r="B82" s="131" t="s">
        <v>147</v>
      </c>
      <c r="C82" s="131" t="s">
        <v>65</v>
      </c>
      <c r="D82" s="55" t="s">
        <v>148</v>
      </c>
      <c r="E82" s="56">
        <v>258.36</v>
      </c>
      <c r="F82" s="57" t="s">
        <v>22</v>
      </c>
      <c r="G82" s="61"/>
      <c r="H82" s="61"/>
      <c r="I82" s="61"/>
    </row>
    <row r="83" spans="1:9" ht="12.75" collapsed="1">
      <c r="A83" s="131"/>
      <c r="B83" s="132" t="s">
        <v>455</v>
      </c>
      <c r="C83" s="131"/>
      <c r="D83" s="55"/>
      <c r="E83" s="93">
        <f>SUM(E77:E82)</f>
        <v>5716.454499999999</v>
      </c>
      <c r="F83" s="57" t="s">
        <v>22</v>
      </c>
      <c r="G83" s="61">
        <f>SUM(G77:G82)</f>
        <v>0</v>
      </c>
      <c r="H83" s="61">
        <f>SUM(H77:H82)</f>
        <v>0</v>
      </c>
      <c r="I83" s="61">
        <f>SUM(I77:I82)</f>
        <v>0</v>
      </c>
    </row>
    <row r="84" spans="1:9" ht="12.75" hidden="1" outlineLevel="1">
      <c r="A84" s="131" t="s">
        <v>63</v>
      </c>
      <c r="B84" s="131" t="s">
        <v>153</v>
      </c>
      <c r="C84" s="131" t="s">
        <v>65</v>
      </c>
      <c r="D84" s="55" t="s">
        <v>154</v>
      </c>
      <c r="E84" s="56">
        <v>840.113</v>
      </c>
      <c r="F84" s="57" t="s">
        <v>22</v>
      </c>
      <c r="G84" s="61"/>
      <c r="H84" s="61"/>
      <c r="I84" s="61"/>
    </row>
    <row r="85" spans="1:9" ht="12.75" collapsed="1">
      <c r="A85" s="131"/>
      <c r="B85" s="132" t="s">
        <v>456</v>
      </c>
      <c r="C85" s="131"/>
      <c r="D85" s="55"/>
      <c r="E85" s="93">
        <f>SUM(E84)</f>
        <v>840.113</v>
      </c>
      <c r="F85" s="57" t="s">
        <v>22</v>
      </c>
      <c r="G85" s="61">
        <f>SUM(G84)</f>
        <v>0</v>
      </c>
      <c r="H85" s="61">
        <f>SUM(H84)</f>
        <v>0</v>
      </c>
      <c r="I85" s="61">
        <f>SUM(I84)</f>
        <v>0</v>
      </c>
    </row>
    <row r="86" spans="1:9" s="44" customFormat="1" ht="12">
      <c r="A86" s="40"/>
      <c r="B86" s="40"/>
      <c r="C86" s="40"/>
      <c r="D86" s="41"/>
      <c r="E86" s="42"/>
      <c r="F86" s="43"/>
      <c r="G86" s="96"/>
      <c r="H86" s="96"/>
      <c r="I86" s="96"/>
    </row>
    <row r="87" spans="1:9" ht="12.75">
      <c r="A87" s="40"/>
      <c r="B87" s="119" t="s">
        <v>380</v>
      </c>
      <c r="C87" s="120"/>
      <c r="D87" s="121"/>
      <c r="E87" s="122">
        <f>SUM(E85,E83,E76,E73,E68,E66,E63,E60,E57,E40,E37,E34,E32,E29,E26,E24,E17,E9,E5)</f>
        <v>48067.97200000001</v>
      </c>
      <c r="F87" s="123"/>
      <c r="G87" s="124"/>
      <c r="H87" s="124"/>
      <c r="I87" s="124"/>
    </row>
    <row r="88" spans="1:9" ht="12.75">
      <c r="A88" s="40"/>
      <c r="B88" s="125" t="s">
        <v>385</v>
      </c>
      <c r="C88" s="126"/>
      <c r="D88" s="127"/>
      <c r="E88" s="128"/>
      <c r="F88" s="129"/>
      <c r="G88" s="130">
        <f>SUM(G85,G83,G76,G73,G68,G66,G63,G60,G57,G40,G37,G34,G32,G29,G26,G24,G17,G9,G5)</f>
        <v>0</v>
      </c>
      <c r="H88" s="130">
        <f>SUM(H85,H83,H76,H73,H68,H66,H63,H60,H57,H40,H37,H34,H32,H29,H26,H24,H17,H9,H5)</f>
        <v>0</v>
      </c>
      <c r="I88" s="130">
        <f>SUM(I85,I83,I76,I73,I68,I66,I63,I60,I57,I40,I37,I34,I32,I29,I26,I24,I9,I5)</f>
        <v>0</v>
      </c>
    </row>
    <row r="89" spans="1:9" ht="15.75">
      <c r="A89" s="22"/>
      <c r="B89" s="108" t="s">
        <v>386</v>
      </c>
      <c r="C89" s="108"/>
      <c r="D89" s="109"/>
      <c r="E89" s="110"/>
      <c r="F89" s="111"/>
      <c r="G89" s="157">
        <f>SUM(G88,H88,I88)</f>
        <v>0</v>
      </c>
      <c r="H89" s="96"/>
      <c r="I89" s="96"/>
    </row>
    <row r="90" spans="4:7" ht="12.75">
      <c r="D90" s="49"/>
      <c r="E90" s="49"/>
      <c r="G90" s="49"/>
    </row>
    <row r="91" spans="4:7" ht="12.75">
      <c r="D91" s="49"/>
      <c r="E91" s="49"/>
      <c r="G91" s="49"/>
    </row>
    <row r="92" spans="2:7" ht="12.75">
      <c r="B92" s="50"/>
      <c r="C92" s="59" t="s">
        <v>32</v>
      </c>
      <c r="D92" s="49"/>
      <c r="E92" s="49"/>
      <c r="G92" s="49"/>
    </row>
    <row r="93" spans="4:7" ht="12.75">
      <c r="D93" s="49"/>
      <c r="E93" s="49"/>
      <c r="G93" s="49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6"/>
  <sheetViews>
    <sheetView zoomScale="130" zoomScaleNormal="130" workbookViewId="0" topLeftCell="A1">
      <pane ySplit="1" topLeftCell="A157" activePane="bottomLeft" state="frozen"/>
      <selection pane="bottomLeft" activeCell="G157" sqref="G157"/>
    </sheetView>
  </sheetViews>
  <sheetFormatPr defaultColWidth="9.140625" defaultRowHeight="12.75" outlineLevelRow="1"/>
  <cols>
    <col min="1" max="1" width="14.8515625" style="85" bestFit="1" customWidth="1"/>
    <col min="2" max="2" width="45.00390625" style="85" bestFit="1" customWidth="1"/>
    <col min="3" max="3" width="15.7109375" style="85" bestFit="1" customWidth="1"/>
    <col min="4" max="4" width="7.421875" style="48" bestFit="1" customWidth="1"/>
    <col min="5" max="5" width="10.57421875" style="2" bestFit="1" customWidth="1"/>
    <col min="6" max="6" width="9.7109375" style="49" bestFit="1" customWidth="1"/>
    <col min="7" max="9" width="8.28125" style="3" bestFit="1" customWidth="1"/>
    <col min="10" max="10" width="7.57421875" style="3" bestFit="1" customWidth="1"/>
    <col min="11" max="11" width="8.421875" style="3" bestFit="1" customWidth="1"/>
    <col min="12" max="12" width="9.57421875" style="54" bestFit="1" customWidth="1"/>
  </cols>
  <sheetData>
    <row r="1" spans="1:11" ht="12.75">
      <c r="A1" s="79" t="s">
        <v>35</v>
      </c>
      <c r="B1" s="79" t="s">
        <v>0</v>
      </c>
      <c r="C1" s="79" t="s">
        <v>36</v>
      </c>
      <c r="D1" s="51" t="s">
        <v>37</v>
      </c>
      <c r="E1" s="52" t="s">
        <v>39</v>
      </c>
      <c r="F1" s="51" t="s">
        <v>29</v>
      </c>
      <c r="G1" s="53" t="s">
        <v>1</v>
      </c>
      <c r="H1" s="53" t="s">
        <v>2</v>
      </c>
      <c r="I1" s="53" t="s">
        <v>3</v>
      </c>
      <c r="J1" s="53" t="s">
        <v>4</v>
      </c>
      <c r="K1" s="86" t="s">
        <v>5</v>
      </c>
    </row>
    <row r="2" spans="1:11" ht="12.75" hidden="1" outlineLevel="1">
      <c r="A2" s="80" t="s">
        <v>155</v>
      </c>
      <c r="B2" s="80" t="s">
        <v>156</v>
      </c>
      <c r="C2" s="80" t="s">
        <v>155</v>
      </c>
      <c r="D2" s="55" t="s">
        <v>157</v>
      </c>
      <c r="E2" s="56">
        <v>67.4</v>
      </c>
      <c r="F2" s="57" t="s">
        <v>24</v>
      </c>
      <c r="G2" s="58"/>
      <c r="H2" s="58"/>
      <c r="I2" s="58"/>
      <c r="J2" s="59"/>
      <c r="K2" s="59"/>
    </row>
    <row r="3" spans="1:11" ht="12.75" hidden="1" outlineLevel="1">
      <c r="A3" s="80" t="s">
        <v>155</v>
      </c>
      <c r="B3" s="80" t="s">
        <v>156</v>
      </c>
      <c r="C3" s="80" t="s">
        <v>155</v>
      </c>
      <c r="D3" s="55" t="s">
        <v>158</v>
      </c>
      <c r="E3" s="56">
        <v>41.2557</v>
      </c>
      <c r="F3" s="57" t="s">
        <v>24</v>
      </c>
      <c r="G3" s="58"/>
      <c r="H3" s="58"/>
      <c r="I3" s="58"/>
      <c r="J3" s="59"/>
      <c r="K3" s="59"/>
    </row>
    <row r="4" spans="1:11" ht="12.75" hidden="1" outlineLevel="1">
      <c r="A4" s="80" t="s">
        <v>155</v>
      </c>
      <c r="B4" s="80" t="s">
        <v>156</v>
      </c>
      <c r="C4" s="80" t="s">
        <v>155</v>
      </c>
      <c r="D4" s="55" t="s">
        <v>160</v>
      </c>
      <c r="E4" s="56">
        <v>122.54</v>
      </c>
      <c r="F4" s="57" t="s">
        <v>24</v>
      </c>
      <c r="G4" s="58"/>
      <c r="H4" s="58"/>
      <c r="I4" s="58"/>
      <c r="J4" s="59"/>
      <c r="K4" s="59"/>
    </row>
    <row r="5" spans="1:11" ht="12.75" hidden="1" outlineLevel="1">
      <c r="A5" s="80" t="s">
        <v>155</v>
      </c>
      <c r="B5" s="80" t="s">
        <v>156</v>
      </c>
      <c r="C5" s="80" t="s">
        <v>155</v>
      </c>
      <c r="D5" s="55" t="s">
        <v>159</v>
      </c>
      <c r="E5" s="56">
        <v>769.54</v>
      </c>
      <c r="F5" s="57" t="s">
        <v>24</v>
      </c>
      <c r="G5" s="58"/>
      <c r="H5" s="58"/>
      <c r="I5" s="58"/>
      <c r="J5" s="59"/>
      <c r="K5" s="59"/>
    </row>
    <row r="6" spans="1:11" ht="12.75" collapsed="1">
      <c r="A6" s="80"/>
      <c r="B6" s="79" t="s">
        <v>6</v>
      </c>
      <c r="C6" s="80"/>
      <c r="D6" s="55"/>
      <c r="E6" s="93">
        <f>SUM(E2:E5)</f>
        <v>1000.7357</v>
      </c>
      <c r="F6" s="57" t="s">
        <v>24</v>
      </c>
      <c r="G6" s="61">
        <f>SUM(G2:G5)</f>
        <v>0</v>
      </c>
      <c r="H6" s="61">
        <f>SUM(H2:H5)</f>
        <v>0</v>
      </c>
      <c r="I6" s="61">
        <f>SUM(I2:I5)</f>
        <v>0</v>
      </c>
      <c r="J6" s="59"/>
      <c r="K6" s="59"/>
    </row>
    <row r="7" spans="1:11" ht="12.75" hidden="1" outlineLevel="1">
      <c r="A7" s="80" t="s">
        <v>70</v>
      </c>
      <c r="B7" s="80" t="s">
        <v>356</v>
      </c>
      <c r="C7" s="80" t="s">
        <v>70</v>
      </c>
      <c r="D7" s="55" t="s">
        <v>191</v>
      </c>
      <c r="E7" s="56">
        <v>247.918</v>
      </c>
      <c r="F7" s="57" t="s">
        <v>24</v>
      </c>
      <c r="G7" s="58"/>
      <c r="H7" s="58"/>
      <c r="I7" s="58"/>
      <c r="J7" s="59"/>
      <c r="K7" s="59"/>
    </row>
    <row r="8" spans="1:11" ht="12.75" collapsed="1">
      <c r="A8" s="80"/>
      <c r="B8" s="79" t="s">
        <v>457</v>
      </c>
      <c r="C8" s="80"/>
      <c r="D8" s="55"/>
      <c r="E8" s="93">
        <f>SUM(E7)</f>
        <v>247.918</v>
      </c>
      <c r="F8" s="57" t="s">
        <v>24</v>
      </c>
      <c r="G8" s="61">
        <f>SUM(G7)</f>
        <v>0</v>
      </c>
      <c r="H8" s="61">
        <f>SUM(H7)</f>
        <v>0</v>
      </c>
      <c r="I8" s="61">
        <f>SUM(I7)</f>
        <v>0</v>
      </c>
      <c r="J8" s="59"/>
      <c r="K8" s="59"/>
    </row>
    <row r="9" spans="1:11" ht="12.75" hidden="1" outlineLevel="1">
      <c r="A9" s="80" t="s">
        <v>70</v>
      </c>
      <c r="B9" s="80" t="s">
        <v>161</v>
      </c>
      <c r="C9" s="80" t="s">
        <v>70</v>
      </c>
      <c r="D9" s="55" t="s">
        <v>162</v>
      </c>
      <c r="E9" s="95">
        <v>1793.77</v>
      </c>
      <c r="F9" s="57" t="s">
        <v>27</v>
      </c>
      <c r="G9" s="58"/>
      <c r="H9" s="58"/>
      <c r="I9" s="59"/>
      <c r="J9" s="59"/>
      <c r="K9" s="59"/>
    </row>
    <row r="10" spans="1:11" ht="12.75" hidden="1" outlineLevel="1">
      <c r="A10" s="80" t="s">
        <v>70</v>
      </c>
      <c r="B10" s="80" t="s">
        <v>161</v>
      </c>
      <c r="C10" s="80" t="s">
        <v>70</v>
      </c>
      <c r="D10" s="55" t="s">
        <v>163</v>
      </c>
      <c r="E10" s="56">
        <v>1572.81</v>
      </c>
      <c r="F10" s="57" t="s">
        <v>27</v>
      </c>
      <c r="G10" s="58"/>
      <c r="H10" s="58"/>
      <c r="I10" s="59"/>
      <c r="J10" s="59"/>
      <c r="K10" s="59"/>
    </row>
    <row r="11" spans="1:11" ht="12.75" hidden="1" outlineLevel="1">
      <c r="A11" s="80" t="s">
        <v>70</v>
      </c>
      <c r="B11" s="80" t="s">
        <v>161</v>
      </c>
      <c r="C11" s="80" t="s">
        <v>70</v>
      </c>
      <c r="D11" s="55" t="s">
        <v>165</v>
      </c>
      <c r="E11" s="56">
        <v>17.79</v>
      </c>
      <c r="F11" s="57" t="s">
        <v>27</v>
      </c>
      <c r="G11" s="58"/>
      <c r="H11" s="58"/>
      <c r="I11" s="59"/>
      <c r="J11" s="59"/>
      <c r="K11" s="59"/>
    </row>
    <row r="12" spans="1:11" ht="12.75" hidden="1" outlineLevel="1">
      <c r="A12" s="80" t="s">
        <v>70</v>
      </c>
      <c r="B12" s="80" t="s">
        <v>161</v>
      </c>
      <c r="C12" s="80" t="s">
        <v>70</v>
      </c>
      <c r="D12" s="55" t="s">
        <v>166</v>
      </c>
      <c r="E12" s="56">
        <v>3.52926</v>
      </c>
      <c r="F12" s="57" t="s">
        <v>27</v>
      </c>
      <c r="G12" s="58"/>
      <c r="H12" s="58"/>
      <c r="I12" s="59"/>
      <c r="J12" s="59"/>
      <c r="K12" s="59"/>
    </row>
    <row r="13" spans="1:11" ht="12.75" hidden="1" outlineLevel="1">
      <c r="A13" s="80" t="s">
        <v>70</v>
      </c>
      <c r="B13" s="80" t="s">
        <v>161</v>
      </c>
      <c r="C13" s="80" t="s">
        <v>70</v>
      </c>
      <c r="D13" s="55" t="s">
        <v>167</v>
      </c>
      <c r="E13" s="56">
        <v>66.33</v>
      </c>
      <c r="F13" s="57" t="s">
        <v>27</v>
      </c>
      <c r="G13" s="58"/>
      <c r="H13" s="58"/>
      <c r="I13" s="59"/>
      <c r="J13" s="59"/>
      <c r="K13" s="59"/>
    </row>
    <row r="14" spans="1:11" ht="12.75" hidden="1" outlineLevel="1">
      <c r="A14" s="80" t="s">
        <v>70</v>
      </c>
      <c r="B14" s="80" t="s">
        <v>161</v>
      </c>
      <c r="C14" s="80" t="s">
        <v>70</v>
      </c>
      <c r="D14" s="55" t="s">
        <v>168</v>
      </c>
      <c r="E14" s="56">
        <v>9.68263</v>
      </c>
      <c r="F14" s="57" t="s">
        <v>27</v>
      </c>
      <c r="G14" s="58"/>
      <c r="H14" s="58"/>
      <c r="I14" s="59"/>
      <c r="J14" s="59"/>
      <c r="K14" s="59"/>
    </row>
    <row r="15" spans="1:11" ht="12.75" hidden="1" outlineLevel="1">
      <c r="A15" s="80" t="s">
        <v>70</v>
      </c>
      <c r="B15" s="80" t="s">
        <v>161</v>
      </c>
      <c r="C15" s="80" t="s">
        <v>70</v>
      </c>
      <c r="D15" s="55" t="s">
        <v>169</v>
      </c>
      <c r="E15" s="56">
        <v>60.7632</v>
      </c>
      <c r="F15" s="57" t="s">
        <v>27</v>
      </c>
      <c r="G15" s="58"/>
      <c r="H15" s="58"/>
      <c r="I15" s="59"/>
      <c r="J15" s="59"/>
      <c r="K15" s="59"/>
    </row>
    <row r="16" spans="1:11" ht="12.75" hidden="1" outlineLevel="1">
      <c r="A16" s="80" t="s">
        <v>70</v>
      </c>
      <c r="B16" s="80" t="s">
        <v>161</v>
      </c>
      <c r="C16" s="80" t="s">
        <v>70</v>
      </c>
      <c r="D16" s="55" t="s">
        <v>170</v>
      </c>
      <c r="E16" s="56">
        <v>127.3</v>
      </c>
      <c r="F16" s="57" t="s">
        <v>27</v>
      </c>
      <c r="G16" s="58"/>
      <c r="H16" s="58"/>
      <c r="I16" s="59"/>
      <c r="J16" s="59"/>
      <c r="K16" s="59"/>
    </row>
    <row r="17" spans="1:11" ht="12.75" hidden="1" outlineLevel="1">
      <c r="A17" s="80" t="s">
        <v>70</v>
      </c>
      <c r="B17" s="80" t="s">
        <v>161</v>
      </c>
      <c r="C17" s="80" t="s">
        <v>70</v>
      </c>
      <c r="D17" s="55" t="s">
        <v>172</v>
      </c>
      <c r="E17" s="56">
        <v>2.49</v>
      </c>
      <c r="F17" s="57" t="s">
        <v>27</v>
      </c>
      <c r="G17" s="58"/>
      <c r="H17" s="58"/>
      <c r="I17" s="59"/>
      <c r="J17" s="59"/>
      <c r="K17" s="59"/>
    </row>
    <row r="18" spans="1:11" ht="12.75" hidden="1" outlineLevel="1">
      <c r="A18" s="80" t="s">
        <v>70</v>
      </c>
      <c r="B18" s="80" t="s">
        <v>161</v>
      </c>
      <c r="C18" s="80" t="s">
        <v>70</v>
      </c>
      <c r="D18" s="55" t="s">
        <v>174</v>
      </c>
      <c r="E18" s="56">
        <v>11.12</v>
      </c>
      <c r="F18" s="57" t="s">
        <v>27</v>
      </c>
      <c r="G18" s="58"/>
      <c r="H18" s="58"/>
      <c r="I18" s="59"/>
      <c r="J18" s="59"/>
      <c r="K18" s="59"/>
    </row>
    <row r="19" spans="1:15" ht="12.75" hidden="1" outlineLevel="1">
      <c r="A19" s="80" t="s">
        <v>70</v>
      </c>
      <c r="B19" s="80" t="s">
        <v>161</v>
      </c>
      <c r="C19" s="80" t="s">
        <v>70</v>
      </c>
      <c r="D19" s="55" t="s">
        <v>185</v>
      </c>
      <c r="E19" s="56">
        <v>4.39</v>
      </c>
      <c r="F19" s="57" t="s">
        <v>27</v>
      </c>
      <c r="G19" s="58"/>
      <c r="H19" s="58"/>
      <c r="I19" s="59"/>
      <c r="J19" s="59"/>
      <c r="K19" s="59"/>
      <c r="O19" s="2"/>
    </row>
    <row r="20" spans="1:11" ht="12.75" hidden="1" outlineLevel="1">
      <c r="A20" s="80" t="s">
        <v>70</v>
      </c>
      <c r="B20" s="80" t="s">
        <v>161</v>
      </c>
      <c r="C20" s="80" t="s">
        <v>70</v>
      </c>
      <c r="D20" s="55" t="s">
        <v>181</v>
      </c>
      <c r="E20" s="56">
        <v>37.6615</v>
      </c>
      <c r="F20" s="57" t="s">
        <v>27</v>
      </c>
      <c r="G20" s="58"/>
      <c r="H20" s="58"/>
      <c r="I20" s="59"/>
      <c r="J20" s="59"/>
      <c r="K20" s="59"/>
    </row>
    <row r="21" spans="1:11" ht="12.75" hidden="1" outlineLevel="1">
      <c r="A21" s="80" t="s">
        <v>70</v>
      </c>
      <c r="B21" s="80" t="s">
        <v>161</v>
      </c>
      <c r="C21" s="80" t="s">
        <v>70</v>
      </c>
      <c r="D21" s="55" t="s">
        <v>175</v>
      </c>
      <c r="E21" s="56">
        <v>14.46</v>
      </c>
      <c r="F21" s="57" t="s">
        <v>27</v>
      </c>
      <c r="G21" s="58"/>
      <c r="H21" s="58"/>
      <c r="I21" s="59"/>
      <c r="J21" s="59"/>
      <c r="K21" s="59"/>
    </row>
    <row r="22" spans="1:11" ht="12.75" hidden="1" outlineLevel="1">
      <c r="A22" s="80" t="s">
        <v>70</v>
      </c>
      <c r="B22" s="80" t="s">
        <v>161</v>
      </c>
      <c r="C22" s="80" t="s">
        <v>70</v>
      </c>
      <c r="D22" s="55" t="s">
        <v>182</v>
      </c>
      <c r="E22" s="56">
        <v>5.37465</v>
      </c>
      <c r="F22" s="57" t="s">
        <v>27</v>
      </c>
      <c r="G22" s="58"/>
      <c r="H22" s="58"/>
      <c r="I22" s="59"/>
      <c r="J22" s="59"/>
      <c r="K22" s="59"/>
    </row>
    <row r="23" spans="1:11" ht="12.75" hidden="1" outlineLevel="1">
      <c r="A23" s="80" t="s">
        <v>70</v>
      </c>
      <c r="B23" s="80" t="s">
        <v>161</v>
      </c>
      <c r="C23" s="80" t="s">
        <v>70</v>
      </c>
      <c r="D23" s="55" t="s">
        <v>171</v>
      </c>
      <c r="E23" s="56">
        <v>6.63</v>
      </c>
      <c r="F23" s="57" t="s">
        <v>27</v>
      </c>
      <c r="G23" s="58"/>
      <c r="H23" s="58"/>
      <c r="I23" s="59"/>
      <c r="J23" s="59"/>
      <c r="K23" s="59"/>
    </row>
    <row r="24" spans="1:11" ht="12.75" hidden="1" outlineLevel="1">
      <c r="A24" s="80" t="s">
        <v>70</v>
      </c>
      <c r="B24" s="80" t="s">
        <v>161</v>
      </c>
      <c r="C24" s="80" t="s">
        <v>70</v>
      </c>
      <c r="D24" s="55" t="s">
        <v>183</v>
      </c>
      <c r="E24" s="56">
        <v>52.85</v>
      </c>
      <c r="F24" s="57" t="s">
        <v>27</v>
      </c>
      <c r="G24" s="58"/>
      <c r="H24" s="58"/>
      <c r="I24" s="59"/>
      <c r="J24" s="59"/>
      <c r="K24" s="59"/>
    </row>
    <row r="25" spans="1:11" ht="12.75" hidden="1" outlineLevel="1">
      <c r="A25" s="80" t="s">
        <v>70</v>
      </c>
      <c r="B25" s="80" t="s">
        <v>161</v>
      </c>
      <c r="C25" s="80" t="s">
        <v>70</v>
      </c>
      <c r="D25" s="55" t="s">
        <v>184</v>
      </c>
      <c r="E25" s="56">
        <v>18.95</v>
      </c>
      <c r="F25" s="57" t="s">
        <v>27</v>
      </c>
      <c r="G25" s="58"/>
      <c r="H25" s="58"/>
      <c r="I25" s="59"/>
      <c r="J25" s="59"/>
      <c r="K25" s="59"/>
    </row>
    <row r="26" spans="1:11" ht="12.75" hidden="1" outlineLevel="1">
      <c r="A26" s="80" t="s">
        <v>70</v>
      </c>
      <c r="B26" s="80" t="s">
        <v>161</v>
      </c>
      <c r="C26" s="80" t="s">
        <v>70</v>
      </c>
      <c r="D26" s="55" t="s">
        <v>176</v>
      </c>
      <c r="E26" s="56">
        <v>5.88826</v>
      </c>
      <c r="F26" s="57" t="s">
        <v>27</v>
      </c>
      <c r="G26" s="58"/>
      <c r="H26" s="58"/>
      <c r="I26" s="59"/>
      <c r="J26" s="59"/>
      <c r="K26" s="59"/>
    </row>
    <row r="27" spans="1:11" ht="12.75" hidden="1" outlineLevel="1">
      <c r="A27" s="80" t="s">
        <v>70</v>
      </c>
      <c r="B27" s="80" t="s">
        <v>161</v>
      </c>
      <c r="C27" s="80" t="s">
        <v>70</v>
      </c>
      <c r="D27" s="55" t="s">
        <v>177</v>
      </c>
      <c r="E27" s="56">
        <v>268.52</v>
      </c>
      <c r="F27" s="57" t="s">
        <v>27</v>
      </c>
      <c r="G27" s="58"/>
      <c r="H27" s="58"/>
      <c r="I27" s="59"/>
      <c r="J27" s="59"/>
      <c r="K27" s="59"/>
    </row>
    <row r="28" spans="1:11" ht="12.75" hidden="1" outlineLevel="1">
      <c r="A28" s="80" t="s">
        <v>70</v>
      </c>
      <c r="B28" s="80" t="s">
        <v>161</v>
      </c>
      <c r="C28" s="80" t="s">
        <v>70</v>
      </c>
      <c r="D28" s="55" t="s">
        <v>173</v>
      </c>
      <c r="E28" s="56">
        <v>142.12</v>
      </c>
      <c r="F28" s="57" t="s">
        <v>27</v>
      </c>
      <c r="G28" s="58"/>
      <c r="H28" s="58"/>
      <c r="I28" s="59"/>
      <c r="J28" s="59"/>
      <c r="K28" s="59"/>
    </row>
    <row r="29" spans="1:11" ht="12.75" hidden="1" outlineLevel="1">
      <c r="A29" s="80" t="s">
        <v>70</v>
      </c>
      <c r="B29" s="80" t="s">
        <v>161</v>
      </c>
      <c r="C29" s="80" t="s">
        <v>70</v>
      </c>
      <c r="D29" s="55" t="s">
        <v>186</v>
      </c>
      <c r="E29" s="56">
        <v>267.4</v>
      </c>
      <c r="F29" s="57" t="s">
        <v>27</v>
      </c>
      <c r="G29" s="58"/>
      <c r="H29" s="58"/>
      <c r="I29" s="59"/>
      <c r="J29" s="59"/>
      <c r="K29" s="59"/>
    </row>
    <row r="30" spans="1:11" ht="12.75" hidden="1" outlineLevel="1">
      <c r="A30" s="80" t="s">
        <v>70</v>
      </c>
      <c r="B30" s="80" t="s">
        <v>161</v>
      </c>
      <c r="C30" s="80" t="s">
        <v>70</v>
      </c>
      <c r="D30" s="55" t="s">
        <v>164</v>
      </c>
      <c r="E30" s="56">
        <v>8.2</v>
      </c>
      <c r="F30" s="57" t="s">
        <v>27</v>
      </c>
      <c r="G30" s="58"/>
      <c r="H30" s="58"/>
      <c r="I30" s="59"/>
      <c r="J30" s="59"/>
      <c r="K30" s="59"/>
    </row>
    <row r="31" spans="1:11" ht="12.75" hidden="1" outlineLevel="1">
      <c r="A31" s="80" t="s">
        <v>70</v>
      </c>
      <c r="B31" s="80" t="s">
        <v>161</v>
      </c>
      <c r="C31" s="80" t="s">
        <v>70</v>
      </c>
      <c r="D31" s="55" t="s">
        <v>187</v>
      </c>
      <c r="E31" s="56">
        <v>48.05</v>
      </c>
      <c r="F31" s="57" t="s">
        <v>27</v>
      </c>
      <c r="G31" s="58"/>
      <c r="H31" s="58"/>
      <c r="I31" s="59"/>
      <c r="J31" s="59"/>
      <c r="K31" s="59"/>
    </row>
    <row r="32" spans="1:11" ht="12.75" hidden="1" outlineLevel="1">
      <c r="A32" s="80" t="s">
        <v>70</v>
      </c>
      <c r="B32" s="80" t="s">
        <v>161</v>
      </c>
      <c r="C32" s="80" t="s">
        <v>70</v>
      </c>
      <c r="D32" s="55" t="s">
        <v>188</v>
      </c>
      <c r="E32" s="56">
        <v>22.769</v>
      </c>
      <c r="F32" s="57" t="s">
        <v>27</v>
      </c>
      <c r="G32" s="58"/>
      <c r="H32" s="58"/>
      <c r="I32" s="59"/>
      <c r="J32" s="59"/>
      <c r="K32" s="59"/>
    </row>
    <row r="33" spans="1:11" ht="12.75" hidden="1" outlineLevel="1">
      <c r="A33" s="80" t="s">
        <v>70</v>
      </c>
      <c r="B33" s="80" t="s">
        <v>161</v>
      </c>
      <c r="C33" s="80" t="s">
        <v>70</v>
      </c>
      <c r="D33" s="55" t="s">
        <v>190</v>
      </c>
      <c r="E33" s="56">
        <v>25.5911</v>
      </c>
      <c r="F33" s="57" t="s">
        <v>27</v>
      </c>
      <c r="G33" s="58"/>
      <c r="H33" s="58"/>
      <c r="I33" s="59"/>
      <c r="J33" s="59"/>
      <c r="K33" s="59"/>
    </row>
    <row r="34" spans="1:11" ht="12.75" hidden="1" outlineLevel="1">
      <c r="A34" s="80" t="s">
        <v>70</v>
      </c>
      <c r="B34" s="80" t="s">
        <v>161</v>
      </c>
      <c r="C34" s="80" t="s">
        <v>70</v>
      </c>
      <c r="D34" s="55" t="s">
        <v>179</v>
      </c>
      <c r="E34" s="56">
        <v>6.93065</v>
      </c>
      <c r="F34" s="57" t="s">
        <v>27</v>
      </c>
      <c r="G34" s="58"/>
      <c r="H34" s="58"/>
      <c r="I34" s="59"/>
      <c r="J34" s="59"/>
      <c r="K34" s="59"/>
    </row>
    <row r="35" spans="1:11" ht="12.75" hidden="1" outlineLevel="1">
      <c r="A35" s="80" t="s">
        <v>70</v>
      </c>
      <c r="B35" s="80" t="s">
        <v>161</v>
      </c>
      <c r="C35" s="80" t="s">
        <v>70</v>
      </c>
      <c r="D35" s="55" t="s">
        <v>189</v>
      </c>
      <c r="E35" s="56">
        <v>23.3194</v>
      </c>
      <c r="F35" s="57" t="s">
        <v>27</v>
      </c>
      <c r="G35" s="58"/>
      <c r="H35" s="58"/>
      <c r="I35" s="59"/>
      <c r="J35" s="59"/>
      <c r="K35" s="59"/>
    </row>
    <row r="36" spans="1:11" ht="12.75" collapsed="1">
      <c r="A36" s="80"/>
      <c r="B36" s="79" t="s">
        <v>388</v>
      </c>
      <c r="C36" s="80"/>
      <c r="D36" s="55"/>
      <c r="E36" s="93">
        <f>SUM(E9:E35)</f>
        <v>4624.689649999999</v>
      </c>
      <c r="F36" s="112" t="s">
        <v>27</v>
      </c>
      <c r="G36" s="61">
        <f>SUM(G9:G35)</f>
        <v>0</v>
      </c>
      <c r="H36" s="61">
        <f>SUM(H9:H35)</f>
        <v>0</v>
      </c>
      <c r="I36" s="59"/>
      <c r="J36" s="59"/>
      <c r="K36" s="59"/>
    </row>
    <row r="37" spans="1:11" ht="12.75" hidden="1" outlineLevel="1">
      <c r="A37" s="80" t="s">
        <v>70</v>
      </c>
      <c r="B37" s="80" t="s">
        <v>192</v>
      </c>
      <c r="C37" s="80" t="s">
        <v>70</v>
      </c>
      <c r="D37" s="55" t="s">
        <v>193</v>
      </c>
      <c r="E37" s="56">
        <v>4.26776</v>
      </c>
      <c r="F37" s="57" t="s">
        <v>27</v>
      </c>
      <c r="G37" s="58"/>
      <c r="H37" s="58"/>
      <c r="I37" s="59"/>
      <c r="J37" s="59"/>
      <c r="K37" s="59"/>
    </row>
    <row r="38" spans="1:11" ht="12.75" hidden="1" outlineLevel="1">
      <c r="A38" s="80" t="s">
        <v>70</v>
      </c>
      <c r="B38" s="80" t="s">
        <v>192</v>
      </c>
      <c r="C38" s="80" t="s">
        <v>70</v>
      </c>
      <c r="D38" s="55" t="s">
        <v>194</v>
      </c>
      <c r="E38" s="56">
        <v>103.45</v>
      </c>
      <c r="F38" s="57" t="s">
        <v>27</v>
      </c>
      <c r="G38" s="58"/>
      <c r="H38" s="58"/>
      <c r="I38" s="59"/>
      <c r="J38" s="59"/>
      <c r="K38" s="59"/>
    </row>
    <row r="39" spans="1:11" ht="12.75" collapsed="1">
      <c r="A39" s="80"/>
      <c r="B39" s="79" t="s">
        <v>389</v>
      </c>
      <c r="C39" s="80"/>
      <c r="D39" s="55"/>
      <c r="E39" s="93">
        <f>SUM(E37:E38)</f>
        <v>107.71776</v>
      </c>
      <c r="F39" s="57" t="s">
        <v>27</v>
      </c>
      <c r="G39" s="61">
        <f>SUM(G37:G38)</f>
        <v>0</v>
      </c>
      <c r="H39" s="61">
        <f>SUM(H37:H38)</f>
        <v>0</v>
      </c>
      <c r="I39" s="59"/>
      <c r="J39" s="59"/>
      <c r="K39" s="59"/>
    </row>
    <row r="40" spans="1:11" ht="12.75" hidden="1" outlineLevel="1">
      <c r="A40" s="80" t="s">
        <v>70</v>
      </c>
      <c r="B40" s="80" t="s">
        <v>195</v>
      </c>
      <c r="C40" s="80" t="s">
        <v>70</v>
      </c>
      <c r="D40" s="55" t="s">
        <v>180</v>
      </c>
      <c r="E40" s="56">
        <v>241.49</v>
      </c>
      <c r="F40" s="57" t="s">
        <v>27</v>
      </c>
      <c r="G40" s="61">
        <v>0</v>
      </c>
      <c r="H40" s="61"/>
      <c r="I40" s="59"/>
      <c r="J40" s="59"/>
      <c r="K40" s="59"/>
    </row>
    <row r="41" spans="1:11" ht="12.75" hidden="1" outlineLevel="1">
      <c r="A41" s="80" t="s">
        <v>70</v>
      </c>
      <c r="B41" s="80" t="s">
        <v>195</v>
      </c>
      <c r="C41" s="80" t="s">
        <v>70</v>
      </c>
      <c r="D41" s="55" t="s">
        <v>196</v>
      </c>
      <c r="E41" s="56">
        <v>213.638</v>
      </c>
      <c r="F41" s="57" t="s">
        <v>27</v>
      </c>
      <c r="G41" s="58"/>
      <c r="H41" s="58"/>
      <c r="I41" s="59"/>
      <c r="J41" s="59"/>
      <c r="K41" s="59"/>
    </row>
    <row r="42" spans="1:11" ht="12.75" collapsed="1">
      <c r="A42" s="80"/>
      <c r="B42" s="79" t="s">
        <v>390</v>
      </c>
      <c r="C42" s="80"/>
      <c r="D42" s="55"/>
      <c r="E42" s="93">
        <f>SUM(E40:E41)</f>
        <v>455.12800000000004</v>
      </c>
      <c r="F42" s="57" t="s">
        <v>27</v>
      </c>
      <c r="G42" s="61">
        <f>SUM(G41)</f>
        <v>0</v>
      </c>
      <c r="H42" s="61">
        <f>SUM(H41)</f>
        <v>0</v>
      </c>
      <c r="I42" s="59"/>
      <c r="J42" s="59"/>
      <c r="K42" s="59"/>
    </row>
    <row r="43" spans="1:11" ht="12.75" hidden="1" outlineLevel="1">
      <c r="A43" s="80" t="s">
        <v>70</v>
      </c>
      <c r="B43" s="80" t="s">
        <v>197</v>
      </c>
      <c r="C43" s="80" t="s">
        <v>70</v>
      </c>
      <c r="D43" s="55" t="s">
        <v>198</v>
      </c>
      <c r="E43" s="56">
        <v>373.09</v>
      </c>
      <c r="F43" s="57" t="s">
        <v>24</v>
      </c>
      <c r="G43" s="58"/>
      <c r="H43" s="58"/>
      <c r="I43" s="58"/>
      <c r="J43" s="59"/>
      <c r="K43" s="59"/>
    </row>
    <row r="44" spans="1:11" ht="12.75" hidden="1" outlineLevel="1">
      <c r="A44" s="80" t="s">
        <v>70</v>
      </c>
      <c r="B44" s="80" t="s">
        <v>197</v>
      </c>
      <c r="C44" s="80" t="s">
        <v>70</v>
      </c>
      <c r="D44" s="55" t="s">
        <v>178</v>
      </c>
      <c r="E44" s="56">
        <v>375.21</v>
      </c>
      <c r="F44" s="57" t="s">
        <v>24</v>
      </c>
      <c r="G44" s="58"/>
      <c r="H44" s="58"/>
      <c r="I44" s="58"/>
      <c r="J44" s="59"/>
      <c r="K44" s="59"/>
    </row>
    <row r="45" spans="1:11" ht="12.75" hidden="1" outlineLevel="1">
      <c r="A45" s="80" t="s">
        <v>70</v>
      </c>
      <c r="B45" s="80" t="s">
        <v>197</v>
      </c>
      <c r="C45" s="80" t="s">
        <v>70</v>
      </c>
      <c r="D45" s="55" t="s">
        <v>199</v>
      </c>
      <c r="E45" s="56">
        <v>384.489</v>
      </c>
      <c r="F45" s="57" t="s">
        <v>24</v>
      </c>
      <c r="G45" s="58"/>
      <c r="H45" s="58"/>
      <c r="I45" s="58"/>
      <c r="J45" s="59"/>
      <c r="K45" s="59"/>
    </row>
    <row r="46" spans="1:11" ht="12.75" collapsed="1">
      <c r="A46" s="80"/>
      <c r="B46" s="79" t="s">
        <v>391</v>
      </c>
      <c r="C46" s="80"/>
      <c r="D46" s="55"/>
      <c r="E46" s="93">
        <f>SUM(E43:E45)</f>
        <v>1132.789</v>
      </c>
      <c r="F46" s="57" t="s">
        <v>24</v>
      </c>
      <c r="G46" s="61">
        <f>SUM(G43:G45)</f>
        <v>0</v>
      </c>
      <c r="H46" s="61">
        <f>SUM(H43:H45)</f>
        <v>0</v>
      </c>
      <c r="I46" s="61">
        <f>SUM(I43:I45)</f>
        <v>0</v>
      </c>
      <c r="J46" s="59"/>
      <c r="K46" s="59"/>
    </row>
    <row r="47" spans="1:11" ht="12.75" hidden="1" outlineLevel="1">
      <c r="A47" s="80" t="s">
        <v>70</v>
      </c>
      <c r="B47" s="80" t="s">
        <v>200</v>
      </c>
      <c r="C47" s="80" t="s">
        <v>70</v>
      </c>
      <c r="D47" s="55" t="s">
        <v>202</v>
      </c>
      <c r="E47" s="56">
        <v>114.731</v>
      </c>
      <c r="F47" s="57" t="s">
        <v>25</v>
      </c>
      <c r="G47" s="58"/>
      <c r="H47" s="58"/>
      <c r="I47" s="58"/>
      <c r="J47" s="58"/>
      <c r="K47" s="59"/>
    </row>
    <row r="48" spans="1:11" ht="12.75" hidden="1" outlineLevel="1">
      <c r="A48" s="80" t="s">
        <v>70</v>
      </c>
      <c r="B48" s="80" t="s">
        <v>200</v>
      </c>
      <c r="C48" s="80" t="s">
        <v>70</v>
      </c>
      <c r="D48" s="55" t="s">
        <v>203</v>
      </c>
      <c r="E48" s="56">
        <v>356.79</v>
      </c>
      <c r="F48" s="57" t="s">
        <v>25</v>
      </c>
      <c r="G48" s="58"/>
      <c r="H48" s="58"/>
      <c r="I48" s="58"/>
      <c r="J48" s="58"/>
      <c r="K48" s="59"/>
    </row>
    <row r="49" spans="1:11" ht="12.75" hidden="1" outlineLevel="1">
      <c r="A49" s="80" t="s">
        <v>70</v>
      </c>
      <c r="B49" s="80" t="s">
        <v>200</v>
      </c>
      <c r="C49" s="80" t="s">
        <v>70</v>
      </c>
      <c r="D49" s="55" t="s">
        <v>204</v>
      </c>
      <c r="E49" s="56">
        <v>434.71</v>
      </c>
      <c r="F49" s="57" t="s">
        <v>25</v>
      </c>
      <c r="G49" s="58"/>
      <c r="H49" s="58"/>
      <c r="I49" s="58"/>
      <c r="J49" s="58"/>
      <c r="K49" s="59"/>
    </row>
    <row r="50" spans="1:11" ht="12.75" hidden="1" outlineLevel="1">
      <c r="A50" s="80" t="s">
        <v>70</v>
      </c>
      <c r="B50" s="80" t="s">
        <v>200</v>
      </c>
      <c r="C50" s="80" t="s">
        <v>70</v>
      </c>
      <c r="D50" s="55" t="s">
        <v>205</v>
      </c>
      <c r="E50" s="56">
        <v>269.94</v>
      </c>
      <c r="F50" s="57" t="s">
        <v>25</v>
      </c>
      <c r="G50" s="58"/>
      <c r="H50" s="58"/>
      <c r="I50" s="58"/>
      <c r="J50" s="58"/>
      <c r="K50" s="59"/>
    </row>
    <row r="51" spans="1:11" ht="12.75" hidden="1" outlineLevel="1">
      <c r="A51" s="80" t="s">
        <v>70</v>
      </c>
      <c r="B51" s="80" t="s">
        <v>200</v>
      </c>
      <c r="C51" s="80" t="s">
        <v>70</v>
      </c>
      <c r="D51" s="55" t="s">
        <v>201</v>
      </c>
      <c r="E51" s="56">
        <v>834.61</v>
      </c>
      <c r="F51" s="57" t="s">
        <v>24</v>
      </c>
      <c r="G51" s="58"/>
      <c r="H51" s="58"/>
      <c r="I51" s="58"/>
      <c r="J51" s="59"/>
      <c r="K51" s="59"/>
    </row>
    <row r="52" spans="1:11" ht="12.75" hidden="1" outlineLevel="1">
      <c r="A52" s="80" t="s">
        <v>70</v>
      </c>
      <c r="B52" s="80" t="s">
        <v>200</v>
      </c>
      <c r="C52" s="80" t="s">
        <v>70</v>
      </c>
      <c r="D52" s="55" t="s">
        <v>206</v>
      </c>
      <c r="E52" s="56">
        <v>168.779</v>
      </c>
      <c r="F52" s="57" t="s">
        <v>24</v>
      </c>
      <c r="G52" s="58"/>
      <c r="H52" s="58"/>
      <c r="I52" s="58"/>
      <c r="J52" s="59"/>
      <c r="K52" s="59"/>
    </row>
    <row r="53" spans="1:11" ht="12.75" collapsed="1">
      <c r="A53" s="80"/>
      <c r="B53" s="79" t="s">
        <v>392</v>
      </c>
      <c r="C53" s="80"/>
      <c r="D53" s="55"/>
      <c r="E53" s="93">
        <f>SUM(E47:E52)</f>
        <v>2179.56</v>
      </c>
      <c r="F53" s="57" t="s">
        <v>437</v>
      </c>
      <c r="G53" s="61">
        <f>SUM(G50:G52)</f>
        <v>0</v>
      </c>
      <c r="H53" s="61">
        <f>SUM(H50:H52)</f>
        <v>0</v>
      </c>
      <c r="I53" s="61">
        <f>SUM(I50:I52)</f>
        <v>0</v>
      </c>
      <c r="J53" s="61">
        <f>SUM(J50:J50)</f>
        <v>0</v>
      </c>
      <c r="K53" s="59"/>
    </row>
    <row r="54" spans="1:11" ht="12.75" hidden="1" outlineLevel="1">
      <c r="A54" s="80" t="s">
        <v>70</v>
      </c>
      <c r="B54" s="80" t="s">
        <v>207</v>
      </c>
      <c r="C54" s="80" t="s">
        <v>70</v>
      </c>
      <c r="D54" s="55" t="s">
        <v>208</v>
      </c>
      <c r="E54" s="56">
        <v>256.14</v>
      </c>
      <c r="F54" s="57" t="s">
        <v>27</v>
      </c>
      <c r="G54" s="58"/>
      <c r="H54" s="58"/>
      <c r="I54" s="59"/>
      <c r="J54" s="59"/>
      <c r="K54" s="59"/>
    </row>
    <row r="55" spans="1:11" ht="12.75" hidden="1" outlineLevel="1">
      <c r="A55" s="80" t="s">
        <v>70</v>
      </c>
      <c r="B55" s="80" t="s">
        <v>207</v>
      </c>
      <c r="C55" s="80" t="s">
        <v>70</v>
      </c>
      <c r="D55" s="55" t="s">
        <v>209</v>
      </c>
      <c r="E55" s="56">
        <v>285.67</v>
      </c>
      <c r="F55" s="57" t="s">
        <v>27</v>
      </c>
      <c r="G55" s="58"/>
      <c r="H55" s="58"/>
      <c r="I55" s="59"/>
      <c r="J55" s="59"/>
      <c r="K55" s="59"/>
    </row>
    <row r="56" spans="1:11" ht="12.75" collapsed="1">
      <c r="A56" s="80"/>
      <c r="B56" s="79" t="s">
        <v>393</v>
      </c>
      <c r="C56" s="80"/>
      <c r="D56" s="55"/>
      <c r="E56" s="93">
        <f>SUM(E54:E55)</f>
        <v>541.81</v>
      </c>
      <c r="F56" s="57" t="s">
        <v>27</v>
      </c>
      <c r="G56" s="61">
        <f>SUM(G54:G55)</f>
        <v>0</v>
      </c>
      <c r="H56" s="61">
        <f>SUM(H54:H55)</f>
        <v>0</v>
      </c>
      <c r="I56" s="59"/>
      <c r="J56" s="59"/>
      <c r="K56" s="59"/>
    </row>
    <row r="57" spans="1:14" ht="12.75" hidden="1" outlineLevel="1">
      <c r="A57" s="80" t="s">
        <v>102</v>
      </c>
      <c r="B57" s="80" t="s">
        <v>211</v>
      </c>
      <c r="C57" s="80" t="s">
        <v>102</v>
      </c>
      <c r="D57" s="55" t="s">
        <v>212</v>
      </c>
      <c r="E57" s="56">
        <v>612.85</v>
      </c>
      <c r="F57" s="57" t="s">
        <v>25</v>
      </c>
      <c r="G57" s="58"/>
      <c r="H57" s="58"/>
      <c r="I57" s="58"/>
      <c r="J57" s="58"/>
      <c r="K57" s="59"/>
      <c r="N57" s="2"/>
    </row>
    <row r="58" spans="1:11" ht="12.75" hidden="1" outlineLevel="1">
      <c r="A58" s="80" t="s">
        <v>102</v>
      </c>
      <c r="B58" s="80" t="s">
        <v>213</v>
      </c>
      <c r="C58" s="80" t="s">
        <v>102</v>
      </c>
      <c r="D58" s="55" t="s">
        <v>214</v>
      </c>
      <c r="E58" s="56">
        <v>105.58</v>
      </c>
      <c r="F58" s="57" t="s">
        <v>25</v>
      </c>
      <c r="G58" s="58"/>
      <c r="H58" s="58"/>
      <c r="I58" s="58"/>
      <c r="J58" s="58"/>
      <c r="K58" s="59"/>
    </row>
    <row r="59" spans="1:11" ht="12.75" collapsed="1">
      <c r="A59" s="80"/>
      <c r="B59" s="79" t="s">
        <v>394</v>
      </c>
      <c r="C59" s="80"/>
      <c r="D59" s="55"/>
      <c r="E59" s="93">
        <f>SUM(E57:E58)</f>
        <v>718.4300000000001</v>
      </c>
      <c r="F59" s="57" t="s">
        <v>25</v>
      </c>
      <c r="G59" s="61">
        <f>SUM(G57:G58)</f>
        <v>0</v>
      </c>
      <c r="H59" s="61">
        <f>SUM(H57:H58)</f>
        <v>0</v>
      </c>
      <c r="I59" s="61">
        <f>SUM(I57:I58)</f>
        <v>0</v>
      </c>
      <c r="J59" s="61">
        <f>SUM(J57:J58)</f>
        <v>0</v>
      </c>
      <c r="K59" s="59"/>
    </row>
    <row r="60" spans="1:11" ht="12.75" hidden="1" outlineLevel="1">
      <c r="A60" s="80" t="s">
        <v>102</v>
      </c>
      <c r="B60" s="80" t="s">
        <v>215</v>
      </c>
      <c r="C60" s="80" t="s">
        <v>102</v>
      </c>
      <c r="D60" s="55" t="s">
        <v>216</v>
      </c>
      <c r="E60" s="56">
        <v>293.733</v>
      </c>
      <c r="F60" s="57" t="s">
        <v>24</v>
      </c>
      <c r="G60" s="58"/>
      <c r="H60" s="58"/>
      <c r="I60" s="58"/>
      <c r="J60" s="59"/>
      <c r="K60" s="59"/>
    </row>
    <row r="61" spans="1:11" ht="12.75" hidden="1" outlineLevel="1">
      <c r="A61" s="80" t="s">
        <v>102</v>
      </c>
      <c r="B61" s="80" t="s">
        <v>215</v>
      </c>
      <c r="C61" s="80" t="s">
        <v>102</v>
      </c>
      <c r="D61" s="55" t="s">
        <v>210</v>
      </c>
      <c r="E61" s="56">
        <v>35.5111</v>
      </c>
      <c r="F61" s="57" t="s">
        <v>24</v>
      </c>
      <c r="G61" s="58"/>
      <c r="H61" s="58"/>
      <c r="I61" s="58"/>
      <c r="J61" s="59"/>
      <c r="K61" s="59"/>
    </row>
    <row r="62" spans="1:11" ht="12.75" hidden="1" outlineLevel="1">
      <c r="A62" s="80" t="s">
        <v>102</v>
      </c>
      <c r="B62" s="80" t="s">
        <v>215</v>
      </c>
      <c r="C62" s="80" t="s">
        <v>102</v>
      </c>
      <c r="D62" s="55" t="s">
        <v>217</v>
      </c>
      <c r="E62" s="56">
        <v>137.208</v>
      </c>
      <c r="F62" s="57" t="s">
        <v>24</v>
      </c>
      <c r="G62" s="58"/>
      <c r="H62" s="58"/>
      <c r="I62" s="58"/>
      <c r="J62" s="59"/>
      <c r="K62" s="59"/>
    </row>
    <row r="63" spans="1:11" ht="12.75" hidden="1" outlineLevel="1">
      <c r="A63" s="80" t="s">
        <v>102</v>
      </c>
      <c r="B63" s="80" t="s">
        <v>215</v>
      </c>
      <c r="C63" s="80" t="s">
        <v>102</v>
      </c>
      <c r="D63" s="55" t="s">
        <v>218</v>
      </c>
      <c r="E63" s="56">
        <v>64.2604</v>
      </c>
      <c r="F63" s="57" t="s">
        <v>24</v>
      </c>
      <c r="G63" s="58"/>
      <c r="H63" s="58"/>
      <c r="I63" s="58"/>
      <c r="J63" s="59"/>
      <c r="K63" s="59"/>
    </row>
    <row r="64" spans="1:11" ht="12.75" collapsed="1">
      <c r="A64" s="80"/>
      <c r="B64" s="79" t="s">
        <v>395</v>
      </c>
      <c r="C64" s="80"/>
      <c r="D64" s="55"/>
      <c r="E64" s="93">
        <f>SUM(E60:E63)</f>
        <v>530.7125</v>
      </c>
      <c r="F64" s="57" t="s">
        <v>24</v>
      </c>
      <c r="G64" s="61">
        <f>SUM(G60:G63)</f>
        <v>0</v>
      </c>
      <c r="H64" s="61">
        <f>SUM(H60:H63)</f>
        <v>0</v>
      </c>
      <c r="I64" s="61">
        <f>SUM(I60:I63)</f>
        <v>0</v>
      </c>
      <c r="J64" s="59"/>
      <c r="K64" s="59"/>
    </row>
    <row r="65" spans="1:11" ht="12.75" hidden="1" outlineLevel="1">
      <c r="A65" s="80" t="s">
        <v>40</v>
      </c>
      <c r="B65" s="80" t="s">
        <v>41</v>
      </c>
      <c r="C65" s="80" t="s">
        <v>40</v>
      </c>
      <c r="D65" s="55">
        <v>142</v>
      </c>
      <c r="E65" s="56">
        <v>40.8436</v>
      </c>
      <c r="F65" s="57" t="s">
        <v>24</v>
      </c>
      <c r="G65" s="58"/>
      <c r="H65" s="58"/>
      <c r="I65" s="58"/>
      <c r="J65" s="59"/>
      <c r="K65" s="59"/>
    </row>
    <row r="66" spans="1:11" ht="12.75" hidden="1" outlineLevel="1">
      <c r="A66" s="80" t="s">
        <v>40</v>
      </c>
      <c r="B66" s="80" t="s">
        <v>41</v>
      </c>
      <c r="C66" s="80" t="s">
        <v>40</v>
      </c>
      <c r="D66" s="55">
        <v>165</v>
      </c>
      <c r="E66" s="56">
        <v>6.92744</v>
      </c>
      <c r="F66" s="57" t="s">
        <v>24</v>
      </c>
      <c r="G66" s="58"/>
      <c r="H66" s="58"/>
      <c r="I66" s="58"/>
      <c r="J66" s="59"/>
      <c r="K66" s="59"/>
    </row>
    <row r="67" spans="1:11" ht="12.75" hidden="1" outlineLevel="1">
      <c r="A67" s="80" t="s">
        <v>40</v>
      </c>
      <c r="B67" s="80" t="s">
        <v>41</v>
      </c>
      <c r="C67" s="80" t="s">
        <v>40</v>
      </c>
      <c r="D67" s="55">
        <v>141</v>
      </c>
      <c r="E67" s="56">
        <v>144.3</v>
      </c>
      <c r="F67" s="57" t="s">
        <v>24</v>
      </c>
      <c r="G67" s="58"/>
      <c r="H67" s="58"/>
      <c r="I67" s="58"/>
      <c r="J67" s="59"/>
      <c r="K67" s="59"/>
    </row>
    <row r="68" spans="1:11" ht="12.75" hidden="1" outlineLevel="1">
      <c r="A68" s="80" t="s">
        <v>40</v>
      </c>
      <c r="B68" s="80" t="s">
        <v>41</v>
      </c>
      <c r="C68" s="80" t="s">
        <v>40</v>
      </c>
      <c r="D68" s="55">
        <v>163</v>
      </c>
      <c r="E68" s="56">
        <v>421.17</v>
      </c>
      <c r="F68" s="57" t="s">
        <v>24</v>
      </c>
      <c r="G68" s="58"/>
      <c r="H68" s="58"/>
      <c r="I68" s="58"/>
      <c r="J68" s="59"/>
      <c r="K68" s="59"/>
    </row>
    <row r="69" spans="1:11" ht="12.75" hidden="1" outlineLevel="1">
      <c r="A69" s="80" t="s">
        <v>40</v>
      </c>
      <c r="B69" s="80" t="s">
        <v>41</v>
      </c>
      <c r="C69" s="80" t="s">
        <v>40</v>
      </c>
      <c r="D69" s="55">
        <v>147</v>
      </c>
      <c r="E69" s="56">
        <v>16</v>
      </c>
      <c r="F69" s="57" t="s">
        <v>24</v>
      </c>
      <c r="G69" s="58"/>
      <c r="H69" s="58"/>
      <c r="I69" s="58"/>
      <c r="J69" s="59"/>
      <c r="K69" s="59"/>
    </row>
    <row r="70" spans="1:11" ht="12.75" collapsed="1">
      <c r="A70" s="80"/>
      <c r="B70" s="79" t="s">
        <v>396</v>
      </c>
      <c r="C70" s="80"/>
      <c r="D70" s="55"/>
      <c r="E70" s="93">
        <f>SUM(E65:E69)</f>
        <v>629.24104</v>
      </c>
      <c r="F70" s="57" t="s">
        <v>24</v>
      </c>
      <c r="G70" s="61">
        <f>SUM(G65:G69)</f>
        <v>0</v>
      </c>
      <c r="H70" s="61">
        <f>SUM(H65:H69)</f>
        <v>0</v>
      </c>
      <c r="I70" s="61">
        <f>SUM(I65:I69)</f>
        <v>0</v>
      </c>
      <c r="J70" s="59"/>
      <c r="K70" s="59"/>
    </row>
    <row r="71" spans="1:11" ht="12.75" hidden="1" outlineLevel="1">
      <c r="A71" s="80" t="s">
        <v>106</v>
      </c>
      <c r="B71" s="80" t="s">
        <v>220</v>
      </c>
      <c r="C71" s="80" t="s">
        <v>106</v>
      </c>
      <c r="D71" s="55" t="s">
        <v>221</v>
      </c>
      <c r="E71" s="56">
        <v>69.05</v>
      </c>
      <c r="F71" s="57" t="s">
        <v>24</v>
      </c>
      <c r="G71" s="58"/>
      <c r="H71" s="58"/>
      <c r="I71" s="58"/>
      <c r="J71" s="59"/>
      <c r="K71" s="59"/>
    </row>
    <row r="72" spans="1:11" ht="12.75" hidden="1" outlineLevel="1">
      <c r="A72" s="80" t="s">
        <v>106</v>
      </c>
      <c r="B72" s="80" t="s">
        <v>220</v>
      </c>
      <c r="C72" s="80" t="s">
        <v>106</v>
      </c>
      <c r="D72" s="55" t="s">
        <v>219</v>
      </c>
      <c r="E72" s="56">
        <v>157.42</v>
      </c>
      <c r="F72" s="57" t="s">
        <v>24</v>
      </c>
      <c r="G72" s="58"/>
      <c r="H72" s="58"/>
      <c r="I72" s="58"/>
      <c r="J72" s="59"/>
      <c r="K72" s="59"/>
    </row>
    <row r="73" spans="1:11" ht="12.75" hidden="1" outlineLevel="1">
      <c r="A73" s="80" t="s">
        <v>106</v>
      </c>
      <c r="B73" s="80" t="s">
        <v>220</v>
      </c>
      <c r="C73" s="80" t="s">
        <v>106</v>
      </c>
      <c r="D73" s="55" t="s">
        <v>222</v>
      </c>
      <c r="E73" s="56">
        <v>604.28</v>
      </c>
      <c r="F73" s="57" t="s">
        <v>24</v>
      </c>
      <c r="G73" s="58"/>
      <c r="H73" s="58"/>
      <c r="I73" s="58"/>
      <c r="J73" s="59"/>
      <c r="K73" s="59"/>
    </row>
    <row r="74" spans="1:11" ht="12.75" hidden="1" outlineLevel="1">
      <c r="A74" s="80" t="s">
        <v>106</v>
      </c>
      <c r="B74" s="80" t="s">
        <v>220</v>
      </c>
      <c r="C74" s="80" t="s">
        <v>106</v>
      </c>
      <c r="D74" s="55" t="s">
        <v>358</v>
      </c>
      <c r="E74" s="56">
        <v>20</v>
      </c>
      <c r="F74" s="57" t="s">
        <v>24</v>
      </c>
      <c r="G74" s="58"/>
      <c r="H74" s="58"/>
      <c r="I74" s="58"/>
      <c r="J74" s="59"/>
      <c r="K74" s="59"/>
    </row>
    <row r="75" spans="1:11" ht="12.75" hidden="1" outlineLevel="1">
      <c r="A75" s="80" t="s">
        <v>106</v>
      </c>
      <c r="B75" s="80" t="s">
        <v>220</v>
      </c>
      <c r="C75" s="80" t="s">
        <v>106</v>
      </c>
      <c r="D75" s="55" t="s">
        <v>223</v>
      </c>
      <c r="E75" s="56">
        <v>668.41</v>
      </c>
      <c r="F75" s="57" t="s">
        <v>24</v>
      </c>
      <c r="G75" s="58"/>
      <c r="H75" s="58"/>
      <c r="I75" s="58"/>
      <c r="J75" s="59"/>
      <c r="K75" s="59"/>
    </row>
    <row r="76" spans="1:11" ht="12.75" collapsed="1">
      <c r="A76" s="80"/>
      <c r="B76" s="79" t="s">
        <v>397</v>
      </c>
      <c r="C76" s="80"/>
      <c r="D76" s="55"/>
      <c r="E76" s="93">
        <f>SUM(E71:E75)</f>
        <v>1519.1599999999999</v>
      </c>
      <c r="F76" s="57" t="s">
        <v>24</v>
      </c>
      <c r="G76" s="61">
        <f>SUM(G71:G75)</f>
        <v>0</v>
      </c>
      <c r="H76" s="61">
        <f>SUM(H71:H75)</f>
        <v>0</v>
      </c>
      <c r="I76" s="61">
        <f>SUM(I71:I75)</f>
        <v>0</v>
      </c>
      <c r="J76" s="59"/>
      <c r="K76" s="59"/>
    </row>
    <row r="77" spans="1:11" ht="12.75" hidden="1" outlineLevel="1">
      <c r="A77" s="80" t="s">
        <v>106</v>
      </c>
      <c r="B77" s="80" t="s">
        <v>224</v>
      </c>
      <c r="C77" s="80" t="s">
        <v>106</v>
      </c>
      <c r="D77" s="55" t="s">
        <v>225</v>
      </c>
      <c r="E77" s="56">
        <v>481.15</v>
      </c>
      <c r="F77" s="57" t="s">
        <v>24</v>
      </c>
      <c r="G77" s="58"/>
      <c r="H77" s="58"/>
      <c r="I77" s="58"/>
      <c r="J77" s="59"/>
      <c r="K77" s="59"/>
    </row>
    <row r="78" spans="1:11" ht="12.75" hidden="1" outlineLevel="1">
      <c r="A78" s="80" t="s">
        <v>106</v>
      </c>
      <c r="B78" s="80" t="s">
        <v>224</v>
      </c>
      <c r="C78" s="80" t="s">
        <v>106</v>
      </c>
      <c r="D78" s="55" t="s">
        <v>226</v>
      </c>
      <c r="E78" s="56">
        <v>440.08</v>
      </c>
      <c r="F78" s="57" t="s">
        <v>24</v>
      </c>
      <c r="G78" s="58"/>
      <c r="H78" s="58"/>
      <c r="I78" s="58"/>
      <c r="J78" s="59"/>
      <c r="K78" s="59"/>
    </row>
    <row r="79" spans="1:11" ht="12.75" collapsed="1">
      <c r="A79" s="80"/>
      <c r="B79" s="79" t="s">
        <v>398</v>
      </c>
      <c r="C79" s="80"/>
      <c r="D79" s="55"/>
      <c r="E79" s="93">
        <f>SUM(E77:E78)</f>
        <v>921.23</v>
      </c>
      <c r="F79" s="57" t="s">
        <v>24</v>
      </c>
      <c r="G79" s="61">
        <f>SUM(G77:G78)</f>
        <v>0</v>
      </c>
      <c r="H79" s="61">
        <f>SUM(H77:H78)</f>
        <v>0</v>
      </c>
      <c r="I79" s="61">
        <f>SUM(I77:I78)</f>
        <v>0</v>
      </c>
      <c r="J79" s="59"/>
      <c r="K79" s="59"/>
    </row>
    <row r="80" spans="1:11" ht="12.75" outlineLevel="1">
      <c r="A80" s="80" t="s">
        <v>42</v>
      </c>
      <c r="B80" s="80" t="s">
        <v>227</v>
      </c>
      <c r="C80" s="80" t="s">
        <v>44</v>
      </c>
      <c r="D80" s="55">
        <v>561</v>
      </c>
      <c r="E80" s="56">
        <v>5608.55</v>
      </c>
      <c r="F80" s="57" t="s">
        <v>27</v>
      </c>
      <c r="G80" s="61"/>
      <c r="H80" s="61"/>
      <c r="I80" s="59"/>
      <c r="J80" s="59"/>
      <c r="K80" s="59"/>
    </row>
    <row r="81" spans="1:11" ht="12.75">
      <c r="A81" s="80"/>
      <c r="B81" s="79" t="s">
        <v>399</v>
      </c>
      <c r="C81" s="80"/>
      <c r="D81" s="55"/>
      <c r="E81" s="93">
        <f>SUM(E80:E80)</f>
        <v>5608.55</v>
      </c>
      <c r="F81" s="57" t="s">
        <v>27</v>
      </c>
      <c r="G81" s="61">
        <f>SUM(G80)</f>
        <v>0</v>
      </c>
      <c r="H81" s="61">
        <f>SUM(H80)</f>
        <v>0</v>
      </c>
      <c r="I81" s="59"/>
      <c r="J81" s="59"/>
      <c r="K81" s="59"/>
    </row>
    <row r="82" spans="1:11" ht="12.75" outlineLevel="1">
      <c r="A82" s="80" t="s">
        <v>42</v>
      </c>
      <c r="B82" s="80" t="s">
        <v>43</v>
      </c>
      <c r="C82" s="80" t="s">
        <v>44</v>
      </c>
      <c r="D82" s="55">
        <v>391</v>
      </c>
      <c r="E82" s="56">
        <v>2238.05</v>
      </c>
      <c r="F82" s="57" t="s">
        <v>24</v>
      </c>
      <c r="G82" s="58"/>
      <c r="H82" s="58"/>
      <c r="I82" s="58"/>
      <c r="J82" s="59"/>
      <c r="K82" s="59"/>
    </row>
    <row r="83" spans="1:11" ht="12.75">
      <c r="A83" s="80"/>
      <c r="B83" s="79" t="s">
        <v>400</v>
      </c>
      <c r="C83" s="80"/>
      <c r="D83" s="55"/>
      <c r="E83" s="93">
        <f>SUM(E82)</f>
        <v>2238.05</v>
      </c>
      <c r="F83" s="57" t="s">
        <v>24</v>
      </c>
      <c r="G83" s="61">
        <f>SUM(G82:G82)</f>
        <v>0</v>
      </c>
      <c r="H83" s="61">
        <f>SUM(H82:H82)</f>
        <v>0</v>
      </c>
      <c r="I83" s="61">
        <f>SUM(I82:I82)</f>
        <v>0</v>
      </c>
      <c r="J83" s="59"/>
      <c r="K83" s="59"/>
    </row>
    <row r="84" spans="1:14" ht="12.75" outlineLevel="1">
      <c r="A84" s="80" t="s">
        <v>42</v>
      </c>
      <c r="B84" s="80" t="s">
        <v>228</v>
      </c>
      <c r="C84" s="80" t="s">
        <v>44</v>
      </c>
      <c r="D84" s="55">
        <v>462</v>
      </c>
      <c r="E84" s="56">
        <v>73.21</v>
      </c>
      <c r="F84" s="57" t="s">
        <v>27</v>
      </c>
      <c r="G84" s="58"/>
      <c r="H84" s="58"/>
      <c r="I84" s="59"/>
      <c r="J84" s="59"/>
      <c r="K84" s="59"/>
      <c r="N84" s="2"/>
    </row>
    <row r="85" spans="1:11" ht="12.75">
      <c r="A85" s="80"/>
      <c r="B85" s="79" t="s">
        <v>401</v>
      </c>
      <c r="C85" s="80"/>
      <c r="D85" s="55"/>
      <c r="E85" s="93">
        <f>SUM(E84:E84)</f>
        <v>73.21</v>
      </c>
      <c r="F85" s="57" t="s">
        <v>27</v>
      </c>
      <c r="G85" s="61">
        <f>SUM(G84:G84)</f>
        <v>0</v>
      </c>
      <c r="H85" s="61">
        <f>SUM(H84:H84)</f>
        <v>0</v>
      </c>
      <c r="I85" s="59"/>
      <c r="J85" s="59"/>
      <c r="K85" s="59"/>
    </row>
    <row r="86" spans="1:11" ht="12.75" outlineLevel="1">
      <c r="A86" s="80" t="s">
        <v>42</v>
      </c>
      <c r="B86" s="80" t="s">
        <v>229</v>
      </c>
      <c r="C86" s="80" t="s">
        <v>44</v>
      </c>
      <c r="D86" s="55">
        <v>459</v>
      </c>
      <c r="E86" s="56">
        <v>370.13</v>
      </c>
      <c r="F86" s="57" t="s">
        <v>27</v>
      </c>
      <c r="G86" s="58"/>
      <c r="H86" s="58"/>
      <c r="I86" s="59"/>
      <c r="J86" s="59"/>
      <c r="K86" s="59"/>
    </row>
    <row r="87" spans="1:11" ht="12.75">
      <c r="A87" s="80"/>
      <c r="B87" s="79" t="s">
        <v>402</v>
      </c>
      <c r="C87" s="80"/>
      <c r="D87" s="55"/>
      <c r="E87" s="93">
        <f>SUM(E86:E86)</f>
        <v>370.13</v>
      </c>
      <c r="F87" s="57" t="s">
        <v>27</v>
      </c>
      <c r="G87" s="61">
        <f>SUM(G86:G86)</f>
        <v>0</v>
      </c>
      <c r="H87" s="61">
        <f>SUM(H86:H86)</f>
        <v>0</v>
      </c>
      <c r="I87" s="59"/>
      <c r="J87" s="59"/>
      <c r="K87" s="59"/>
    </row>
    <row r="88" spans="1:11" ht="12.75" outlineLevel="1">
      <c r="A88" s="80" t="s">
        <v>42</v>
      </c>
      <c r="B88" s="80" t="s">
        <v>230</v>
      </c>
      <c r="C88" s="80" t="s">
        <v>44</v>
      </c>
      <c r="D88" s="55">
        <v>241</v>
      </c>
      <c r="E88" s="56">
        <v>342.802</v>
      </c>
      <c r="F88" s="57" t="s">
        <v>27</v>
      </c>
      <c r="G88" s="58"/>
      <c r="H88" s="58"/>
      <c r="I88" s="58"/>
      <c r="J88" s="59"/>
      <c r="K88" s="59"/>
    </row>
    <row r="89" spans="1:11" ht="12.75">
      <c r="A89" s="80"/>
      <c r="B89" s="79" t="s">
        <v>403</v>
      </c>
      <c r="C89" s="80"/>
      <c r="D89" s="55"/>
      <c r="E89" s="93">
        <f>SUM(E88)</f>
        <v>342.802</v>
      </c>
      <c r="F89" s="57" t="s">
        <v>27</v>
      </c>
      <c r="G89" s="61">
        <f>SUM(G88)</f>
        <v>0</v>
      </c>
      <c r="H89" s="61">
        <f>SUM(H88)</f>
        <v>0</v>
      </c>
      <c r="I89" s="61">
        <f>SUM(I88)</f>
        <v>0</v>
      </c>
      <c r="J89" s="59"/>
      <c r="K89" s="59"/>
    </row>
    <row r="90" spans="1:11" ht="12.75" outlineLevel="1">
      <c r="A90" s="80" t="s">
        <v>42</v>
      </c>
      <c r="B90" s="80" t="s">
        <v>231</v>
      </c>
      <c r="C90" s="80" t="s">
        <v>44</v>
      </c>
      <c r="D90" s="55">
        <v>197</v>
      </c>
      <c r="E90" s="56">
        <v>727.318</v>
      </c>
      <c r="F90" s="57" t="s">
        <v>25</v>
      </c>
      <c r="G90" s="58"/>
      <c r="H90" s="58"/>
      <c r="I90" s="58"/>
      <c r="J90" s="58"/>
      <c r="K90" s="59"/>
    </row>
    <row r="91" spans="1:11" ht="12.75" outlineLevel="1">
      <c r="A91" s="80" t="s">
        <v>42</v>
      </c>
      <c r="B91" s="80" t="s">
        <v>231</v>
      </c>
      <c r="C91" s="80" t="s">
        <v>44</v>
      </c>
      <c r="D91" s="55">
        <v>190</v>
      </c>
      <c r="E91" s="56">
        <v>1007.52</v>
      </c>
      <c r="F91" s="57" t="s">
        <v>25</v>
      </c>
      <c r="G91" s="58"/>
      <c r="H91" s="58"/>
      <c r="I91" s="58"/>
      <c r="J91" s="58"/>
      <c r="K91" s="59"/>
    </row>
    <row r="92" spans="1:11" ht="12.75" outlineLevel="1">
      <c r="A92" s="80" t="s">
        <v>42</v>
      </c>
      <c r="B92" s="80" t="s">
        <v>231</v>
      </c>
      <c r="C92" s="80" t="s">
        <v>44</v>
      </c>
      <c r="D92" s="55">
        <v>198</v>
      </c>
      <c r="E92" s="56">
        <v>63.261</v>
      </c>
      <c r="F92" s="57" t="s">
        <v>25</v>
      </c>
      <c r="G92" s="58"/>
      <c r="H92" s="58"/>
      <c r="I92" s="58"/>
      <c r="J92" s="58"/>
      <c r="K92" s="59"/>
    </row>
    <row r="93" spans="1:11" ht="12.75" outlineLevel="1">
      <c r="A93" s="80" t="s">
        <v>42</v>
      </c>
      <c r="B93" s="80" t="s">
        <v>231</v>
      </c>
      <c r="C93" s="80" t="s">
        <v>44</v>
      </c>
      <c r="D93" s="55">
        <v>203</v>
      </c>
      <c r="E93" s="56">
        <v>321.663</v>
      </c>
      <c r="F93" s="57" t="s">
        <v>25</v>
      </c>
      <c r="G93" s="58"/>
      <c r="H93" s="58"/>
      <c r="I93" s="58"/>
      <c r="J93" s="58"/>
      <c r="K93" s="59"/>
    </row>
    <row r="94" spans="1:11" ht="12.75">
      <c r="A94" s="80"/>
      <c r="B94" s="79" t="s">
        <v>404</v>
      </c>
      <c r="C94" s="80"/>
      <c r="D94" s="55"/>
      <c r="E94" s="93">
        <f>SUM(E90:E93)</f>
        <v>2119.7619999999997</v>
      </c>
      <c r="F94" s="57" t="s">
        <v>25</v>
      </c>
      <c r="G94" s="61">
        <f>SUM(G90:G93)</f>
        <v>0</v>
      </c>
      <c r="H94" s="61">
        <f>SUM(H90:H93)</f>
        <v>0</v>
      </c>
      <c r="I94" s="61">
        <f>SUM(I90:I93)</f>
        <v>0</v>
      </c>
      <c r="J94" s="61">
        <f>SUM(J90:J93)</f>
        <v>0</v>
      </c>
      <c r="K94" s="59"/>
    </row>
    <row r="95" spans="1:11" ht="12.75" hidden="1" outlineLevel="1">
      <c r="A95" s="80" t="s">
        <v>110</v>
      </c>
      <c r="B95" s="80" t="s">
        <v>233</v>
      </c>
      <c r="C95" s="80" t="s">
        <v>110</v>
      </c>
      <c r="D95" s="55" t="s">
        <v>234</v>
      </c>
      <c r="E95" s="56">
        <v>37.22</v>
      </c>
      <c r="F95" s="57" t="s">
        <v>28</v>
      </c>
      <c r="G95" s="58"/>
      <c r="H95" s="60"/>
      <c r="I95" s="59"/>
      <c r="J95" s="59"/>
      <c r="K95" s="59"/>
    </row>
    <row r="96" spans="1:11" ht="12.75" hidden="1" outlineLevel="1">
      <c r="A96" s="80" t="s">
        <v>110</v>
      </c>
      <c r="B96" s="80" t="s">
        <v>233</v>
      </c>
      <c r="C96" s="80" t="s">
        <v>110</v>
      </c>
      <c r="D96" s="55" t="s">
        <v>235</v>
      </c>
      <c r="E96" s="56">
        <v>275.23</v>
      </c>
      <c r="F96" s="57" t="s">
        <v>28</v>
      </c>
      <c r="G96" s="58"/>
      <c r="H96" s="60"/>
      <c r="I96" s="59"/>
      <c r="J96" s="59"/>
      <c r="K96" s="59"/>
    </row>
    <row r="97" spans="1:11" ht="12.75" hidden="1" outlineLevel="1">
      <c r="A97" s="80" t="s">
        <v>110</v>
      </c>
      <c r="B97" s="80" t="s">
        <v>233</v>
      </c>
      <c r="C97" s="80" t="s">
        <v>110</v>
      </c>
      <c r="D97" s="55" t="s">
        <v>236</v>
      </c>
      <c r="E97" s="56">
        <v>107.44</v>
      </c>
      <c r="F97" s="57" t="s">
        <v>28</v>
      </c>
      <c r="G97" s="58"/>
      <c r="H97" s="60"/>
      <c r="I97" s="59"/>
      <c r="J97" s="59"/>
      <c r="K97" s="59"/>
    </row>
    <row r="98" spans="1:11" ht="12.75" hidden="1" outlineLevel="1">
      <c r="A98" s="80" t="s">
        <v>110</v>
      </c>
      <c r="B98" s="80" t="s">
        <v>233</v>
      </c>
      <c r="C98" s="80" t="s">
        <v>110</v>
      </c>
      <c r="D98" s="55" t="s">
        <v>237</v>
      </c>
      <c r="E98" s="56">
        <v>471.976</v>
      </c>
      <c r="F98" s="57" t="s">
        <v>28</v>
      </c>
      <c r="G98" s="58"/>
      <c r="H98" s="60"/>
      <c r="I98" s="59"/>
      <c r="J98" s="59"/>
      <c r="K98" s="59"/>
    </row>
    <row r="99" spans="1:11" ht="12.75" collapsed="1">
      <c r="A99" s="80"/>
      <c r="B99" s="79" t="s">
        <v>405</v>
      </c>
      <c r="C99" s="80"/>
      <c r="D99" s="55"/>
      <c r="E99" s="93">
        <f>SUM(E95:E98)</f>
        <v>891.866</v>
      </c>
      <c r="F99" s="57" t="s">
        <v>28</v>
      </c>
      <c r="G99" s="61">
        <f>SUM(G95:G98)</f>
        <v>0</v>
      </c>
      <c r="H99" s="60"/>
      <c r="I99" s="59"/>
      <c r="J99" s="59"/>
      <c r="K99" s="59"/>
    </row>
    <row r="100" spans="1:13" ht="12.75" hidden="1" outlineLevel="1">
      <c r="A100" s="80" t="s">
        <v>110</v>
      </c>
      <c r="B100" s="80" t="s">
        <v>238</v>
      </c>
      <c r="C100" s="80" t="s">
        <v>110</v>
      </c>
      <c r="D100" s="55" t="s">
        <v>179</v>
      </c>
      <c r="E100" s="56">
        <v>5753.37</v>
      </c>
      <c r="F100" s="57" t="s">
        <v>25</v>
      </c>
      <c r="G100" s="58"/>
      <c r="H100" s="58"/>
      <c r="I100" s="58"/>
      <c r="J100" s="58"/>
      <c r="K100" s="59"/>
      <c r="M100" s="2"/>
    </row>
    <row r="101" spans="1:11" ht="12.75" hidden="1" outlineLevel="1">
      <c r="A101" s="80" t="s">
        <v>110</v>
      </c>
      <c r="B101" s="80" t="s">
        <v>238</v>
      </c>
      <c r="C101" s="80" t="s">
        <v>110</v>
      </c>
      <c r="D101" s="55" t="s">
        <v>239</v>
      </c>
      <c r="E101" s="56">
        <v>1041.91</v>
      </c>
      <c r="F101" s="57" t="s">
        <v>25</v>
      </c>
      <c r="G101" s="58"/>
      <c r="H101" s="58"/>
      <c r="I101" s="58"/>
      <c r="J101" s="58"/>
      <c r="K101" s="59"/>
    </row>
    <row r="102" spans="1:11" ht="12.75" collapsed="1">
      <c r="A102" s="80"/>
      <c r="B102" s="79" t="s">
        <v>406</v>
      </c>
      <c r="C102" s="80"/>
      <c r="D102" s="55"/>
      <c r="E102" s="93">
        <f>SUBTOTAL(9,E100:E101)</f>
        <v>6795.28</v>
      </c>
      <c r="F102" s="57" t="s">
        <v>25</v>
      </c>
      <c r="G102" s="61">
        <f>SUM(G100:G101)</f>
        <v>0</v>
      </c>
      <c r="H102" s="61">
        <f>SUM(H100:H101)</f>
        <v>0</v>
      </c>
      <c r="I102" s="61">
        <f>SUM(I100:I101)</f>
        <v>0</v>
      </c>
      <c r="J102" s="61">
        <f>SUM(J100:J101)</f>
        <v>0</v>
      </c>
      <c r="K102" s="59"/>
    </row>
    <row r="103" spans="1:11" ht="12.75" hidden="1" outlineLevel="1">
      <c r="A103" s="80" t="s">
        <v>110</v>
      </c>
      <c r="B103" s="80" t="s">
        <v>240</v>
      </c>
      <c r="C103" s="80" t="s">
        <v>110</v>
      </c>
      <c r="D103" s="55" t="s">
        <v>241</v>
      </c>
      <c r="E103" s="56">
        <v>1044.77</v>
      </c>
      <c r="F103" s="57" t="s">
        <v>24</v>
      </c>
      <c r="G103" s="58"/>
      <c r="H103" s="58"/>
      <c r="I103" s="58"/>
      <c r="J103" s="59"/>
      <c r="K103" s="59"/>
    </row>
    <row r="104" spans="1:11" ht="12.75" hidden="1" outlineLevel="1">
      <c r="A104" s="80" t="s">
        <v>110</v>
      </c>
      <c r="B104" s="80" t="s">
        <v>240</v>
      </c>
      <c r="C104" s="80" t="s">
        <v>110</v>
      </c>
      <c r="D104" s="55" t="s">
        <v>242</v>
      </c>
      <c r="E104" s="56">
        <v>4015.85</v>
      </c>
      <c r="F104" s="57" t="s">
        <v>24</v>
      </c>
      <c r="G104" s="58"/>
      <c r="H104" s="58"/>
      <c r="I104" s="58"/>
      <c r="J104" s="59"/>
      <c r="K104" s="59"/>
    </row>
    <row r="105" spans="1:11" ht="12.75" hidden="1" outlineLevel="1">
      <c r="A105" s="87" t="s">
        <v>110</v>
      </c>
      <c r="B105" s="87" t="s">
        <v>360</v>
      </c>
      <c r="C105" s="87" t="s">
        <v>110</v>
      </c>
      <c r="D105" s="88" t="s">
        <v>232</v>
      </c>
      <c r="E105" s="89">
        <v>980.2</v>
      </c>
      <c r="F105" s="90" t="s">
        <v>27</v>
      </c>
      <c r="G105" s="58"/>
      <c r="H105" s="58"/>
      <c r="I105" s="91"/>
      <c r="J105" s="59"/>
      <c r="K105" s="59"/>
    </row>
    <row r="106" spans="1:11" ht="12.75" collapsed="1">
      <c r="A106" s="80"/>
      <c r="B106" s="79" t="s">
        <v>407</v>
      </c>
      <c r="C106" s="80"/>
      <c r="D106" s="55"/>
      <c r="E106" s="93">
        <f>SUM(E103:E105)</f>
        <v>6040.82</v>
      </c>
      <c r="F106" s="57" t="s">
        <v>438</v>
      </c>
      <c r="G106" s="61">
        <f>SUM(G103:G104)</f>
        <v>0</v>
      </c>
      <c r="H106" s="61">
        <f>SUM(H103:H104)</f>
        <v>0</v>
      </c>
      <c r="I106" s="61">
        <f>SUM(I103:I104)</f>
        <v>0</v>
      </c>
      <c r="J106" s="59"/>
      <c r="K106" s="59"/>
    </row>
    <row r="107" spans="1:11" ht="12.75" hidden="1" outlineLevel="1">
      <c r="A107" s="80" t="s">
        <v>243</v>
      </c>
      <c r="B107" s="80" t="s">
        <v>245</v>
      </c>
      <c r="C107" s="80" t="s">
        <v>243</v>
      </c>
      <c r="D107" s="55" t="s">
        <v>246</v>
      </c>
      <c r="E107" s="56">
        <v>369.295</v>
      </c>
      <c r="F107" s="57" t="s">
        <v>24</v>
      </c>
      <c r="G107" s="58"/>
      <c r="H107" s="58"/>
      <c r="I107" s="58"/>
      <c r="J107" s="59"/>
      <c r="K107" s="59"/>
    </row>
    <row r="108" spans="1:11" ht="12.75" collapsed="1">
      <c r="A108" s="80"/>
      <c r="B108" s="79" t="s">
        <v>408</v>
      </c>
      <c r="C108" s="80"/>
      <c r="D108" s="55"/>
      <c r="E108" s="93">
        <f>SUM(E107)</f>
        <v>369.295</v>
      </c>
      <c r="F108" s="57" t="s">
        <v>24</v>
      </c>
      <c r="G108" s="61">
        <f>SUM(G107)</f>
        <v>0</v>
      </c>
      <c r="H108" s="61">
        <f>SUM(H107)</f>
        <v>0</v>
      </c>
      <c r="I108" s="61">
        <f>SUM(I107)</f>
        <v>0</v>
      </c>
      <c r="J108" s="59"/>
      <c r="K108" s="59"/>
    </row>
    <row r="109" spans="1:11" ht="12.75" hidden="1" outlineLevel="1">
      <c r="A109" s="80" t="s">
        <v>243</v>
      </c>
      <c r="B109" s="80" t="s">
        <v>147</v>
      </c>
      <c r="C109" s="80" t="s">
        <v>243</v>
      </c>
      <c r="D109" s="55" t="s">
        <v>247</v>
      </c>
      <c r="E109" s="56">
        <v>132.34</v>
      </c>
      <c r="F109" s="57" t="s">
        <v>24</v>
      </c>
      <c r="G109" s="58"/>
      <c r="H109" s="58"/>
      <c r="I109" s="58"/>
      <c r="J109" s="59"/>
      <c r="K109" s="59"/>
    </row>
    <row r="110" spans="1:11" ht="12.75" hidden="1" outlineLevel="1">
      <c r="A110" s="80" t="s">
        <v>243</v>
      </c>
      <c r="B110" s="80" t="s">
        <v>147</v>
      </c>
      <c r="C110" s="80" t="s">
        <v>243</v>
      </c>
      <c r="D110" s="55" t="s">
        <v>244</v>
      </c>
      <c r="E110" s="56">
        <v>135.2</v>
      </c>
      <c r="F110" s="57" t="s">
        <v>24</v>
      </c>
      <c r="G110" s="58"/>
      <c r="H110" s="58"/>
      <c r="I110" s="58"/>
      <c r="J110" s="59"/>
      <c r="K110" s="59"/>
    </row>
    <row r="111" spans="1:11" ht="12.75" collapsed="1">
      <c r="A111" s="80"/>
      <c r="B111" s="79" t="s">
        <v>410</v>
      </c>
      <c r="C111" s="80"/>
      <c r="D111" s="55"/>
      <c r="E111" s="93">
        <f>SUM(E109:E110)</f>
        <v>267.53999999999996</v>
      </c>
      <c r="F111" s="57" t="s">
        <v>24</v>
      </c>
      <c r="G111" s="61">
        <f>SUM(G109:G110)</f>
        <v>0</v>
      </c>
      <c r="H111" s="61">
        <f>SUM(H109:H110)</f>
        <v>0</v>
      </c>
      <c r="I111" s="61">
        <f>SUM(I109:I110)</f>
        <v>0</v>
      </c>
      <c r="J111" s="59"/>
      <c r="K111" s="59"/>
    </row>
    <row r="112" spans="1:11" ht="12.75" hidden="1" outlineLevel="1">
      <c r="A112" s="80" t="s">
        <v>243</v>
      </c>
      <c r="B112" s="80" t="s">
        <v>248</v>
      </c>
      <c r="C112" s="80" t="s">
        <v>243</v>
      </c>
      <c r="D112" s="55" t="s">
        <v>249</v>
      </c>
      <c r="E112" s="56">
        <v>59.18</v>
      </c>
      <c r="F112" s="57" t="s">
        <v>24</v>
      </c>
      <c r="G112" s="58"/>
      <c r="H112" s="58"/>
      <c r="I112" s="58"/>
      <c r="J112" s="59"/>
      <c r="K112" s="59"/>
    </row>
    <row r="113" spans="1:11" ht="12.75" hidden="1" outlineLevel="1">
      <c r="A113" s="80" t="s">
        <v>243</v>
      </c>
      <c r="B113" s="80" t="s">
        <v>248</v>
      </c>
      <c r="C113" s="80" t="s">
        <v>243</v>
      </c>
      <c r="D113" s="55" t="s">
        <v>250</v>
      </c>
      <c r="E113" s="56">
        <v>96.71</v>
      </c>
      <c r="F113" s="57" t="s">
        <v>24</v>
      </c>
      <c r="G113" s="58"/>
      <c r="H113" s="58"/>
      <c r="I113" s="58"/>
      <c r="J113" s="59"/>
      <c r="K113" s="59"/>
    </row>
    <row r="114" spans="1:11" ht="12.75" collapsed="1">
      <c r="A114" s="80"/>
      <c r="B114" s="79" t="s">
        <v>409</v>
      </c>
      <c r="C114" s="80"/>
      <c r="D114" s="55"/>
      <c r="E114" s="93">
        <f>SUM(E112:E113)</f>
        <v>155.89</v>
      </c>
      <c r="F114" s="57" t="s">
        <v>24</v>
      </c>
      <c r="G114" s="61">
        <f>SUM(G112:G113)</f>
        <v>0</v>
      </c>
      <c r="H114" s="61">
        <f>SUM(H112:H113)</f>
        <v>0</v>
      </c>
      <c r="I114" s="61">
        <f>SUM(I112:I113)</f>
        <v>0</v>
      </c>
      <c r="J114" s="59"/>
      <c r="K114" s="59"/>
    </row>
    <row r="115" spans="1:11" ht="12.75" hidden="1" outlineLevel="1">
      <c r="A115" s="80" t="s">
        <v>45</v>
      </c>
      <c r="B115" s="80" t="s">
        <v>363</v>
      </c>
      <c r="C115" s="80" t="s">
        <v>45</v>
      </c>
      <c r="D115" s="55" t="s">
        <v>50</v>
      </c>
      <c r="E115" s="56">
        <v>229.63</v>
      </c>
      <c r="F115" s="57" t="s">
        <v>24</v>
      </c>
      <c r="G115" s="58"/>
      <c r="H115" s="58"/>
      <c r="I115" s="58"/>
      <c r="J115" s="59"/>
      <c r="K115" s="59"/>
    </row>
    <row r="116" spans="1:13" ht="12.75" hidden="1" outlineLevel="1">
      <c r="A116" s="80" t="s">
        <v>45</v>
      </c>
      <c r="B116" s="80" t="s">
        <v>363</v>
      </c>
      <c r="C116" s="80" t="s">
        <v>45</v>
      </c>
      <c r="D116" s="55" t="s">
        <v>262</v>
      </c>
      <c r="E116" s="56">
        <v>214.25</v>
      </c>
      <c r="F116" s="57" t="s">
        <v>24</v>
      </c>
      <c r="G116" s="58"/>
      <c r="H116" s="58"/>
      <c r="I116" s="58"/>
      <c r="J116" s="59"/>
      <c r="K116" s="59"/>
      <c r="M116" s="2"/>
    </row>
    <row r="117" spans="1:11" ht="12.75" hidden="1" outlineLevel="1">
      <c r="A117" s="80" t="s">
        <v>45</v>
      </c>
      <c r="B117" s="80" t="s">
        <v>363</v>
      </c>
      <c r="C117" s="80" t="s">
        <v>45</v>
      </c>
      <c r="D117" s="55" t="s">
        <v>270</v>
      </c>
      <c r="E117" s="56">
        <v>10.6124</v>
      </c>
      <c r="F117" s="57" t="s">
        <v>24</v>
      </c>
      <c r="G117" s="58"/>
      <c r="H117" s="58"/>
      <c r="I117" s="58"/>
      <c r="J117" s="59"/>
      <c r="K117" s="59"/>
    </row>
    <row r="118" spans="1:11" ht="12.75" hidden="1" outlineLevel="1">
      <c r="A118" s="80" t="s">
        <v>45</v>
      </c>
      <c r="B118" s="80" t="s">
        <v>363</v>
      </c>
      <c r="C118" s="80" t="s">
        <v>45</v>
      </c>
      <c r="D118" s="55" t="s">
        <v>271</v>
      </c>
      <c r="E118" s="56">
        <v>16.542</v>
      </c>
      <c r="F118" s="57" t="s">
        <v>24</v>
      </c>
      <c r="G118" s="58"/>
      <c r="H118" s="58"/>
      <c r="I118" s="58"/>
      <c r="J118" s="59"/>
      <c r="K118" s="59"/>
    </row>
    <row r="119" spans="1:11" ht="12.75" hidden="1" outlineLevel="1">
      <c r="A119" s="80" t="s">
        <v>45</v>
      </c>
      <c r="B119" s="80" t="s">
        <v>363</v>
      </c>
      <c r="C119" s="80" t="s">
        <v>45</v>
      </c>
      <c r="D119" s="55" t="s">
        <v>267</v>
      </c>
      <c r="E119" s="56">
        <v>361.99</v>
      </c>
      <c r="F119" s="57" t="s">
        <v>24</v>
      </c>
      <c r="G119" s="58"/>
      <c r="H119" s="58"/>
      <c r="I119" s="58"/>
      <c r="J119" s="59"/>
      <c r="K119" s="59"/>
    </row>
    <row r="120" spans="1:11" ht="12.75" hidden="1" outlineLevel="1">
      <c r="A120" s="80" t="s">
        <v>45</v>
      </c>
      <c r="B120" s="80" t="s">
        <v>363</v>
      </c>
      <c r="C120" s="80" t="s">
        <v>45</v>
      </c>
      <c r="D120" s="55" t="s">
        <v>277</v>
      </c>
      <c r="E120" s="56">
        <v>32.4397</v>
      </c>
      <c r="F120" s="57" t="s">
        <v>24</v>
      </c>
      <c r="G120" s="58"/>
      <c r="H120" s="58"/>
      <c r="I120" s="58"/>
      <c r="J120" s="59"/>
      <c r="K120" s="59"/>
    </row>
    <row r="121" spans="1:11" ht="12.75" hidden="1" outlineLevel="1">
      <c r="A121" s="80" t="s">
        <v>45</v>
      </c>
      <c r="B121" s="80" t="s">
        <v>363</v>
      </c>
      <c r="C121" s="80" t="s">
        <v>45</v>
      </c>
      <c r="D121" s="55" t="s">
        <v>48</v>
      </c>
      <c r="E121" s="56">
        <v>941.75</v>
      </c>
      <c r="F121" s="57" t="s">
        <v>24</v>
      </c>
      <c r="G121" s="58"/>
      <c r="H121" s="58"/>
      <c r="I121" s="58"/>
      <c r="J121" s="59"/>
      <c r="K121" s="59"/>
    </row>
    <row r="122" spans="1:14" ht="12.75" collapsed="1">
      <c r="A122" s="80"/>
      <c r="B122" s="92" t="s">
        <v>411</v>
      </c>
      <c r="C122" s="92"/>
      <c r="D122" s="55"/>
      <c r="E122" s="93">
        <f>SUM(E115:E121)</f>
        <v>1807.2141000000001</v>
      </c>
      <c r="F122" s="57" t="s">
        <v>24</v>
      </c>
      <c r="G122" s="61">
        <f>SUM(G115:G121)</f>
        <v>0</v>
      </c>
      <c r="H122" s="61">
        <f>SUM(H115:H121)</f>
        <v>0</v>
      </c>
      <c r="I122" s="61">
        <f>SUM(I115:I121)</f>
        <v>0</v>
      </c>
      <c r="J122" s="59"/>
      <c r="K122" s="59"/>
      <c r="N122" s="2"/>
    </row>
    <row r="123" spans="1:14" ht="12.75" hidden="1" outlineLevel="1">
      <c r="A123" s="80" t="s">
        <v>45</v>
      </c>
      <c r="B123" s="80" t="s">
        <v>362</v>
      </c>
      <c r="C123" s="80" t="s">
        <v>45</v>
      </c>
      <c r="D123" s="55" t="s">
        <v>254</v>
      </c>
      <c r="E123" s="56">
        <v>832.44</v>
      </c>
      <c r="F123" s="57" t="s">
        <v>24</v>
      </c>
      <c r="G123" s="58"/>
      <c r="H123" s="58"/>
      <c r="I123" s="58"/>
      <c r="J123" s="59"/>
      <c r="K123" s="59"/>
      <c r="N123" s="2"/>
    </row>
    <row r="124" spans="1:11" ht="12.75" hidden="1" outlineLevel="1">
      <c r="A124" s="80" t="s">
        <v>45</v>
      </c>
      <c r="B124" s="80" t="s">
        <v>362</v>
      </c>
      <c r="C124" s="80" t="s">
        <v>45</v>
      </c>
      <c r="D124" s="55" t="s">
        <v>257</v>
      </c>
      <c r="E124" s="56">
        <v>495.26</v>
      </c>
      <c r="F124" s="57" t="s">
        <v>24</v>
      </c>
      <c r="G124" s="58"/>
      <c r="H124" s="58"/>
      <c r="I124" s="58"/>
      <c r="J124" s="59"/>
      <c r="K124" s="59"/>
    </row>
    <row r="125" spans="1:13" ht="12.75" hidden="1" outlineLevel="1">
      <c r="A125" s="80" t="s">
        <v>45</v>
      </c>
      <c r="B125" s="80" t="s">
        <v>362</v>
      </c>
      <c r="C125" s="80" t="s">
        <v>45</v>
      </c>
      <c r="D125" s="55" t="s">
        <v>258</v>
      </c>
      <c r="E125" s="56">
        <v>372.03</v>
      </c>
      <c r="F125" s="57" t="s">
        <v>24</v>
      </c>
      <c r="G125" s="58"/>
      <c r="H125" s="58"/>
      <c r="I125" s="58"/>
      <c r="J125" s="59"/>
      <c r="K125" s="59"/>
      <c r="M125" s="2"/>
    </row>
    <row r="126" spans="1:14" ht="12.75" collapsed="1">
      <c r="A126" s="80"/>
      <c r="B126" s="92" t="s">
        <v>412</v>
      </c>
      <c r="C126" s="92"/>
      <c r="D126" s="55"/>
      <c r="E126" s="93">
        <f>SUM(E123:E125)</f>
        <v>1699.73</v>
      </c>
      <c r="F126" s="57" t="s">
        <v>24</v>
      </c>
      <c r="G126" s="61">
        <f>SUM(G123:G125)</f>
        <v>0</v>
      </c>
      <c r="H126" s="61">
        <f>SUM(H123:H125)</f>
        <v>0</v>
      </c>
      <c r="I126" s="61">
        <f>SUM(I123:I125)</f>
        <v>0</v>
      </c>
      <c r="J126" s="59"/>
      <c r="K126" s="59"/>
      <c r="N126" s="2"/>
    </row>
    <row r="127" spans="1:14" ht="12.75" hidden="1" outlineLevel="1">
      <c r="A127" s="80" t="s">
        <v>45</v>
      </c>
      <c r="B127" s="80" t="s">
        <v>361</v>
      </c>
      <c r="C127" s="80" t="s">
        <v>45</v>
      </c>
      <c r="D127" s="55" t="s">
        <v>253</v>
      </c>
      <c r="E127" s="56">
        <v>548.24</v>
      </c>
      <c r="F127" s="57" t="s">
        <v>24</v>
      </c>
      <c r="G127" s="58"/>
      <c r="H127" s="58"/>
      <c r="I127" s="58"/>
      <c r="J127" s="59"/>
      <c r="K127" s="59"/>
      <c r="N127" s="2"/>
    </row>
    <row r="128" spans="1:14" ht="12.75" hidden="1" outlineLevel="1">
      <c r="A128" s="80" t="s">
        <v>45</v>
      </c>
      <c r="B128" s="80" t="s">
        <v>361</v>
      </c>
      <c r="C128" s="80" t="s">
        <v>45</v>
      </c>
      <c r="D128" s="55" t="s">
        <v>259</v>
      </c>
      <c r="E128" s="56">
        <v>182.13</v>
      </c>
      <c r="F128" s="57" t="s">
        <v>24</v>
      </c>
      <c r="G128" s="58"/>
      <c r="H128" s="58"/>
      <c r="I128" s="58"/>
      <c r="J128" s="59"/>
      <c r="K128" s="59"/>
      <c r="N128" s="2"/>
    </row>
    <row r="129" spans="1:14" ht="12.75" hidden="1" outlineLevel="1">
      <c r="A129" s="80" t="s">
        <v>45</v>
      </c>
      <c r="B129" s="80" t="s">
        <v>361</v>
      </c>
      <c r="C129" s="80" t="s">
        <v>45</v>
      </c>
      <c r="D129" s="55" t="s">
        <v>46</v>
      </c>
      <c r="E129" s="56">
        <v>1922.12</v>
      </c>
      <c r="F129" s="57" t="s">
        <v>24</v>
      </c>
      <c r="G129" s="58"/>
      <c r="H129" s="58"/>
      <c r="I129" s="58"/>
      <c r="J129" s="59"/>
      <c r="K129" s="59"/>
      <c r="N129" s="2"/>
    </row>
    <row r="130" spans="1:14" ht="12.75" collapsed="1">
      <c r="A130" s="80"/>
      <c r="B130" s="92" t="s">
        <v>413</v>
      </c>
      <c r="C130" s="92"/>
      <c r="D130" s="55"/>
      <c r="E130" s="93">
        <f>SUM(E127:E129)</f>
        <v>2652.49</v>
      </c>
      <c r="F130" s="57" t="s">
        <v>24</v>
      </c>
      <c r="G130" s="61">
        <f>SUM(G127:G129)</f>
        <v>0</v>
      </c>
      <c r="H130" s="61">
        <f>SUM(H127:H129)</f>
        <v>0</v>
      </c>
      <c r="I130" s="61">
        <f>SUM(I127:I129)</f>
        <v>0</v>
      </c>
      <c r="J130" s="59"/>
      <c r="K130" s="59"/>
      <c r="N130" s="2"/>
    </row>
    <row r="131" spans="1:14" ht="12.75" hidden="1" outlineLevel="1">
      <c r="A131" s="80" t="s">
        <v>45</v>
      </c>
      <c r="B131" s="80" t="s">
        <v>364</v>
      </c>
      <c r="C131" s="80" t="s">
        <v>45</v>
      </c>
      <c r="D131" s="55" t="s">
        <v>255</v>
      </c>
      <c r="E131" s="56">
        <v>316.4</v>
      </c>
      <c r="F131" s="57" t="s">
        <v>24</v>
      </c>
      <c r="G131" s="58"/>
      <c r="H131" s="58"/>
      <c r="I131" s="58"/>
      <c r="J131" s="59"/>
      <c r="K131" s="59"/>
      <c r="N131" s="2"/>
    </row>
    <row r="132" spans="1:14" ht="12.75" hidden="1" outlineLevel="1">
      <c r="A132" s="80" t="s">
        <v>45</v>
      </c>
      <c r="B132" s="80" t="s">
        <v>364</v>
      </c>
      <c r="C132" s="80" t="s">
        <v>45</v>
      </c>
      <c r="D132" s="55" t="s">
        <v>47</v>
      </c>
      <c r="E132" s="56">
        <v>1118.27</v>
      </c>
      <c r="F132" s="57" t="s">
        <v>24</v>
      </c>
      <c r="G132" s="58"/>
      <c r="H132" s="58"/>
      <c r="I132" s="58"/>
      <c r="J132" s="59"/>
      <c r="K132" s="59"/>
      <c r="N132" s="2"/>
    </row>
    <row r="133" spans="1:14" ht="12.75" collapsed="1">
      <c r="A133" s="80"/>
      <c r="B133" s="92" t="s">
        <v>414</v>
      </c>
      <c r="C133" s="92"/>
      <c r="D133" s="55"/>
      <c r="E133" s="93">
        <f>SUM(E131:E132)</f>
        <v>1434.67</v>
      </c>
      <c r="F133" s="57" t="s">
        <v>24</v>
      </c>
      <c r="G133" s="61">
        <f>SUM(G131:G132)</f>
        <v>0</v>
      </c>
      <c r="H133" s="61">
        <f>SUM(H131:H132)</f>
        <v>0</v>
      </c>
      <c r="I133" s="61">
        <f>SUM(I131:I132)</f>
        <v>0</v>
      </c>
      <c r="J133" s="59"/>
      <c r="K133" s="59"/>
      <c r="N133" s="2"/>
    </row>
    <row r="134" spans="1:14" ht="12.75" hidden="1" outlineLevel="1">
      <c r="A134" s="80" t="s">
        <v>45</v>
      </c>
      <c r="B134" s="80" t="s">
        <v>366</v>
      </c>
      <c r="C134" s="80" t="s">
        <v>45</v>
      </c>
      <c r="D134" s="55" t="s">
        <v>275</v>
      </c>
      <c r="E134" s="56">
        <v>102.72</v>
      </c>
      <c r="F134" s="57" t="s">
        <v>24</v>
      </c>
      <c r="G134" s="58"/>
      <c r="H134" s="58"/>
      <c r="I134" s="58"/>
      <c r="J134" s="59"/>
      <c r="K134" s="59"/>
      <c r="N134" s="2"/>
    </row>
    <row r="135" spans="1:11" ht="12.75" hidden="1" outlineLevel="1">
      <c r="A135" s="80" t="s">
        <v>45</v>
      </c>
      <c r="B135" s="80" t="s">
        <v>366</v>
      </c>
      <c r="C135" s="80" t="s">
        <v>45</v>
      </c>
      <c r="D135" s="55" t="s">
        <v>260</v>
      </c>
      <c r="E135" s="56">
        <v>170.41</v>
      </c>
      <c r="F135" s="57" t="s">
        <v>24</v>
      </c>
      <c r="G135" s="58"/>
      <c r="H135" s="58"/>
      <c r="I135" s="58"/>
      <c r="J135" s="59"/>
      <c r="K135" s="59"/>
    </row>
    <row r="136" spans="1:14" ht="12.75" hidden="1" outlineLevel="1">
      <c r="A136" s="80" t="s">
        <v>45</v>
      </c>
      <c r="B136" s="80" t="s">
        <v>366</v>
      </c>
      <c r="C136" s="80" t="s">
        <v>45</v>
      </c>
      <c r="D136" s="55" t="s">
        <v>252</v>
      </c>
      <c r="E136" s="56">
        <v>1059.06</v>
      </c>
      <c r="F136" s="57" t="s">
        <v>24</v>
      </c>
      <c r="G136" s="58"/>
      <c r="H136" s="58"/>
      <c r="I136" s="58"/>
      <c r="J136" s="59"/>
      <c r="K136" s="59"/>
      <c r="N136" s="2"/>
    </row>
    <row r="137" spans="1:13" ht="12.75" collapsed="1">
      <c r="A137" s="80"/>
      <c r="B137" s="92" t="s">
        <v>415</v>
      </c>
      <c r="C137" s="80"/>
      <c r="D137" s="55"/>
      <c r="E137" s="93">
        <f>SUM(E134:E136)</f>
        <v>1332.19</v>
      </c>
      <c r="F137" s="57" t="s">
        <v>24</v>
      </c>
      <c r="G137" s="61">
        <f>SUM(G134:G136)</f>
        <v>0</v>
      </c>
      <c r="H137" s="61">
        <f>SUM(H134:H136)</f>
        <v>0</v>
      </c>
      <c r="I137" s="61">
        <f>SUM(I134:I136)</f>
        <v>0</v>
      </c>
      <c r="J137" s="59"/>
      <c r="K137" s="59"/>
      <c r="M137" s="2"/>
    </row>
    <row r="138" spans="1:11" ht="12.75" hidden="1" outlineLevel="1">
      <c r="A138" s="80" t="s">
        <v>45</v>
      </c>
      <c r="B138" s="80" t="s">
        <v>365</v>
      </c>
      <c r="C138" s="80" t="s">
        <v>45</v>
      </c>
      <c r="D138" s="55" t="s">
        <v>261</v>
      </c>
      <c r="E138" s="56">
        <v>0.832968</v>
      </c>
      <c r="F138" s="57" t="s">
        <v>24</v>
      </c>
      <c r="G138" s="58"/>
      <c r="H138" s="58"/>
      <c r="I138" s="58"/>
      <c r="J138" s="59"/>
      <c r="K138" s="59"/>
    </row>
    <row r="139" spans="1:11" ht="12.75" hidden="1" outlineLevel="1">
      <c r="A139" s="80" t="s">
        <v>45</v>
      </c>
      <c r="B139" s="80" t="s">
        <v>365</v>
      </c>
      <c r="C139" s="80" t="s">
        <v>45</v>
      </c>
      <c r="D139" s="55" t="s">
        <v>266</v>
      </c>
      <c r="E139" s="56">
        <v>200.879</v>
      </c>
      <c r="F139" s="57" t="s">
        <v>24</v>
      </c>
      <c r="G139" s="58"/>
      <c r="H139" s="58"/>
      <c r="I139" s="58"/>
      <c r="J139" s="59"/>
      <c r="K139" s="59"/>
    </row>
    <row r="140" spans="1:11" ht="12.75" hidden="1" outlineLevel="1">
      <c r="A140" s="80" t="s">
        <v>45</v>
      </c>
      <c r="B140" s="80" t="s">
        <v>365</v>
      </c>
      <c r="C140" s="80" t="s">
        <v>45</v>
      </c>
      <c r="D140" s="55" t="s">
        <v>268</v>
      </c>
      <c r="E140" s="56">
        <v>69.23</v>
      </c>
      <c r="F140" s="57" t="s">
        <v>24</v>
      </c>
      <c r="G140" s="58"/>
      <c r="H140" s="58"/>
      <c r="I140" s="58"/>
      <c r="J140" s="59"/>
      <c r="K140" s="59"/>
    </row>
    <row r="141" spans="1:11" ht="12.75" hidden="1" outlineLevel="1">
      <c r="A141" s="80" t="s">
        <v>45</v>
      </c>
      <c r="B141" s="80" t="s">
        <v>365</v>
      </c>
      <c r="C141" s="80" t="s">
        <v>45</v>
      </c>
      <c r="D141" s="55" t="s">
        <v>273</v>
      </c>
      <c r="E141" s="56">
        <v>0.249038</v>
      </c>
      <c r="F141" s="57" t="s">
        <v>24</v>
      </c>
      <c r="G141" s="58"/>
      <c r="H141" s="58"/>
      <c r="I141" s="58"/>
      <c r="J141" s="59"/>
      <c r="K141" s="59"/>
    </row>
    <row r="142" spans="1:11" ht="12.75" hidden="1" outlineLevel="1">
      <c r="A142" s="80" t="s">
        <v>45</v>
      </c>
      <c r="B142" s="80" t="s">
        <v>365</v>
      </c>
      <c r="C142" s="80" t="s">
        <v>45</v>
      </c>
      <c r="D142" s="55" t="s">
        <v>274</v>
      </c>
      <c r="E142" s="56">
        <v>93.4531</v>
      </c>
      <c r="F142" s="57" t="s">
        <v>24</v>
      </c>
      <c r="G142" s="58"/>
      <c r="H142" s="58"/>
      <c r="I142" s="58"/>
      <c r="J142" s="59"/>
      <c r="K142" s="59"/>
    </row>
    <row r="143" spans="1:13" ht="12.75" hidden="1" outlineLevel="1">
      <c r="A143" s="80" t="s">
        <v>45</v>
      </c>
      <c r="B143" s="80" t="s">
        <v>365</v>
      </c>
      <c r="C143" s="80" t="s">
        <v>45</v>
      </c>
      <c r="D143" s="55" t="s">
        <v>251</v>
      </c>
      <c r="E143" s="56">
        <v>86.57</v>
      </c>
      <c r="F143" s="57" t="s">
        <v>24</v>
      </c>
      <c r="G143" s="58"/>
      <c r="H143" s="58"/>
      <c r="I143" s="58"/>
      <c r="J143" s="59"/>
      <c r="K143" s="59"/>
      <c r="M143" s="2"/>
    </row>
    <row r="144" spans="1:14" ht="12.75" hidden="1" outlineLevel="1">
      <c r="A144" s="80" t="s">
        <v>45</v>
      </c>
      <c r="B144" s="80" t="s">
        <v>365</v>
      </c>
      <c r="C144" s="80" t="s">
        <v>45</v>
      </c>
      <c r="D144" s="55" t="s">
        <v>49</v>
      </c>
      <c r="E144" s="56">
        <v>1243</v>
      </c>
      <c r="F144" s="57" t="s">
        <v>24</v>
      </c>
      <c r="G144" s="58"/>
      <c r="H144" s="58"/>
      <c r="I144" s="58"/>
      <c r="J144" s="59"/>
      <c r="K144" s="59"/>
      <c r="N144" s="2"/>
    </row>
    <row r="145" spans="1:13" ht="12.75" hidden="1" outlineLevel="1">
      <c r="A145" s="80" t="s">
        <v>45</v>
      </c>
      <c r="B145" s="80" t="s">
        <v>365</v>
      </c>
      <c r="C145" s="80" t="s">
        <v>45</v>
      </c>
      <c r="D145" s="55" t="s">
        <v>265</v>
      </c>
      <c r="E145" s="56">
        <v>233.34</v>
      </c>
      <c r="F145" s="57" t="s">
        <v>24</v>
      </c>
      <c r="G145" s="58"/>
      <c r="H145" s="58"/>
      <c r="I145" s="58"/>
      <c r="J145" s="59"/>
      <c r="K145" s="59"/>
      <c r="M145" s="2"/>
    </row>
    <row r="146" spans="1:13" ht="12.75" hidden="1" outlineLevel="1">
      <c r="A146" s="80" t="s">
        <v>45</v>
      </c>
      <c r="B146" s="80" t="s">
        <v>365</v>
      </c>
      <c r="C146" s="80" t="s">
        <v>45</v>
      </c>
      <c r="D146" s="55" t="s">
        <v>272</v>
      </c>
      <c r="E146" s="56">
        <v>1078.4</v>
      </c>
      <c r="F146" s="57" t="s">
        <v>24</v>
      </c>
      <c r="G146" s="58"/>
      <c r="H146" s="58"/>
      <c r="I146" s="58"/>
      <c r="J146" s="59"/>
      <c r="K146" s="59"/>
      <c r="M146" s="2"/>
    </row>
    <row r="147" spans="1:11" ht="12.75" hidden="1" outlineLevel="1">
      <c r="A147" s="80" t="s">
        <v>45</v>
      </c>
      <c r="B147" s="80" t="s">
        <v>365</v>
      </c>
      <c r="C147" s="80" t="s">
        <v>45</v>
      </c>
      <c r="D147" s="55" t="s">
        <v>276</v>
      </c>
      <c r="E147" s="56">
        <v>293.01</v>
      </c>
      <c r="F147" s="57" t="s">
        <v>24</v>
      </c>
      <c r="G147" s="58"/>
      <c r="H147" s="58"/>
      <c r="I147" s="58"/>
      <c r="J147" s="59"/>
      <c r="K147" s="59"/>
    </row>
    <row r="148" spans="1:14" ht="12.75" hidden="1" outlineLevel="1">
      <c r="A148" s="80" t="s">
        <v>45</v>
      </c>
      <c r="B148" s="80" t="s">
        <v>365</v>
      </c>
      <c r="C148" s="80" t="s">
        <v>45</v>
      </c>
      <c r="D148" s="55" t="s">
        <v>256</v>
      </c>
      <c r="E148" s="56">
        <v>1116.61</v>
      </c>
      <c r="F148" s="57" t="s">
        <v>24</v>
      </c>
      <c r="G148" s="58"/>
      <c r="H148" s="58"/>
      <c r="I148" s="58"/>
      <c r="J148" s="59"/>
      <c r="K148" s="59"/>
      <c r="N148" s="2"/>
    </row>
    <row r="149" spans="1:13" ht="12.75" hidden="1" outlineLevel="1">
      <c r="A149" s="80" t="s">
        <v>45</v>
      </c>
      <c r="B149" s="80" t="s">
        <v>365</v>
      </c>
      <c r="C149" s="80" t="s">
        <v>45</v>
      </c>
      <c r="D149" s="55" t="s">
        <v>264</v>
      </c>
      <c r="E149" s="56">
        <v>373.47</v>
      </c>
      <c r="F149" s="57" t="s">
        <v>24</v>
      </c>
      <c r="G149" s="58"/>
      <c r="H149" s="58"/>
      <c r="I149" s="58"/>
      <c r="J149" s="59"/>
      <c r="K149" s="59"/>
      <c r="M149" s="2"/>
    </row>
    <row r="150" spans="1:11" ht="12.75" collapsed="1">
      <c r="A150" s="80"/>
      <c r="B150" s="79" t="s">
        <v>416</v>
      </c>
      <c r="C150" s="80"/>
      <c r="D150" s="55"/>
      <c r="E150" s="93">
        <f>SUM(E138:E149)</f>
        <v>4789.044106</v>
      </c>
      <c r="F150" s="57" t="s">
        <v>24</v>
      </c>
      <c r="G150" s="61">
        <f>SUM(G135:G149)</f>
        <v>0</v>
      </c>
      <c r="H150" s="61">
        <f>SUM(H135:H149)</f>
        <v>0</v>
      </c>
      <c r="I150" s="61">
        <f>SUM(I135:I149)</f>
        <v>0</v>
      </c>
      <c r="J150" s="59"/>
      <c r="K150" s="59"/>
    </row>
    <row r="151" spans="1:11" ht="12.75" hidden="1" outlineLevel="1">
      <c r="A151" s="80" t="s">
        <v>45</v>
      </c>
      <c r="B151" s="80" t="s">
        <v>459</v>
      </c>
      <c r="C151" s="80" t="s">
        <v>45</v>
      </c>
      <c r="D151" s="55" t="s">
        <v>278</v>
      </c>
      <c r="E151" s="56">
        <v>2037.82</v>
      </c>
      <c r="F151" s="57" t="s">
        <v>24</v>
      </c>
      <c r="G151" s="58"/>
      <c r="H151" s="58"/>
      <c r="I151" s="58"/>
      <c r="J151" s="59"/>
      <c r="K151" s="59"/>
    </row>
    <row r="152" spans="1:11" ht="12.75" hidden="1" outlineLevel="1">
      <c r="A152" s="80" t="s">
        <v>45</v>
      </c>
      <c r="B152" s="80" t="s">
        <v>459</v>
      </c>
      <c r="C152" s="80" t="s">
        <v>45</v>
      </c>
      <c r="D152" s="55" t="s">
        <v>279</v>
      </c>
      <c r="E152" s="56">
        <v>395.586</v>
      </c>
      <c r="F152" s="57" t="s">
        <v>24</v>
      </c>
      <c r="G152" s="58"/>
      <c r="H152" s="58"/>
      <c r="I152" s="58"/>
      <c r="J152" s="59"/>
      <c r="K152" s="59"/>
    </row>
    <row r="153" spans="1:11" ht="12.75" hidden="1" outlineLevel="1">
      <c r="A153" s="80" t="s">
        <v>45</v>
      </c>
      <c r="B153" s="80" t="s">
        <v>459</v>
      </c>
      <c r="C153" s="80" t="s">
        <v>45</v>
      </c>
      <c r="D153" s="55" t="s">
        <v>280</v>
      </c>
      <c r="E153" s="56">
        <v>446.954</v>
      </c>
      <c r="F153" s="57" t="s">
        <v>24</v>
      </c>
      <c r="G153" s="58"/>
      <c r="H153" s="58"/>
      <c r="I153" s="58"/>
      <c r="J153" s="59"/>
      <c r="K153" s="59"/>
    </row>
    <row r="154" spans="1:11" ht="12.75" hidden="1" outlineLevel="1">
      <c r="A154" s="80" t="s">
        <v>45</v>
      </c>
      <c r="B154" s="80" t="s">
        <v>459</v>
      </c>
      <c r="C154" s="80" t="s">
        <v>45</v>
      </c>
      <c r="D154" s="55" t="s">
        <v>51</v>
      </c>
      <c r="E154" s="56">
        <v>728.77</v>
      </c>
      <c r="F154" s="57" t="s">
        <v>24</v>
      </c>
      <c r="G154" s="58"/>
      <c r="H154" s="58"/>
      <c r="I154" s="58"/>
      <c r="J154" s="59"/>
      <c r="K154" s="59"/>
    </row>
    <row r="155" spans="1:11" ht="12.75" hidden="1" outlineLevel="1">
      <c r="A155" s="80" t="s">
        <v>45</v>
      </c>
      <c r="B155" s="80" t="s">
        <v>459</v>
      </c>
      <c r="C155" s="80" t="s">
        <v>45</v>
      </c>
      <c r="D155" s="55" t="s">
        <v>53</v>
      </c>
      <c r="E155" s="56">
        <v>983.78</v>
      </c>
      <c r="F155" s="57" t="s">
        <v>24</v>
      </c>
      <c r="G155" s="58"/>
      <c r="H155" s="58"/>
      <c r="I155" s="58"/>
      <c r="J155" s="59"/>
      <c r="K155" s="59"/>
    </row>
    <row r="156" spans="1:11" ht="12.75" hidden="1" outlineLevel="1">
      <c r="A156" s="80" t="s">
        <v>45</v>
      </c>
      <c r="B156" s="80" t="s">
        <v>459</v>
      </c>
      <c r="C156" s="80" t="s">
        <v>45</v>
      </c>
      <c r="D156" s="55" t="s">
        <v>52</v>
      </c>
      <c r="E156" s="56">
        <v>1400.2</v>
      </c>
      <c r="F156" s="57" t="s">
        <v>24</v>
      </c>
      <c r="G156" s="58"/>
      <c r="H156" s="58"/>
      <c r="I156" s="58"/>
      <c r="J156" s="59"/>
      <c r="K156" s="59"/>
    </row>
    <row r="157" spans="1:11" ht="12.75" collapsed="1">
      <c r="A157" s="80"/>
      <c r="B157" s="79" t="s">
        <v>458</v>
      </c>
      <c r="C157" s="80"/>
      <c r="D157" s="55"/>
      <c r="E157" s="93">
        <f>SUM(E151:E156)</f>
        <v>5993.11</v>
      </c>
      <c r="F157" s="57" t="s">
        <v>24</v>
      </c>
      <c r="G157" s="61">
        <f>SUM(G151:G156)</f>
        <v>0</v>
      </c>
      <c r="H157" s="61">
        <f>SUM(H151:H156)</f>
        <v>0</v>
      </c>
      <c r="I157" s="61">
        <f>SUM(I151:I156)</f>
        <v>0</v>
      </c>
      <c r="J157" s="59"/>
      <c r="K157" s="59"/>
    </row>
    <row r="158" spans="1:13" ht="12.75" hidden="1" outlineLevel="1">
      <c r="A158" s="80" t="s">
        <v>45</v>
      </c>
      <c r="B158" s="80" t="s">
        <v>54</v>
      </c>
      <c r="C158" s="80" t="s">
        <v>45</v>
      </c>
      <c r="D158" s="55" t="s">
        <v>55</v>
      </c>
      <c r="E158" s="56">
        <v>153.62</v>
      </c>
      <c r="F158" s="57" t="s">
        <v>25</v>
      </c>
      <c r="G158" s="58"/>
      <c r="H158" s="58"/>
      <c r="I158" s="58"/>
      <c r="J158" s="58"/>
      <c r="K158" s="59"/>
      <c r="M158" s="2"/>
    </row>
    <row r="159" spans="1:11" ht="12.75" hidden="1" outlineLevel="1">
      <c r="A159" s="80" t="s">
        <v>45</v>
      </c>
      <c r="B159" s="80" t="s">
        <v>54</v>
      </c>
      <c r="C159" s="80" t="s">
        <v>45</v>
      </c>
      <c r="D159" s="55" t="s">
        <v>57</v>
      </c>
      <c r="E159" s="56">
        <v>54.8688</v>
      </c>
      <c r="F159" s="57" t="s">
        <v>25</v>
      </c>
      <c r="G159" s="58"/>
      <c r="H159" s="58"/>
      <c r="I159" s="58"/>
      <c r="J159" s="58"/>
      <c r="K159" s="59"/>
    </row>
    <row r="160" spans="1:11" ht="12.75" hidden="1" outlineLevel="1">
      <c r="A160" s="80" t="s">
        <v>45</v>
      </c>
      <c r="B160" s="80" t="s">
        <v>54</v>
      </c>
      <c r="C160" s="80" t="s">
        <v>45</v>
      </c>
      <c r="D160" s="55" t="s">
        <v>281</v>
      </c>
      <c r="E160" s="56">
        <v>176.801</v>
      </c>
      <c r="F160" s="57" t="s">
        <v>25</v>
      </c>
      <c r="G160" s="58"/>
      <c r="H160" s="58"/>
      <c r="I160" s="58"/>
      <c r="J160" s="58"/>
      <c r="K160" s="59"/>
    </row>
    <row r="161" spans="1:11" ht="12.75" hidden="1" outlineLevel="1">
      <c r="A161" s="80" t="s">
        <v>45</v>
      </c>
      <c r="B161" s="80" t="s">
        <v>54</v>
      </c>
      <c r="C161" s="80" t="s">
        <v>45</v>
      </c>
      <c r="D161" s="55" t="s">
        <v>56</v>
      </c>
      <c r="E161" s="56">
        <v>174.33</v>
      </c>
      <c r="F161" s="57" t="s">
        <v>25</v>
      </c>
      <c r="G161" s="58"/>
      <c r="H161" s="58"/>
      <c r="I161" s="58"/>
      <c r="J161" s="58"/>
      <c r="K161" s="59"/>
    </row>
    <row r="162" spans="1:11" ht="12.75" collapsed="1">
      <c r="A162" s="80"/>
      <c r="B162" s="79" t="s">
        <v>417</v>
      </c>
      <c r="C162" s="80"/>
      <c r="D162" s="55"/>
      <c r="E162" s="93">
        <f>SUM(E158:E161)</f>
        <v>559.6198</v>
      </c>
      <c r="F162" s="57" t="s">
        <v>24</v>
      </c>
      <c r="G162" s="61">
        <f>SUM(G158:G161)</f>
        <v>0</v>
      </c>
      <c r="H162" s="61">
        <f>SUM(H158:H161)</f>
        <v>0</v>
      </c>
      <c r="I162" s="61">
        <f>SUM(I158:I161)</f>
        <v>0</v>
      </c>
      <c r="J162" s="61">
        <f>SUM(J158:J161)</f>
        <v>0</v>
      </c>
      <c r="K162" s="63"/>
    </row>
    <row r="163" spans="1:11" ht="12.75" hidden="1" outlineLevel="1">
      <c r="A163" s="80" t="s">
        <v>45</v>
      </c>
      <c r="B163" s="80" t="s">
        <v>282</v>
      </c>
      <c r="C163" s="80" t="s">
        <v>45</v>
      </c>
      <c r="D163" s="55" t="s">
        <v>283</v>
      </c>
      <c r="E163" s="56">
        <v>60.6898</v>
      </c>
      <c r="F163" s="57" t="s">
        <v>24</v>
      </c>
      <c r="G163" s="58"/>
      <c r="H163" s="58"/>
      <c r="I163" s="58"/>
      <c r="J163" s="59"/>
      <c r="K163" s="59"/>
    </row>
    <row r="164" spans="1:11" ht="12.75" hidden="1" outlineLevel="1">
      <c r="A164" s="80" t="s">
        <v>45</v>
      </c>
      <c r="B164" s="80" t="s">
        <v>282</v>
      </c>
      <c r="C164" s="80" t="s">
        <v>45</v>
      </c>
      <c r="D164" s="55" t="s">
        <v>284</v>
      </c>
      <c r="E164" s="56">
        <v>35.3181</v>
      </c>
      <c r="F164" s="57" t="s">
        <v>24</v>
      </c>
      <c r="G164" s="58"/>
      <c r="H164" s="58"/>
      <c r="I164" s="58"/>
      <c r="J164" s="59"/>
      <c r="K164" s="59"/>
    </row>
    <row r="165" spans="1:11" ht="12.75" hidden="1" outlineLevel="1">
      <c r="A165" s="80" t="s">
        <v>45</v>
      </c>
      <c r="B165" s="80" t="s">
        <v>282</v>
      </c>
      <c r="C165" s="80" t="s">
        <v>45</v>
      </c>
      <c r="D165" s="55" t="s">
        <v>263</v>
      </c>
      <c r="E165" s="56">
        <v>478.572</v>
      </c>
      <c r="F165" s="57" t="s">
        <v>24</v>
      </c>
      <c r="G165" s="58"/>
      <c r="H165" s="58"/>
      <c r="I165" s="58"/>
      <c r="J165" s="59"/>
      <c r="K165" s="59"/>
    </row>
    <row r="166" spans="1:11" ht="12.75" collapsed="1">
      <c r="A166" s="80"/>
      <c r="B166" s="79" t="s">
        <v>418</v>
      </c>
      <c r="C166" s="80"/>
      <c r="D166" s="55"/>
      <c r="E166" s="93">
        <f>SUM(E163:E165)</f>
        <v>574.5799</v>
      </c>
      <c r="F166" s="57" t="s">
        <v>24</v>
      </c>
      <c r="G166" s="61">
        <f>SUM(G163:G165)</f>
        <v>0</v>
      </c>
      <c r="H166" s="61">
        <f>SUM(H163:H165)</f>
        <v>0</v>
      </c>
      <c r="I166" s="61">
        <f>SUM(I163:I165)</f>
        <v>0</v>
      </c>
      <c r="J166" s="59"/>
      <c r="K166" s="59"/>
    </row>
    <row r="167" spans="1:11" ht="12.75" hidden="1" outlineLevel="1">
      <c r="A167" s="80" t="s">
        <v>45</v>
      </c>
      <c r="B167" s="80" t="s">
        <v>139</v>
      </c>
      <c r="C167" s="80" t="s">
        <v>45</v>
      </c>
      <c r="D167" s="55" t="s">
        <v>285</v>
      </c>
      <c r="E167" s="56">
        <v>822.64</v>
      </c>
      <c r="F167" s="57" t="s">
        <v>24</v>
      </c>
      <c r="G167" s="61"/>
      <c r="H167" s="61"/>
      <c r="I167" s="61"/>
      <c r="J167" s="59"/>
      <c r="K167" s="59"/>
    </row>
    <row r="168" spans="1:11" ht="12.75" hidden="1" outlineLevel="1">
      <c r="A168" s="80" t="s">
        <v>45</v>
      </c>
      <c r="B168" s="80" t="s">
        <v>139</v>
      </c>
      <c r="C168" s="80" t="s">
        <v>45</v>
      </c>
      <c r="D168" s="55" t="s">
        <v>140</v>
      </c>
      <c r="E168" s="56">
        <v>1521.13</v>
      </c>
      <c r="F168" s="57" t="s">
        <v>24</v>
      </c>
      <c r="G168" s="58"/>
      <c r="H168" s="58"/>
      <c r="I168" s="58"/>
      <c r="J168" s="59"/>
      <c r="K168" s="59"/>
    </row>
    <row r="169" spans="1:11" ht="12.75" collapsed="1">
      <c r="A169" s="80"/>
      <c r="B169" s="79" t="s">
        <v>419</v>
      </c>
      <c r="C169" s="80"/>
      <c r="D169" s="55"/>
      <c r="E169" s="93">
        <f>SUM(E167:E168)</f>
        <v>2343.77</v>
      </c>
      <c r="F169" s="57" t="s">
        <v>24</v>
      </c>
      <c r="G169" s="61">
        <f>SUM(G168,G167)</f>
        <v>0</v>
      </c>
      <c r="H169" s="61">
        <f>SUM(H168,H167)</f>
        <v>0</v>
      </c>
      <c r="I169" s="61">
        <f>SUM(I168,I167)</f>
        <v>0</v>
      </c>
      <c r="J169" s="59"/>
      <c r="K169" s="59"/>
    </row>
    <row r="170" spans="1:11" ht="12.75" hidden="1" outlineLevel="1">
      <c r="A170" s="80" t="s">
        <v>45</v>
      </c>
      <c r="B170" s="80" t="s">
        <v>58</v>
      </c>
      <c r="C170" s="80" t="s">
        <v>45</v>
      </c>
      <c r="D170" s="55" t="s">
        <v>59</v>
      </c>
      <c r="E170" s="56">
        <v>123.3</v>
      </c>
      <c r="F170" s="57" t="s">
        <v>24</v>
      </c>
      <c r="G170" s="58"/>
      <c r="H170" s="58"/>
      <c r="I170" s="58"/>
      <c r="J170" s="59"/>
      <c r="K170" s="59"/>
    </row>
    <row r="171" spans="1:13" ht="12.75" hidden="1" outlineLevel="1">
      <c r="A171" s="80" t="s">
        <v>45</v>
      </c>
      <c r="B171" s="80" t="s">
        <v>58</v>
      </c>
      <c r="C171" s="80" t="s">
        <v>45</v>
      </c>
      <c r="D171" s="55" t="s">
        <v>60</v>
      </c>
      <c r="E171" s="56">
        <v>99.24</v>
      </c>
      <c r="F171" s="57" t="s">
        <v>24</v>
      </c>
      <c r="G171" s="58"/>
      <c r="H171" s="58"/>
      <c r="I171" s="58"/>
      <c r="J171" s="59"/>
      <c r="K171" s="59"/>
      <c r="M171" s="2"/>
    </row>
    <row r="172" spans="1:11" ht="12.75" hidden="1" outlineLevel="1">
      <c r="A172" s="80" t="s">
        <v>45</v>
      </c>
      <c r="B172" s="80" t="s">
        <v>58</v>
      </c>
      <c r="C172" s="80" t="s">
        <v>45</v>
      </c>
      <c r="D172" s="55" t="s">
        <v>61</v>
      </c>
      <c r="E172" s="56">
        <v>137.55</v>
      </c>
      <c r="F172" s="57" t="s">
        <v>24</v>
      </c>
      <c r="G172" s="58"/>
      <c r="H172" s="58"/>
      <c r="I172" s="58"/>
      <c r="J172" s="59"/>
      <c r="K172" s="59"/>
    </row>
    <row r="173" spans="1:13" ht="12.75" hidden="1" outlineLevel="1">
      <c r="A173" s="80" t="s">
        <v>45</v>
      </c>
      <c r="B173" s="80" t="s">
        <v>58</v>
      </c>
      <c r="C173" s="80" t="s">
        <v>45</v>
      </c>
      <c r="D173" s="55" t="s">
        <v>62</v>
      </c>
      <c r="E173" s="56">
        <v>197.58</v>
      </c>
      <c r="F173" s="57" t="s">
        <v>24</v>
      </c>
      <c r="G173" s="58"/>
      <c r="H173" s="58"/>
      <c r="I173" s="58"/>
      <c r="J173" s="59"/>
      <c r="K173" s="59"/>
      <c r="M173" s="2"/>
    </row>
    <row r="174" spans="1:11" ht="12.75" collapsed="1">
      <c r="A174" s="80"/>
      <c r="B174" s="79" t="s">
        <v>420</v>
      </c>
      <c r="C174" s="80"/>
      <c r="D174" s="55"/>
      <c r="E174" s="93">
        <f>SUM(E170:E173)</f>
        <v>557.6700000000001</v>
      </c>
      <c r="F174" s="57" t="s">
        <v>24</v>
      </c>
      <c r="G174" s="61">
        <f>SUM(G170:G173)</f>
        <v>0</v>
      </c>
      <c r="H174" s="61">
        <f>SUM(H170:H173)</f>
        <v>0</v>
      </c>
      <c r="I174" s="61">
        <f>SUM(I170:I173)</f>
        <v>0</v>
      </c>
      <c r="J174" s="59"/>
      <c r="K174" s="59"/>
    </row>
    <row r="175" spans="1:11" ht="12.75" hidden="1" outlineLevel="1">
      <c r="A175" s="80" t="s">
        <v>63</v>
      </c>
      <c r="B175" s="80" t="s">
        <v>369</v>
      </c>
      <c r="C175" s="80" t="s">
        <v>65</v>
      </c>
      <c r="D175" s="55" t="s">
        <v>287</v>
      </c>
      <c r="E175" s="56">
        <v>18.111</v>
      </c>
      <c r="F175" s="57" t="s">
        <v>27</v>
      </c>
      <c r="G175" s="58"/>
      <c r="H175" s="58"/>
      <c r="I175" s="59"/>
      <c r="J175" s="59"/>
      <c r="K175" s="59"/>
    </row>
    <row r="176" spans="1:13" ht="12.75" hidden="1" outlineLevel="1">
      <c r="A176" s="80" t="s">
        <v>63</v>
      </c>
      <c r="B176" s="80" t="s">
        <v>369</v>
      </c>
      <c r="C176" s="80" t="s">
        <v>65</v>
      </c>
      <c r="D176" s="55" t="s">
        <v>286</v>
      </c>
      <c r="E176" s="56">
        <v>78.57</v>
      </c>
      <c r="F176" s="57" t="s">
        <v>27</v>
      </c>
      <c r="G176" s="58"/>
      <c r="H176" s="58"/>
      <c r="I176" s="59"/>
      <c r="J176" s="59"/>
      <c r="K176" s="59"/>
      <c r="M176" s="2"/>
    </row>
    <row r="177" spans="1:11" ht="12.75" collapsed="1">
      <c r="A177" s="80"/>
      <c r="B177" s="92" t="s">
        <v>421</v>
      </c>
      <c r="C177" s="80"/>
      <c r="D177" s="55"/>
      <c r="E177" s="93">
        <f>SUM(E175:E176)</f>
        <v>96.681</v>
      </c>
      <c r="F177" s="57" t="s">
        <v>27</v>
      </c>
      <c r="G177" s="61">
        <f>SUM(G175:G176)</f>
        <v>0</v>
      </c>
      <c r="H177" s="61">
        <f>SUM(H175:H176)</f>
        <v>0</v>
      </c>
      <c r="I177" s="59"/>
      <c r="J177" s="59"/>
      <c r="K177" s="59"/>
    </row>
    <row r="178" spans="1:11" ht="12.75" hidden="1" outlineLevel="1">
      <c r="A178" s="80" t="s">
        <v>63</v>
      </c>
      <c r="B178" s="80" t="s">
        <v>293</v>
      </c>
      <c r="C178" s="80" t="s">
        <v>65</v>
      </c>
      <c r="D178" s="55" t="s">
        <v>292</v>
      </c>
      <c r="E178" s="56">
        <v>232.298</v>
      </c>
      <c r="F178" s="57" t="s">
        <v>25</v>
      </c>
      <c r="G178" s="58"/>
      <c r="H178" s="58"/>
      <c r="I178" s="58"/>
      <c r="J178" s="58"/>
      <c r="K178" s="59"/>
    </row>
    <row r="179" spans="1:11" ht="12.75" hidden="1" outlineLevel="1">
      <c r="A179" s="80" t="s">
        <v>63</v>
      </c>
      <c r="B179" s="80" t="s">
        <v>293</v>
      </c>
      <c r="C179" s="80" t="s">
        <v>65</v>
      </c>
      <c r="D179" s="55" t="s">
        <v>294</v>
      </c>
      <c r="E179" s="56">
        <v>307.52</v>
      </c>
      <c r="F179" s="57" t="s">
        <v>25</v>
      </c>
      <c r="G179" s="58"/>
      <c r="H179" s="58"/>
      <c r="I179" s="58"/>
      <c r="J179" s="58"/>
      <c r="K179" s="59"/>
    </row>
    <row r="180" spans="1:13" ht="12.75" hidden="1" outlineLevel="1">
      <c r="A180" s="80" t="s">
        <v>63</v>
      </c>
      <c r="B180" s="80" t="s">
        <v>293</v>
      </c>
      <c r="C180" s="80" t="s">
        <v>65</v>
      </c>
      <c r="D180" s="55" t="s">
        <v>295</v>
      </c>
      <c r="E180" s="56">
        <v>552.27</v>
      </c>
      <c r="F180" s="57" t="s">
        <v>25</v>
      </c>
      <c r="G180" s="58"/>
      <c r="H180" s="58"/>
      <c r="I180" s="58"/>
      <c r="J180" s="58"/>
      <c r="K180" s="59"/>
      <c r="M180" s="2"/>
    </row>
    <row r="181" spans="1:11" ht="12.75" hidden="1" outlineLevel="1">
      <c r="A181" s="80" t="s">
        <v>63</v>
      </c>
      <c r="B181" s="80" t="s">
        <v>293</v>
      </c>
      <c r="C181" s="80" t="s">
        <v>65</v>
      </c>
      <c r="D181" s="55" t="s">
        <v>296</v>
      </c>
      <c r="E181" s="56">
        <v>210.08</v>
      </c>
      <c r="F181" s="57" t="s">
        <v>25</v>
      </c>
      <c r="G181" s="58"/>
      <c r="H181" s="58"/>
      <c r="I181" s="58"/>
      <c r="J181" s="58"/>
      <c r="K181" s="59"/>
    </row>
    <row r="182" spans="1:11" ht="12.75" hidden="1" outlineLevel="1">
      <c r="A182" s="80" t="s">
        <v>63</v>
      </c>
      <c r="B182" s="80" t="s">
        <v>293</v>
      </c>
      <c r="C182" s="80" t="s">
        <v>65</v>
      </c>
      <c r="D182" s="55" t="s">
        <v>297</v>
      </c>
      <c r="E182" s="56">
        <v>45.1078</v>
      </c>
      <c r="F182" s="57" t="s">
        <v>25</v>
      </c>
      <c r="G182" s="58"/>
      <c r="H182" s="58"/>
      <c r="I182" s="58"/>
      <c r="J182" s="58"/>
      <c r="K182" s="59"/>
    </row>
    <row r="183" spans="1:11" ht="12.75" hidden="1" outlineLevel="1">
      <c r="A183" s="80" t="s">
        <v>63</v>
      </c>
      <c r="B183" s="80" t="s">
        <v>293</v>
      </c>
      <c r="C183" s="80" t="s">
        <v>65</v>
      </c>
      <c r="D183" s="55" t="s">
        <v>298</v>
      </c>
      <c r="E183" s="56">
        <v>324.82</v>
      </c>
      <c r="F183" s="57" t="s">
        <v>25</v>
      </c>
      <c r="G183" s="58"/>
      <c r="H183" s="58"/>
      <c r="I183" s="58"/>
      <c r="J183" s="58"/>
      <c r="K183" s="59"/>
    </row>
    <row r="184" spans="1:11" ht="12.75" hidden="1" outlineLevel="1">
      <c r="A184" s="80" t="s">
        <v>63</v>
      </c>
      <c r="B184" s="80" t="s">
        <v>293</v>
      </c>
      <c r="C184" s="80" t="s">
        <v>65</v>
      </c>
      <c r="D184" s="55" t="s">
        <v>299</v>
      </c>
      <c r="E184" s="56">
        <v>124.46</v>
      </c>
      <c r="F184" s="57" t="s">
        <v>25</v>
      </c>
      <c r="G184" s="58"/>
      <c r="H184" s="58"/>
      <c r="I184" s="58"/>
      <c r="J184" s="58"/>
      <c r="K184" s="59"/>
    </row>
    <row r="185" spans="1:11" ht="12.75" collapsed="1">
      <c r="A185" s="80"/>
      <c r="B185" s="79" t="s">
        <v>422</v>
      </c>
      <c r="C185" s="80"/>
      <c r="D185" s="55"/>
      <c r="E185" s="93">
        <f>SUM(E178:E184)</f>
        <v>1796.5557999999999</v>
      </c>
      <c r="F185" s="57" t="s">
        <v>25</v>
      </c>
      <c r="G185" s="61">
        <f>SUM(G178:G184)</f>
        <v>0</v>
      </c>
      <c r="H185" s="61">
        <f>SUM(H178:H184)</f>
        <v>0</v>
      </c>
      <c r="I185" s="61">
        <f>SUM(I178:I184)</f>
        <v>0</v>
      </c>
      <c r="J185" s="61">
        <f>SUM(J178:J184)</f>
        <v>0</v>
      </c>
      <c r="K185" s="59"/>
    </row>
    <row r="186" spans="1:11" ht="12.75" hidden="1" outlineLevel="1">
      <c r="A186" s="4" t="s">
        <v>63</v>
      </c>
      <c r="B186" s="4" t="s">
        <v>374</v>
      </c>
      <c r="C186" s="4" t="s">
        <v>65</v>
      </c>
      <c r="D186" s="68" t="s">
        <v>373</v>
      </c>
      <c r="E186" s="67">
        <v>11</v>
      </c>
      <c r="F186" s="57" t="s">
        <v>24</v>
      </c>
      <c r="G186" s="61"/>
      <c r="H186" s="61"/>
      <c r="I186" s="61"/>
      <c r="J186" s="59"/>
      <c r="K186" s="59"/>
    </row>
    <row r="187" spans="1:11" ht="12.75" collapsed="1">
      <c r="A187" s="80"/>
      <c r="B187" s="94" t="s">
        <v>423</v>
      </c>
      <c r="C187" s="80"/>
      <c r="D187" s="55"/>
      <c r="E187" s="93">
        <f>SUM(E186)</f>
        <v>11</v>
      </c>
      <c r="F187" s="57" t="s">
        <v>24</v>
      </c>
      <c r="G187" s="61">
        <f>SUM(G186)</f>
        <v>0</v>
      </c>
      <c r="H187" s="61">
        <f>SUM(H186)</f>
        <v>0</v>
      </c>
      <c r="I187" s="61">
        <f>SUM(I186)</f>
        <v>0</v>
      </c>
      <c r="J187" s="59"/>
      <c r="K187" s="59"/>
    </row>
    <row r="188" spans="1:11" ht="12.75" hidden="1" outlineLevel="1">
      <c r="A188" s="80" t="s">
        <v>63</v>
      </c>
      <c r="B188" s="80" t="s">
        <v>300</v>
      </c>
      <c r="C188" s="80" t="s">
        <v>65</v>
      </c>
      <c r="D188" s="55" t="s">
        <v>301</v>
      </c>
      <c r="E188" s="56">
        <v>887.87</v>
      </c>
      <c r="F188" s="57" t="s">
        <v>24</v>
      </c>
      <c r="G188" s="61"/>
      <c r="H188" s="61"/>
      <c r="I188" s="61"/>
      <c r="J188" s="59"/>
      <c r="K188" s="59"/>
    </row>
    <row r="189" spans="1:11" ht="12.75" collapsed="1">
      <c r="A189" s="80"/>
      <c r="B189" s="79" t="s">
        <v>424</v>
      </c>
      <c r="C189" s="80"/>
      <c r="D189" s="55"/>
      <c r="E189" s="93">
        <f>SUM(E188)</f>
        <v>887.87</v>
      </c>
      <c r="F189" s="57" t="s">
        <v>24</v>
      </c>
      <c r="G189" s="61">
        <f>SUM(G188)</f>
        <v>0</v>
      </c>
      <c r="H189" s="61">
        <f>SUM(H188)</f>
        <v>0</v>
      </c>
      <c r="I189" s="61">
        <f>SUM(I188)</f>
        <v>0</v>
      </c>
      <c r="J189" s="91"/>
      <c r="K189" s="59"/>
    </row>
    <row r="190" spans="1:11" ht="12.75" hidden="1" outlineLevel="1">
      <c r="A190" s="80" t="s">
        <v>63</v>
      </c>
      <c r="B190" s="80" t="s">
        <v>68</v>
      </c>
      <c r="C190" s="80" t="s">
        <v>65</v>
      </c>
      <c r="D190" s="55" t="s">
        <v>69</v>
      </c>
      <c r="E190" s="56">
        <v>226.51</v>
      </c>
      <c r="F190" s="57" t="s">
        <v>25</v>
      </c>
      <c r="G190" s="58"/>
      <c r="H190" s="58"/>
      <c r="I190" s="58"/>
      <c r="J190" s="58"/>
      <c r="K190" s="59"/>
    </row>
    <row r="191" spans="1:11" ht="12.75" hidden="1" outlineLevel="1">
      <c r="A191" s="80" t="s">
        <v>63</v>
      </c>
      <c r="B191" s="80" t="s">
        <v>68</v>
      </c>
      <c r="C191" s="80" t="s">
        <v>65</v>
      </c>
      <c r="D191" s="55" t="s">
        <v>288</v>
      </c>
      <c r="E191" s="56">
        <v>62.71</v>
      </c>
      <c r="F191" s="57" t="s">
        <v>25</v>
      </c>
      <c r="G191" s="61"/>
      <c r="H191" s="61"/>
      <c r="I191" s="61"/>
      <c r="J191" s="61"/>
      <c r="K191" s="59"/>
    </row>
    <row r="192" spans="1:11" ht="12.75" collapsed="1">
      <c r="A192" s="80"/>
      <c r="B192" s="79" t="s">
        <v>425</v>
      </c>
      <c r="C192" s="80"/>
      <c r="D192" s="55"/>
      <c r="E192" s="93">
        <f>SUM(E190:E191)</f>
        <v>289.21999999999997</v>
      </c>
      <c r="F192" s="57" t="s">
        <v>25</v>
      </c>
      <c r="G192" s="61">
        <f>SUM(G191,G190)</f>
        <v>0</v>
      </c>
      <c r="H192" s="61">
        <f>SUM(H191,H190)</f>
        <v>0</v>
      </c>
      <c r="I192" s="61">
        <f>SUM(I191,I190)</f>
        <v>0</v>
      </c>
      <c r="J192" s="61">
        <f>SUM(J191,J190)</f>
        <v>0</v>
      </c>
      <c r="K192" s="59"/>
    </row>
    <row r="193" spans="1:11" ht="12.75" hidden="1" outlineLevel="1">
      <c r="A193" s="80" t="s">
        <v>63</v>
      </c>
      <c r="B193" s="80" t="s">
        <v>302</v>
      </c>
      <c r="C193" s="80" t="s">
        <v>65</v>
      </c>
      <c r="D193" s="55" t="s">
        <v>303</v>
      </c>
      <c r="E193" s="56">
        <v>169.15</v>
      </c>
      <c r="F193" s="57" t="s">
        <v>24</v>
      </c>
      <c r="G193" s="61"/>
      <c r="H193" s="61"/>
      <c r="I193" s="61"/>
      <c r="J193" s="59"/>
      <c r="K193" s="59"/>
    </row>
    <row r="194" spans="1:11" ht="12.75" collapsed="1">
      <c r="A194" s="80"/>
      <c r="B194" s="79" t="s">
        <v>426</v>
      </c>
      <c r="C194" s="80"/>
      <c r="D194" s="55"/>
      <c r="E194" s="93">
        <f>SUM(E193)</f>
        <v>169.15</v>
      </c>
      <c r="F194" s="57" t="s">
        <v>24</v>
      </c>
      <c r="G194" s="61">
        <f>SUM(G193)</f>
        <v>0</v>
      </c>
      <c r="H194" s="61">
        <f>SUM(H193)</f>
        <v>0</v>
      </c>
      <c r="I194" s="61">
        <f>SUM(I193)</f>
        <v>0</v>
      </c>
      <c r="J194" s="59"/>
      <c r="K194" s="59"/>
    </row>
    <row r="195" spans="1:11" ht="12.75" hidden="1" outlineLevel="1">
      <c r="A195" s="80" t="s">
        <v>63</v>
      </c>
      <c r="B195" s="80" t="s">
        <v>304</v>
      </c>
      <c r="C195" s="80" t="s">
        <v>65</v>
      </c>
      <c r="D195" s="55" t="s">
        <v>305</v>
      </c>
      <c r="E195" s="56">
        <v>179.18</v>
      </c>
      <c r="F195" s="57" t="s">
        <v>24</v>
      </c>
      <c r="G195" s="61"/>
      <c r="H195" s="61"/>
      <c r="I195" s="61"/>
      <c r="J195" s="59"/>
      <c r="K195" s="59"/>
    </row>
    <row r="196" spans="1:11" ht="12.75" collapsed="1">
      <c r="A196" s="80"/>
      <c r="B196" s="79" t="s">
        <v>427</v>
      </c>
      <c r="C196" s="80"/>
      <c r="D196" s="55"/>
      <c r="E196" s="93">
        <f>SUM(E195)</f>
        <v>179.18</v>
      </c>
      <c r="F196" s="57" t="s">
        <v>24</v>
      </c>
      <c r="G196" s="61">
        <f>SUM(G195)</f>
        <v>0</v>
      </c>
      <c r="H196" s="61">
        <f>SUM(H195)</f>
        <v>0</v>
      </c>
      <c r="I196" s="61">
        <f>SUM(I195)</f>
        <v>0</v>
      </c>
      <c r="J196" s="59"/>
      <c r="K196" s="59"/>
    </row>
    <row r="197" spans="1:11" ht="12.75" hidden="1" outlineLevel="1">
      <c r="A197" s="80" t="s">
        <v>63</v>
      </c>
      <c r="B197" s="80" t="s">
        <v>306</v>
      </c>
      <c r="C197" s="80" t="s">
        <v>65</v>
      </c>
      <c r="D197" s="55" t="s">
        <v>307</v>
      </c>
      <c r="E197" s="56">
        <v>82.0282</v>
      </c>
      <c r="F197" s="57" t="s">
        <v>24</v>
      </c>
      <c r="G197" s="58"/>
      <c r="H197" s="58"/>
      <c r="I197" s="58"/>
      <c r="J197" s="59"/>
      <c r="K197" s="59"/>
    </row>
    <row r="198" spans="1:11" ht="12.75" hidden="1" outlineLevel="1">
      <c r="A198" s="80" t="s">
        <v>63</v>
      </c>
      <c r="B198" s="80" t="s">
        <v>306</v>
      </c>
      <c r="C198" s="80" t="s">
        <v>65</v>
      </c>
      <c r="D198" s="55" t="s">
        <v>308</v>
      </c>
      <c r="E198" s="56">
        <v>982.756</v>
      </c>
      <c r="F198" s="57" t="s">
        <v>24</v>
      </c>
      <c r="G198" s="58"/>
      <c r="H198" s="58"/>
      <c r="I198" s="58"/>
      <c r="J198" s="59"/>
      <c r="K198" s="59"/>
    </row>
    <row r="199" spans="1:11" ht="12.75" hidden="1" outlineLevel="1">
      <c r="A199" s="80" t="s">
        <v>63</v>
      </c>
      <c r="B199" s="80" t="s">
        <v>306</v>
      </c>
      <c r="C199" s="80" t="s">
        <v>65</v>
      </c>
      <c r="D199" s="55" t="s">
        <v>309</v>
      </c>
      <c r="E199" s="56">
        <v>519.475</v>
      </c>
      <c r="F199" s="57" t="s">
        <v>24</v>
      </c>
      <c r="G199" s="58"/>
      <c r="H199" s="58"/>
      <c r="I199" s="58"/>
      <c r="J199" s="59"/>
      <c r="K199" s="59"/>
    </row>
    <row r="200" spans="1:11" ht="12.75" hidden="1" outlineLevel="1">
      <c r="A200" s="80" t="s">
        <v>63</v>
      </c>
      <c r="B200" s="80" t="s">
        <v>306</v>
      </c>
      <c r="C200" s="80" t="s">
        <v>65</v>
      </c>
      <c r="D200" s="55" t="s">
        <v>310</v>
      </c>
      <c r="E200" s="56">
        <v>240.15</v>
      </c>
      <c r="F200" s="57" t="s">
        <v>24</v>
      </c>
      <c r="G200" s="58"/>
      <c r="H200" s="58"/>
      <c r="I200" s="58"/>
      <c r="J200" s="59"/>
      <c r="K200" s="59"/>
    </row>
    <row r="201" spans="1:13" ht="12.75" hidden="1" outlineLevel="1">
      <c r="A201" s="80" t="s">
        <v>63</v>
      </c>
      <c r="B201" s="80" t="s">
        <v>306</v>
      </c>
      <c r="C201" s="80" t="s">
        <v>65</v>
      </c>
      <c r="D201" s="55" t="s">
        <v>311</v>
      </c>
      <c r="E201" s="56">
        <v>25.3077</v>
      </c>
      <c r="F201" s="57" t="s">
        <v>24</v>
      </c>
      <c r="G201" s="58"/>
      <c r="H201" s="58"/>
      <c r="I201" s="58"/>
      <c r="J201" s="59"/>
      <c r="K201" s="59"/>
      <c r="M201" s="2"/>
    </row>
    <row r="202" spans="1:11" ht="12.75" hidden="1" outlineLevel="1">
      <c r="A202" s="80" t="s">
        <v>63</v>
      </c>
      <c r="B202" s="80" t="s">
        <v>306</v>
      </c>
      <c r="C202" s="80" t="s">
        <v>65</v>
      </c>
      <c r="D202" s="55" t="s">
        <v>312</v>
      </c>
      <c r="E202" s="56">
        <v>20.0373</v>
      </c>
      <c r="F202" s="57" t="s">
        <v>24</v>
      </c>
      <c r="G202" s="58"/>
      <c r="H202" s="58"/>
      <c r="I202" s="58"/>
      <c r="J202" s="59"/>
      <c r="K202" s="59"/>
    </row>
    <row r="203" spans="1:11" ht="12.75" hidden="1" outlineLevel="1">
      <c r="A203" s="80" t="s">
        <v>63</v>
      </c>
      <c r="B203" s="80" t="s">
        <v>306</v>
      </c>
      <c r="C203" s="80" t="s">
        <v>65</v>
      </c>
      <c r="D203" s="55" t="s">
        <v>313</v>
      </c>
      <c r="E203" s="56">
        <v>420.324</v>
      </c>
      <c r="F203" s="57" t="s">
        <v>24</v>
      </c>
      <c r="G203" s="58"/>
      <c r="H203" s="58"/>
      <c r="I203" s="58"/>
      <c r="J203" s="59"/>
      <c r="K203" s="59"/>
    </row>
    <row r="204" spans="1:11" ht="12.75" hidden="1" outlineLevel="1">
      <c r="A204" s="80" t="s">
        <v>63</v>
      </c>
      <c r="B204" s="80" t="s">
        <v>306</v>
      </c>
      <c r="C204" s="80" t="s">
        <v>65</v>
      </c>
      <c r="D204" s="55" t="s">
        <v>314</v>
      </c>
      <c r="E204" s="56">
        <v>55.2353</v>
      </c>
      <c r="F204" s="57" t="s">
        <v>24</v>
      </c>
      <c r="G204" s="58"/>
      <c r="H204" s="58"/>
      <c r="I204" s="58"/>
      <c r="J204" s="59"/>
      <c r="K204" s="59"/>
    </row>
    <row r="205" spans="1:11" ht="12.75" hidden="1" outlineLevel="1">
      <c r="A205" s="80" t="s">
        <v>63</v>
      </c>
      <c r="B205" s="80" t="s">
        <v>306</v>
      </c>
      <c r="C205" s="80" t="s">
        <v>65</v>
      </c>
      <c r="D205" s="55" t="s">
        <v>315</v>
      </c>
      <c r="E205" s="56">
        <v>1468.95</v>
      </c>
      <c r="F205" s="57" t="s">
        <v>24</v>
      </c>
      <c r="G205" s="58"/>
      <c r="H205" s="58"/>
      <c r="I205" s="58"/>
      <c r="J205" s="59"/>
      <c r="K205" s="59"/>
    </row>
    <row r="206" spans="1:11" ht="12.75" hidden="1" outlineLevel="1">
      <c r="A206" s="80" t="s">
        <v>63</v>
      </c>
      <c r="B206" s="80" t="s">
        <v>306</v>
      </c>
      <c r="C206" s="80" t="s">
        <v>65</v>
      </c>
      <c r="D206" s="55" t="s">
        <v>316</v>
      </c>
      <c r="E206" s="56">
        <v>77.2871</v>
      </c>
      <c r="F206" s="57" t="s">
        <v>24</v>
      </c>
      <c r="G206" s="61"/>
      <c r="H206" s="61"/>
      <c r="I206" s="61"/>
      <c r="J206" s="59"/>
      <c r="K206" s="59"/>
    </row>
    <row r="207" spans="1:11" ht="12.75" collapsed="1">
      <c r="A207" s="80"/>
      <c r="B207" s="79" t="s">
        <v>428</v>
      </c>
      <c r="C207" s="80"/>
      <c r="D207" s="55"/>
      <c r="E207" s="93">
        <f>SUM(E197:E206)</f>
        <v>3891.5506</v>
      </c>
      <c r="F207" s="57" t="s">
        <v>24</v>
      </c>
      <c r="G207" s="61">
        <f>SUM(G197:G206)</f>
        <v>0</v>
      </c>
      <c r="H207" s="61">
        <f>SUM(H197:H206)</f>
        <v>0</v>
      </c>
      <c r="I207" s="61">
        <f>SUM(I197:I206)</f>
        <v>0</v>
      </c>
      <c r="J207" s="59"/>
      <c r="K207" s="59"/>
    </row>
    <row r="208" spans="1:11" ht="12.75" hidden="1" outlineLevel="1">
      <c r="A208" s="80" t="s">
        <v>63</v>
      </c>
      <c r="B208" s="80" t="s">
        <v>317</v>
      </c>
      <c r="C208" s="80" t="s">
        <v>65</v>
      </c>
      <c r="D208" s="55" t="s">
        <v>318</v>
      </c>
      <c r="E208" s="56">
        <v>79.2748</v>
      </c>
      <c r="F208" s="57" t="s">
        <v>24</v>
      </c>
      <c r="G208" s="58"/>
      <c r="H208" s="58"/>
      <c r="I208" s="58"/>
      <c r="J208" s="59"/>
      <c r="K208" s="59"/>
    </row>
    <row r="209" spans="1:11" ht="12.75" hidden="1" outlineLevel="1">
      <c r="A209" s="80" t="s">
        <v>63</v>
      </c>
      <c r="B209" s="80" t="s">
        <v>317</v>
      </c>
      <c r="C209" s="80" t="s">
        <v>65</v>
      </c>
      <c r="D209" s="55" t="s">
        <v>319</v>
      </c>
      <c r="E209" s="56">
        <v>67.62</v>
      </c>
      <c r="F209" s="57" t="s">
        <v>24</v>
      </c>
      <c r="G209" s="58"/>
      <c r="H209" s="58"/>
      <c r="I209" s="58"/>
      <c r="J209" s="59"/>
      <c r="K209" s="59"/>
    </row>
    <row r="210" spans="1:11" ht="12.75" hidden="1" outlineLevel="1">
      <c r="A210" s="80" t="s">
        <v>63</v>
      </c>
      <c r="B210" s="80" t="s">
        <v>317</v>
      </c>
      <c r="C210" s="80" t="s">
        <v>65</v>
      </c>
      <c r="D210" s="55" t="s">
        <v>320</v>
      </c>
      <c r="E210" s="56">
        <v>257.57</v>
      </c>
      <c r="F210" s="57" t="s">
        <v>24</v>
      </c>
      <c r="G210" s="58"/>
      <c r="H210" s="58"/>
      <c r="I210" s="58"/>
      <c r="J210" s="59"/>
      <c r="K210" s="59"/>
    </row>
    <row r="211" spans="1:14" ht="12.75" hidden="1" outlineLevel="1">
      <c r="A211" s="80" t="s">
        <v>63</v>
      </c>
      <c r="B211" s="80" t="s">
        <v>317</v>
      </c>
      <c r="C211" s="80" t="s">
        <v>65</v>
      </c>
      <c r="D211" s="55" t="s">
        <v>321</v>
      </c>
      <c r="E211" s="56">
        <v>224.809</v>
      </c>
      <c r="F211" s="57" t="s">
        <v>24</v>
      </c>
      <c r="G211" s="58"/>
      <c r="H211" s="58"/>
      <c r="I211" s="58"/>
      <c r="J211" s="59"/>
      <c r="K211" s="59"/>
      <c r="N211" s="2"/>
    </row>
    <row r="212" spans="1:11" ht="12.75" hidden="1" outlineLevel="1">
      <c r="A212" s="80" t="s">
        <v>63</v>
      </c>
      <c r="B212" s="80" t="s">
        <v>317</v>
      </c>
      <c r="C212" s="80" t="s">
        <v>65</v>
      </c>
      <c r="D212" s="55" t="s">
        <v>322</v>
      </c>
      <c r="E212" s="56">
        <v>371.85</v>
      </c>
      <c r="F212" s="57" t="s">
        <v>24</v>
      </c>
      <c r="G212" s="58"/>
      <c r="H212" s="58"/>
      <c r="I212" s="58"/>
      <c r="J212" s="59"/>
      <c r="K212" s="59"/>
    </row>
    <row r="213" spans="1:11" ht="12.75" hidden="1" outlineLevel="1">
      <c r="A213" s="80" t="s">
        <v>63</v>
      </c>
      <c r="B213" s="80" t="s">
        <v>317</v>
      </c>
      <c r="C213" s="80" t="s">
        <v>65</v>
      </c>
      <c r="D213" s="55" t="s">
        <v>323</v>
      </c>
      <c r="E213" s="56">
        <v>139.16</v>
      </c>
      <c r="F213" s="57" t="s">
        <v>24</v>
      </c>
      <c r="G213" s="58"/>
      <c r="H213" s="58"/>
      <c r="I213" s="58"/>
      <c r="J213" s="59"/>
      <c r="K213" s="59"/>
    </row>
    <row r="214" spans="1:11" ht="12.75" hidden="1" outlineLevel="1">
      <c r="A214" s="80" t="s">
        <v>63</v>
      </c>
      <c r="B214" s="80" t="s">
        <v>317</v>
      </c>
      <c r="C214" s="80" t="s">
        <v>65</v>
      </c>
      <c r="D214" s="55" t="s">
        <v>324</v>
      </c>
      <c r="E214" s="56">
        <v>164.604</v>
      </c>
      <c r="F214" s="57" t="s">
        <v>24</v>
      </c>
      <c r="G214" s="58"/>
      <c r="H214" s="58"/>
      <c r="I214" s="58"/>
      <c r="J214" s="59"/>
      <c r="K214" s="59"/>
    </row>
    <row r="215" spans="1:11" ht="12.75" hidden="1" outlineLevel="1">
      <c r="A215" s="80" t="s">
        <v>63</v>
      </c>
      <c r="B215" s="80" t="s">
        <v>317</v>
      </c>
      <c r="C215" s="80" t="s">
        <v>65</v>
      </c>
      <c r="D215" s="55" t="s">
        <v>325</v>
      </c>
      <c r="E215" s="56">
        <v>482.31</v>
      </c>
      <c r="F215" s="57" t="s">
        <v>24</v>
      </c>
      <c r="G215" s="58"/>
      <c r="H215" s="58"/>
      <c r="I215" s="58"/>
      <c r="J215" s="59"/>
      <c r="K215" s="59"/>
    </row>
    <row r="216" spans="1:11" ht="12.75" hidden="1" outlineLevel="1">
      <c r="A216" s="80" t="s">
        <v>63</v>
      </c>
      <c r="B216" s="80" t="s">
        <v>317</v>
      </c>
      <c r="C216" s="80" t="s">
        <v>65</v>
      </c>
      <c r="D216" s="55" t="s">
        <v>326</v>
      </c>
      <c r="E216" s="56">
        <v>499.58</v>
      </c>
      <c r="F216" s="57" t="s">
        <v>24</v>
      </c>
      <c r="G216" s="58"/>
      <c r="H216" s="58"/>
      <c r="I216" s="58"/>
      <c r="J216" s="59"/>
      <c r="K216" s="59"/>
    </row>
    <row r="217" spans="1:11" ht="12.75" hidden="1" outlineLevel="1">
      <c r="A217" s="80" t="s">
        <v>63</v>
      </c>
      <c r="B217" s="80" t="s">
        <v>317</v>
      </c>
      <c r="C217" s="80" t="s">
        <v>65</v>
      </c>
      <c r="D217" s="55" t="s">
        <v>327</v>
      </c>
      <c r="E217" s="56">
        <v>111.58</v>
      </c>
      <c r="F217" s="57" t="s">
        <v>24</v>
      </c>
      <c r="G217" s="58"/>
      <c r="H217" s="58"/>
      <c r="I217" s="58"/>
      <c r="J217" s="59"/>
      <c r="K217" s="59"/>
    </row>
    <row r="218" spans="1:14" ht="12.75" hidden="1" outlineLevel="1">
      <c r="A218" s="80" t="s">
        <v>63</v>
      </c>
      <c r="B218" s="80" t="s">
        <v>317</v>
      </c>
      <c r="C218" s="80" t="s">
        <v>65</v>
      </c>
      <c r="D218" s="55" t="s">
        <v>289</v>
      </c>
      <c r="E218" s="56">
        <v>0.182244</v>
      </c>
      <c r="F218" s="57" t="s">
        <v>24</v>
      </c>
      <c r="G218" s="58"/>
      <c r="H218" s="58"/>
      <c r="I218" s="58"/>
      <c r="J218" s="59"/>
      <c r="K218" s="59"/>
      <c r="N218" s="2"/>
    </row>
    <row r="219" spans="1:11" ht="12.75" hidden="1" outlineLevel="1">
      <c r="A219" s="80" t="s">
        <v>63</v>
      </c>
      <c r="B219" s="80" t="s">
        <v>317</v>
      </c>
      <c r="C219" s="80" t="s">
        <v>65</v>
      </c>
      <c r="D219" s="55" t="s">
        <v>290</v>
      </c>
      <c r="E219" s="56">
        <v>21.9016</v>
      </c>
      <c r="F219" s="57" t="s">
        <v>24</v>
      </c>
      <c r="G219" s="58"/>
      <c r="H219" s="58"/>
      <c r="I219" s="58"/>
      <c r="J219" s="59"/>
      <c r="K219" s="59"/>
    </row>
    <row r="220" spans="1:11" ht="12.75" hidden="1" outlineLevel="1">
      <c r="A220" s="80" t="s">
        <v>63</v>
      </c>
      <c r="B220" s="80" t="s">
        <v>317</v>
      </c>
      <c r="C220" s="80" t="s">
        <v>65</v>
      </c>
      <c r="D220" s="55" t="s">
        <v>291</v>
      </c>
      <c r="E220" s="56">
        <v>0.423112</v>
      </c>
      <c r="F220" s="57" t="s">
        <v>24</v>
      </c>
      <c r="G220" s="58"/>
      <c r="H220" s="58"/>
      <c r="I220" s="58"/>
      <c r="J220" s="59"/>
      <c r="K220" s="59"/>
    </row>
    <row r="221" spans="1:11" ht="12.75" hidden="1" outlineLevel="1">
      <c r="A221" s="80" t="s">
        <v>63</v>
      </c>
      <c r="B221" s="80" t="s">
        <v>317</v>
      </c>
      <c r="C221" s="80" t="s">
        <v>65</v>
      </c>
      <c r="D221" s="55" t="s">
        <v>66</v>
      </c>
      <c r="E221" s="56">
        <v>10</v>
      </c>
      <c r="F221" s="57" t="s">
        <v>24</v>
      </c>
      <c r="G221" s="58"/>
      <c r="H221" s="58"/>
      <c r="I221" s="58"/>
      <c r="J221" s="59"/>
      <c r="K221" s="59"/>
    </row>
    <row r="222" spans="1:11" ht="12.75" hidden="1" outlineLevel="1">
      <c r="A222" s="80" t="s">
        <v>63</v>
      </c>
      <c r="B222" s="80" t="s">
        <v>317</v>
      </c>
      <c r="C222" s="80" t="s">
        <v>65</v>
      </c>
      <c r="D222" s="55" t="s">
        <v>329</v>
      </c>
      <c r="E222" s="56">
        <v>78.49</v>
      </c>
      <c r="F222" s="57" t="s">
        <v>24</v>
      </c>
      <c r="G222" s="58"/>
      <c r="H222" s="58"/>
      <c r="I222" s="58"/>
      <c r="J222" s="59"/>
      <c r="K222" s="59"/>
    </row>
    <row r="223" spans="1:11" ht="12.75" hidden="1" outlineLevel="1">
      <c r="A223" s="80" t="s">
        <v>63</v>
      </c>
      <c r="B223" s="80" t="s">
        <v>317</v>
      </c>
      <c r="C223" s="80" t="s">
        <v>65</v>
      </c>
      <c r="D223" s="55" t="s">
        <v>328</v>
      </c>
      <c r="E223" s="56">
        <v>474.16</v>
      </c>
      <c r="F223" s="57" t="s">
        <v>24</v>
      </c>
      <c r="G223" s="61"/>
      <c r="H223" s="61"/>
      <c r="I223" s="61"/>
      <c r="J223" s="59"/>
      <c r="K223" s="59"/>
    </row>
    <row r="224" spans="1:11" ht="12.75" collapsed="1">
      <c r="A224" s="80"/>
      <c r="B224" s="79" t="s">
        <v>429</v>
      </c>
      <c r="C224" s="80"/>
      <c r="D224" s="55"/>
      <c r="E224" s="93">
        <f>SUM(E208:E223)</f>
        <v>2983.5147559999996</v>
      </c>
      <c r="F224" s="57" t="s">
        <v>24</v>
      </c>
      <c r="G224" s="61">
        <f>SUM(G208:G223)</f>
        <v>0</v>
      </c>
      <c r="H224" s="61">
        <f>SUM(H208:H223)</f>
        <v>0</v>
      </c>
      <c r="I224" s="61">
        <f>SUM(I208:I223)</f>
        <v>0</v>
      </c>
      <c r="J224" s="59"/>
      <c r="K224" s="59"/>
    </row>
    <row r="225" spans="1:11" ht="12.75" hidden="1" outlineLevel="1">
      <c r="A225" s="80" t="s">
        <v>63</v>
      </c>
      <c r="B225" s="80" t="s">
        <v>330</v>
      </c>
      <c r="C225" s="80" t="s">
        <v>65</v>
      </c>
      <c r="D225" s="55" t="s">
        <v>331</v>
      </c>
      <c r="E225" s="56">
        <v>295.973</v>
      </c>
      <c r="F225" s="57" t="s">
        <v>24</v>
      </c>
      <c r="G225" s="58"/>
      <c r="H225" s="58"/>
      <c r="I225" s="58"/>
      <c r="J225" s="59"/>
      <c r="K225" s="59"/>
    </row>
    <row r="226" spans="1:11" ht="12.75" hidden="1" outlineLevel="1">
      <c r="A226" s="80" t="s">
        <v>63</v>
      </c>
      <c r="B226" s="80" t="s">
        <v>330</v>
      </c>
      <c r="C226" s="80" t="s">
        <v>65</v>
      </c>
      <c r="D226" s="55" t="s">
        <v>332</v>
      </c>
      <c r="E226" s="56">
        <v>238.739</v>
      </c>
      <c r="F226" s="57" t="s">
        <v>24</v>
      </c>
      <c r="G226" s="61"/>
      <c r="H226" s="61"/>
      <c r="I226" s="61"/>
      <c r="J226" s="59"/>
      <c r="K226" s="59"/>
    </row>
    <row r="227" spans="1:11" ht="12.75" collapsed="1">
      <c r="A227" s="80"/>
      <c r="B227" s="79" t="s">
        <v>430</v>
      </c>
      <c r="C227" s="80"/>
      <c r="D227" s="55"/>
      <c r="E227" s="93">
        <f>SUM(E225:E226)</f>
        <v>534.712</v>
      </c>
      <c r="F227" s="57" t="s">
        <v>24</v>
      </c>
      <c r="G227" s="61">
        <f>SUM(G225:G226)</f>
        <v>0</v>
      </c>
      <c r="H227" s="61">
        <f>SUM(H225:H226)</f>
        <v>0</v>
      </c>
      <c r="I227" s="61">
        <f>SUM(I225:I226)</f>
        <v>0</v>
      </c>
      <c r="J227" s="59"/>
      <c r="K227" s="59"/>
    </row>
    <row r="228" spans="1:11" ht="12.75" hidden="1" outlineLevel="1">
      <c r="A228" s="80" t="s">
        <v>63</v>
      </c>
      <c r="B228" s="80" t="s">
        <v>333</v>
      </c>
      <c r="C228" s="80" t="s">
        <v>65</v>
      </c>
      <c r="D228" s="55" t="s">
        <v>334</v>
      </c>
      <c r="E228" s="56">
        <v>223.531</v>
      </c>
      <c r="F228" s="57" t="s">
        <v>24</v>
      </c>
      <c r="G228" s="58"/>
      <c r="H228" s="58"/>
      <c r="I228" s="58"/>
      <c r="J228" s="59"/>
      <c r="K228" s="59"/>
    </row>
    <row r="229" spans="1:11" ht="12.75" hidden="1" outlineLevel="1">
      <c r="A229" s="80" t="s">
        <v>63</v>
      </c>
      <c r="B229" s="80" t="s">
        <v>333</v>
      </c>
      <c r="C229" s="80" t="s">
        <v>65</v>
      </c>
      <c r="D229" s="55" t="s">
        <v>335</v>
      </c>
      <c r="E229" s="56">
        <v>147.403</v>
      </c>
      <c r="F229" s="57" t="s">
        <v>24</v>
      </c>
      <c r="G229" s="58"/>
      <c r="H229" s="58"/>
      <c r="I229" s="58"/>
      <c r="J229" s="59"/>
      <c r="K229" s="59"/>
    </row>
    <row r="230" spans="1:11" ht="12.75" hidden="1" outlineLevel="1">
      <c r="A230" s="80" t="s">
        <v>63</v>
      </c>
      <c r="B230" s="80" t="s">
        <v>333</v>
      </c>
      <c r="C230" s="80" t="s">
        <v>65</v>
      </c>
      <c r="D230" s="55" t="s">
        <v>336</v>
      </c>
      <c r="E230" s="56">
        <v>507.178</v>
      </c>
      <c r="F230" s="57" t="s">
        <v>24</v>
      </c>
      <c r="G230" s="61"/>
      <c r="H230" s="61"/>
      <c r="I230" s="61"/>
      <c r="J230" s="59"/>
      <c r="K230" s="59"/>
    </row>
    <row r="231" spans="1:11" ht="12.75" collapsed="1">
      <c r="A231" s="80"/>
      <c r="B231" s="79" t="s">
        <v>431</v>
      </c>
      <c r="C231" s="80"/>
      <c r="D231" s="55"/>
      <c r="E231" s="93">
        <f>SUM(E228:E230)</f>
        <v>878.112</v>
      </c>
      <c r="F231" s="57" t="s">
        <v>24</v>
      </c>
      <c r="G231" s="61">
        <f>SUM(G228:G230)</f>
        <v>0</v>
      </c>
      <c r="H231" s="61">
        <f>SUM(H228:H230)</f>
        <v>0</v>
      </c>
      <c r="I231" s="61">
        <f>SUM(I228:I230)</f>
        <v>0</v>
      </c>
      <c r="J231" s="59"/>
      <c r="K231" s="59"/>
    </row>
    <row r="232" spans="1:13" ht="12.75" hidden="1" outlineLevel="1">
      <c r="A232" s="80" t="s">
        <v>337</v>
      </c>
      <c r="B232" s="80" t="s">
        <v>338</v>
      </c>
      <c r="C232" s="80" t="s">
        <v>337</v>
      </c>
      <c r="D232" s="55" t="s">
        <v>339</v>
      </c>
      <c r="E232" s="56">
        <v>1166.49</v>
      </c>
      <c r="F232" s="57" t="s">
        <v>24</v>
      </c>
      <c r="G232" s="58"/>
      <c r="H232" s="58"/>
      <c r="I232" s="58"/>
      <c r="J232" s="59"/>
      <c r="K232" s="59"/>
      <c r="M232" s="2"/>
    </row>
    <row r="233" spans="1:11" ht="12.75" hidden="1" outlineLevel="1">
      <c r="A233" s="80" t="s">
        <v>337</v>
      </c>
      <c r="B233" s="80" t="s">
        <v>338</v>
      </c>
      <c r="C233" s="80" t="s">
        <v>337</v>
      </c>
      <c r="D233" s="55" t="s">
        <v>340</v>
      </c>
      <c r="E233" s="56">
        <v>528.32</v>
      </c>
      <c r="F233" s="57" t="s">
        <v>24</v>
      </c>
      <c r="G233" s="61"/>
      <c r="H233" s="61"/>
      <c r="I233" s="61"/>
      <c r="J233" s="59"/>
      <c r="K233" s="59"/>
    </row>
    <row r="234" spans="1:11" ht="12.75" collapsed="1">
      <c r="A234" s="80"/>
      <c r="B234" s="79" t="s">
        <v>432</v>
      </c>
      <c r="C234" s="80"/>
      <c r="D234" s="55"/>
      <c r="E234" s="93">
        <f>SUM(E232:E233)</f>
        <v>1694.81</v>
      </c>
      <c r="F234" s="57" t="s">
        <v>24</v>
      </c>
      <c r="G234" s="61">
        <f>SUM(G232:G233)</f>
        <v>0</v>
      </c>
      <c r="H234" s="61">
        <f>SUM(H232:H233)</f>
        <v>0</v>
      </c>
      <c r="I234" s="61">
        <f>SUM(I232:I233)</f>
        <v>0</v>
      </c>
      <c r="J234" s="59"/>
      <c r="K234" s="59"/>
    </row>
    <row r="235" spans="1:11" ht="12.75" hidden="1" outlineLevel="1">
      <c r="A235" s="80" t="s">
        <v>337</v>
      </c>
      <c r="B235" s="80" t="s">
        <v>342</v>
      </c>
      <c r="C235" s="80" t="s">
        <v>337</v>
      </c>
      <c r="D235" s="55" t="s">
        <v>343</v>
      </c>
      <c r="E235" s="56">
        <v>170.88</v>
      </c>
      <c r="F235" s="57" t="s">
        <v>24</v>
      </c>
      <c r="G235" s="58"/>
      <c r="H235" s="58"/>
      <c r="I235" s="58"/>
      <c r="J235" s="59"/>
      <c r="K235" s="59"/>
    </row>
    <row r="236" spans="1:11" ht="12.75" hidden="1" outlineLevel="1">
      <c r="A236" s="80" t="s">
        <v>337</v>
      </c>
      <c r="B236" s="80" t="s">
        <v>342</v>
      </c>
      <c r="C236" s="80" t="s">
        <v>337</v>
      </c>
      <c r="D236" s="55" t="s">
        <v>344</v>
      </c>
      <c r="E236" s="56">
        <v>370.95</v>
      </c>
      <c r="F236" s="57" t="s">
        <v>24</v>
      </c>
      <c r="G236" s="58"/>
      <c r="H236" s="58"/>
      <c r="I236" s="58"/>
      <c r="J236" s="59"/>
      <c r="K236" s="59"/>
    </row>
    <row r="237" spans="1:11" ht="12.75" hidden="1" outlineLevel="1">
      <c r="A237" s="80" t="s">
        <v>337</v>
      </c>
      <c r="B237" s="80" t="s">
        <v>342</v>
      </c>
      <c r="C237" s="80" t="s">
        <v>337</v>
      </c>
      <c r="D237" s="55" t="s">
        <v>345</v>
      </c>
      <c r="E237" s="56">
        <v>202.94</v>
      </c>
      <c r="F237" s="57" t="s">
        <v>24</v>
      </c>
      <c r="G237" s="61"/>
      <c r="H237" s="61"/>
      <c r="I237" s="61"/>
      <c r="J237" s="59"/>
      <c r="K237" s="59"/>
    </row>
    <row r="238" spans="1:13" ht="12.75" collapsed="1">
      <c r="A238" s="80"/>
      <c r="B238" s="79" t="s">
        <v>433</v>
      </c>
      <c r="C238" s="80"/>
      <c r="D238" s="55"/>
      <c r="E238" s="93">
        <f>SUM(E235:E237)</f>
        <v>744.77</v>
      </c>
      <c r="F238" s="57" t="s">
        <v>24</v>
      </c>
      <c r="G238" s="61">
        <f>SUM(G235:G237)</f>
        <v>0</v>
      </c>
      <c r="H238" s="61">
        <f>SUM(H235:H237)</f>
        <v>0</v>
      </c>
      <c r="I238" s="61">
        <f>SUM(I235:I237)</f>
        <v>0</v>
      </c>
      <c r="J238" s="91"/>
      <c r="K238" s="91"/>
      <c r="M238" s="2"/>
    </row>
    <row r="239" spans="1:11" ht="12.75" hidden="1" outlineLevel="1">
      <c r="A239" s="80" t="s">
        <v>337</v>
      </c>
      <c r="B239" s="80" t="s">
        <v>346</v>
      </c>
      <c r="C239" s="80" t="s">
        <v>337</v>
      </c>
      <c r="D239" s="55" t="s">
        <v>347</v>
      </c>
      <c r="E239" s="56">
        <v>422.64</v>
      </c>
      <c r="F239" s="57" t="s">
        <v>26</v>
      </c>
      <c r="G239" s="58"/>
      <c r="H239" s="58"/>
      <c r="I239" s="58"/>
      <c r="J239" s="58"/>
      <c r="K239" s="58"/>
    </row>
    <row r="240" spans="1:11" ht="12.75" hidden="1" outlineLevel="1">
      <c r="A240" s="80" t="s">
        <v>337</v>
      </c>
      <c r="B240" s="80" t="s">
        <v>346</v>
      </c>
      <c r="C240" s="80" t="s">
        <v>337</v>
      </c>
      <c r="D240" s="55" t="s">
        <v>348</v>
      </c>
      <c r="E240" s="56">
        <v>20.6894</v>
      </c>
      <c r="F240" s="57" t="s">
        <v>26</v>
      </c>
      <c r="G240" s="58"/>
      <c r="H240" s="58"/>
      <c r="I240" s="58"/>
      <c r="J240" s="58"/>
      <c r="K240" s="58"/>
    </row>
    <row r="241" spans="1:11" ht="12.75" hidden="1" outlineLevel="1">
      <c r="A241" s="80" t="s">
        <v>337</v>
      </c>
      <c r="B241" s="80" t="s">
        <v>346</v>
      </c>
      <c r="C241" s="80" t="s">
        <v>337</v>
      </c>
      <c r="D241" s="55" t="s">
        <v>349</v>
      </c>
      <c r="E241" s="56">
        <v>84.24</v>
      </c>
      <c r="F241" s="57" t="s">
        <v>26</v>
      </c>
      <c r="G241" s="61"/>
      <c r="H241" s="61"/>
      <c r="I241" s="61"/>
      <c r="J241" s="61"/>
      <c r="K241" s="61"/>
    </row>
    <row r="242" spans="1:14" ht="12.75" collapsed="1">
      <c r="A242" s="80"/>
      <c r="B242" s="79" t="s">
        <v>434</v>
      </c>
      <c r="C242" s="80"/>
      <c r="D242" s="55"/>
      <c r="E242" s="93">
        <f>SUM(E239:E241)</f>
        <v>527.5694</v>
      </c>
      <c r="F242" s="57" t="s">
        <v>26</v>
      </c>
      <c r="G242" s="61">
        <f>SUM(G239:G241)</f>
        <v>0</v>
      </c>
      <c r="H242" s="61">
        <f>SUM(H239:H241)</f>
        <v>0</v>
      </c>
      <c r="I242" s="61">
        <f>SUM(I239:I241)</f>
        <v>0</v>
      </c>
      <c r="J242" s="61">
        <f>SUM(J239:J241)</f>
        <v>0</v>
      </c>
      <c r="K242" s="61">
        <f>SUM(K239:K241)</f>
        <v>0</v>
      </c>
      <c r="N242" s="2"/>
    </row>
    <row r="243" spans="1:11" ht="12.75" hidden="1" outlineLevel="1">
      <c r="A243" s="80" t="s">
        <v>337</v>
      </c>
      <c r="B243" s="80" t="s">
        <v>350</v>
      </c>
      <c r="C243" s="80" t="s">
        <v>337</v>
      </c>
      <c r="D243" s="55" t="s">
        <v>341</v>
      </c>
      <c r="E243" s="56">
        <v>119.44</v>
      </c>
      <c r="F243" s="57" t="s">
        <v>24</v>
      </c>
      <c r="G243" s="61"/>
      <c r="H243" s="61"/>
      <c r="I243" s="61"/>
      <c r="J243" s="59"/>
      <c r="K243" s="59"/>
    </row>
    <row r="244" spans="1:11" ht="12.75" hidden="1" outlineLevel="1">
      <c r="A244" s="80" t="s">
        <v>337</v>
      </c>
      <c r="B244" s="80" t="s">
        <v>350</v>
      </c>
      <c r="C244" s="80" t="s">
        <v>337</v>
      </c>
      <c r="D244" s="55" t="s">
        <v>351</v>
      </c>
      <c r="E244" s="56">
        <v>1783.31</v>
      </c>
      <c r="F244" s="57" t="s">
        <v>24</v>
      </c>
      <c r="G244" s="58"/>
      <c r="H244" s="58"/>
      <c r="I244" s="58"/>
      <c r="J244" s="59"/>
      <c r="K244" s="59"/>
    </row>
    <row r="245" spans="1:11" ht="12.75" hidden="1" outlineLevel="1">
      <c r="A245" s="80" t="s">
        <v>337</v>
      </c>
      <c r="B245" s="80" t="s">
        <v>350</v>
      </c>
      <c r="C245" s="80" t="s">
        <v>337</v>
      </c>
      <c r="D245" s="55" t="s">
        <v>352</v>
      </c>
      <c r="E245" s="56">
        <v>54.2779</v>
      </c>
      <c r="F245" s="57" t="s">
        <v>24</v>
      </c>
      <c r="G245" s="58"/>
      <c r="H245" s="58"/>
      <c r="I245" s="58"/>
      <c r="J245" s="59"/>
      <c r="K245" s="59"/>
    </row>
    <row r="246" spans="1:11" ht="12.75" hidden="1" outlineLevel="1">
      <c r="A246" s="80" t="s">
        <v>337</v>
      </c>
      <c r="B246" s="80" t="s">
        <v>350</v>
      </c>
      <c r="C246" s="80" t="s">
        <v>337</v>
      </c>
      <c r="D246" s="55" t="s">
        <v>353</v>
      </c>
      <c r="E246" s="56">
        <v>261.928</v>
      </c>
      <c r="F246" s="57" t="s">
        <v>24</v>
      </c>
      <c r="G246" s="61"/>
      <c r="H246" s="61"/>
      <c r="I246" s="61"/>
      <c r="J246" s="59"/>
      <c r="K246" s="59"/>
    </row>
    <row r="247" spans="1:11" ht="12.75" collapsed="1">
      <c r="A247" s="80"/>
      <c r="B247" s="79" t="s">
        <v>435</v>
      </c>
      <c r="C247" s="80"/>
      <c r="D247" s="55"/>
      <c r="E247" s="93">
        <f>SUM(E244:E246)</f>
        <v>2099.5159</v>
      </c>
      <c r="F247" s="57" t="s">
        <v>24</v>
      </c>
      <c r="G247" s="61">
        <f>SUM(G243:G246)</f>
        <v>0</v>
      </c>
      <c r="H247" s="61">
        <f>SUM(H243:H246)</f>
        <v>0</v>
      </c>
      <c r="I247" s="61">
        <f>SUM(I243:I246)</f>
        <v>0</v>
      </c>
      <c r="J247" s="59"/>
      <c r="K247" s="59"/>
    </row>
    <row r="248" spans="1:11" ht="12.75" hidden="1" outlineLevel="1">
      <c r="A248" s="80" t="s">
        <v>354</v>
      </c>
      <c r="B248" s="80" t="s">
        <v>359</v>
      </c>
      <c r="C248" s="80" t="s">
        <v>354</v>
      </c>
      <c r="D248" s="55" t="s">
        <v>355</v>
      </c>
      <c r="E248" s="56">
        <v>820.85</v>
      </c>
      <c r="F248" s="57" t="s">
        <v>24</v>
      </c>
      <c r="G248" s="61"/>
      <c r="H248" s="61"/>
      <c r="I248" s="61"/>
      <c r="J248" s="59"/>
      <c r="K248" s="59"/>
    </row>
    <row r="249" spans="1:11" ht="12.75" collapsed="1">
      <c r="A249" s="80"/>
      <c r="B249" s="79" t="s">
        <v>436</v>
      </c>
      <c r="C249" s="80"/>
      <c r="D249" s="55"/>
      <c r="E249" s="93">
        <f>SUM(E248)</f>
        <v>820.85</v>
      </c>
      <c r="F249" s="57" t="s">
        <v>24</v>
      </c>
      <c r="G249" s="61">
        <f>SUM(G248)</f>
        <v>0</v>
      </c>
      <c r="H249" s="61">
        <f>SUM(H248)</f>
        <v>0</v>
      </c>
      <c r="I249" s="61">
        <f>SUM(I248)</f>
        <v>0</v>
      </c>
      <c r="J249" s="97"/>
      <c r="K249" s="97"/>
    </row>
    <row r="250" spans="1:11" ht="12.75">
      <c r="A250" s="80"/>
      <c r="B250" s="113" t="s">
        <v>385</v>
      </c>
      <c r="C250" s="113"/>
      <c r="D250" s="114"/>
      <c r="E250" s="115"/>
      <c r="F250" s="116"/>
      <c r="G250" s="117">
        <f>SUM(G249,G247,G242,G238,G234,G231,G227,G224,G207,G196,G194,G192,G189,G187,G185,G177,G174,G169,G166,G162,G157,G150,G137,G133,G130,G122,G126,G114,G111,G108,G106,G102,G99,G94,G89,G87,G85,G83,G81,G79,G76,G70,G64,G59,G56,G53,G46,G42,G39,G36,G8,G6)</f>
        <v>0</v>
      </c>
      <c r="H250" s="117">
        <f>SUM(H249,H247,H242,H238,H234,H231,H227,H224,H207,H196,H194,H192,H189,H187,H185,H177,H174,H169,H166,H162,H157,H150,H137,H133,H130,H126,H122,H114,H111,H108,H106,H102,H94,H89,H87,H85,H83,H81,H79,H76,H70,H64,H59,H56,H53,H46,H42,H39,H36,H8,H6)</f>
        <v>0</v>
      </c>
      <c r="I250" s="117">
        <f>SUM(I249,I247,I242,I238,I234,I231,I227,I224,I207,I196,I194,I192,I189,I187,I185,I174,I169,I166,I162,I157,I150,I137,I133,I130,I126,I122,I114,I111,I108,I106,I102,I94,I89,I83,I79,I76,I70,I64,I59,I53,I46,I8,I6)</f>
        <v>0</v>
      </c>
      <c r="J250" s="117">
        <f>SUM(J242,J192,J185,J162,J102,J94,J59,J53)</f>
        <v>0</v>
      </c>
      <c r="K250" s="117">
        <f>SUM(K242)</f>
        <v>0</v>
      </c>
    </row>
    <row r="251" spans="1:11" ht="12.75">
      <c r="A251" s="81"/>
      <c r="B251" s="118" t="s">
        <v>386</v>
      </c>
      <c r="C251" s="81"/>
      <c r="D251" s="38"/>
      <c r="E251" s="27"/>
      <c r="F251" s="39"/>
      <c r="G251" s="158">
        <f>SUM(G250,H250,I250,J250,K250)</f>
        <v>0</v>
      </c>
      <c r="H251" s="159"/>
      <c r="I251" s="159"/>
      <c r="J251" s="159"/>
      <c r="K251" s="160"/>
    </row>
    <row r="252" spans="1:7" ht="12.75">
      <c r="A252" s="81"/>
      <c r="B252" s="82" t="s">
        <v>381</v>
      </c>
      <c r="C252" s="82"/>
      <c r="D252" s="45"/>
      <c r="E252" s="46">
        <f>SUM(E6,E8,E36,E39,E42,E46,E53,E56,E59,E64,E70,E76,E79,E81,E83,E85,E87,E89,E94,E99,E102,E106,E108,E111,E114,E122,E126,E130,E133,E137,E150,E157,E162,E166,E169,E174,E177,E185,E187,E189,E192,E194,E196,E207,E224,E227,E231,E234,E238,E242,E247,E249)</f>
        <v>81231.46601199998</v>
      </c>
      <c r="F252" s="47"/>
      <c r="G252" s="62"/>
    </row>
    <row r="253" ht="12.75">
      <c r="B253" s="83"/>
    </row>
    <row r="254" spans="5:7" ht="12.75">
      <c r="E254" s="48"/>
      <c r="F254" s="48"/>
      <c r="G254" s="48"/>
    </row>
    <row r="255" spans="2:7" ht="12.75">
      <c r="B255" s="84"/>
      <c r="C255" s="78" t="s">
        <v>32</v>
      </c>
      <c r="E255" s="48"/>
      <c r="F255" s="48"/>
      <c r="G255" s="48"/>
    </row>
    <row r="256" spans="5:7" ht="12.75">
      <c r="E256" s="48"/>
      <c r="F256" s="48"/>
      <c r="G256" s="48"/>
    </row>
  </sheetData>
  <mergeCells count="1">
    <mergeCell ref="G251:K25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Horváthová</dc:creator>
  <cp:keywords/>
  <dc:description/>
  <cp:lastModifiedBy>Administrator</cp:lastModifiedBy>
  <cp:lastPrinted>2020-09-02T08:46:43Z</cp:lastPrinted>
  <dcterms:created xsi:type="dcterms:W3CDTF">2020-04-20T07:55:12Z</dcterms:created>
  <dcterms:modified xsi:type="dcterms:W3CDTF">2021-03-30T08:16:17Z</dcterms:modified>
  <cp:category/>
  <cp:version/>
  <cp:contentType/>
  <cp:contentStatus/>
</cp:coreProperties>
</file>