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730" windowHeight="11760" tabRatio="731" activeTab="1"/>
  </bookViews>
  <sheets>
    <sheet name="CN realizace 2020 slepý rozpoče" sheetId="3" r:id="rId1"/>
    <sheet name="CN péče simulace 5 let slepý r" sheetId="4" r:id="rId2"/>
  </sheets>
  <definedNames>
    <definedName name="_xlnm.Print_Area" localSheetId="1">'CN péče simulace 5 let slepý r'!$A$1:$G$88</definedName>
    <definedName name="_xlnm.Print_Area" localSheetId="0">'CN realizace 2020 slepý rozpoče'!$A$1:$F$82</definedName>
  </definedNames>
  <calcPr calcId="125725"/>
</workbook>
</file>

<file path=xl/calcChain.xml><?xml version="1.0" encoding="utf-8"?>
<calcChain xmlns="http://schemas.openxmlformats.org/spreadsheetml/2006/main">
  <c r="F83" i="4"/>
  <c r="F82"/>
  <c r="F81"/>
  <c r="F80"/>
  <c r="F79"/>
  <c r="F72"/>
  <c r="F71"/>
  <c r="F70"/>
  <c r="F69"/>
  <c r="F68"/>
  <c r="F60"/>
  <c r="F59"/>
  <c r="F58"/>
  <c r="F57"/>
  <c r="F56"/>
  <c r="F55"/>
  <c r="F54"/>
  <c r="F53"/>
  <c r="F52"/>
  <c r="F51"/>
  <c r="F50"/>
  <c r="F49"/>
  <c r="F48"/>
  <c r="F47"/>
  <c r="F40"/>
  <c r="F39"/>
  <c r="F38"/>
  <c r="F37"/>
  <c r="F36"/>
  <c r="F35"/>
  <c r="F34"/>
  <c r="F32"/>
  <c r="F31"/>
  <c r="F30"/>
  <c r="F23"/>
  <c r="F22"/>
  <c r="F21"/>
  <c r="F20"/>
  <c r="F19"/>
  <c r="F18"/>
  <c r="F17"/>
  <c r="F16"/>
  <c r="B7"/>
  <c r="F77" i="3"/>
  <c r="F76"/>
  <c r="F75"/>
  <c r="F74"/>
  <c r="F73"/>
  <c r="F72"/>
  <c r="F71"/>
  <c r="F70"/>
  <c r="F69"/>
  <c r="F68"/>
  <c r="F67"/>
  <c r="F65"/>
  <c r="F64"/>
  <c r="F63"/>
  <c r="F55"/>
  <c r="F54"/>
  <c r="F53"/>
  <c r="F52"/>
  <c r="F51"/>
  <c r="F50"/>
  <c r="F49"/>
  <c r="F42"/>
  <c r="F41"/>
  <c r="F40"/>
  <c r="F39"/>
  <c r="F38"/>
  <c r="F37"/>
  <c r="F36"/>
  <c r="F35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84" i="4" l="1"/>
  <c r="F41"/>
  <c r="F42" s="1"/>
  <c r="F73"/>
  <c r="C9" s="1"/>
  <c r="F61"/>
  <c r="C8" s="1"/>
  <c r="F24"/>
  <c r="F25" s="1"/>
  <c r="F26" s="1"/>
  <c r="F85"/>
  <c r="F86" s="1"/>
  <c r="C11"/>
  <c r="F74"/>
  <c r="F75" s="1"/>
  <c r="C10"/>
  <c r="C7"/>
  <c r="F78" i="3"/>
  <c r="C9" s="1"/>
  <c r="F56"/>
  <c r="C8" s="1"/>
  <c r="F43"/>
  <c r="F44" s="1"/>
  <c r="F45" s="1"/>
  <c r="F79" l="1"/>
  <c r="F80" s="1"/>
  <c r="F43" i="4"/>
  <c r="F62"/>
  <c r="F63" s="1"/>
  <c r="D8"/>
  <c r="E8" s="1"/>
  <c r="D9"/>
  <c r="E9" s="1"/>
  <c r="D10"/>
  <c r="E10" s="1"/>
  <c r="D7"/>
  <c r="C12"/>
  <c r="D11"/>
  <c r="E11" s="1"/>
  <c r="F57" i="3"/>
  <c r="F58" s="1"/>
  <c r="C7"/>
  <c r="C10" s="1"/>
  <c r="D8"/>
  <c r="E8" s="1"/>
  <c r="D9"/>
  <c r="E9" s="1"/>
  <c r="D12" i="4" l="1"/>
  <c r="E7"/>
  <c r="E12" s="1"/>
  <c r="D7" i="3"/>
  <c r="E7" s="1"/>
  <c r="E10" s="1"/>
  <c r="D10" l="1"/>
</calcChain>
</file>

<file path=xl/sharedStrings.xml><?xml version="1.0" encoding="utf-8"?>
<sst xmlns="http://schemas.openxmlformats.org/spreadsheetml/2006/main" count="360" uniqueCount="113">
  <si>
    <t>Vyhotovil: ZELENÝ PROSTOR s.r.o.,Horní Lištná 7, Třinec 739 61,IČO: 29450080</t>
  </si>
  <si>
    <t>REKAPITULACE</t>
  </si>
  <si>
    <t>celková cena bez DPH</t>
  </si>
  <si>
    <t>DPH 21%</t>
  </si>
  <si>
    <t xml:space="preserve">celková cena s DPH </t>
  </si>
  <si>
    <t xml:space="preserve">Celková cena </t>
  </si>
  <si>
    <t>Položky</t>
  </si>
  <si>
    <t>Práce+materiál</t>
  </si>
  <si>
    <t>Množství</t>
  </si>
  <si>
    <t xml:space="preserve">Jedn. </t>
  </si>
  <si>
    <t>Cena za jedn.</t>
  </si>
  <si>
    <t>Celková cena bez DPH</t>
  </si>
  <si>
    <t xml:space="preserve"> </t>
  </si>
  <si>
    <t>Obdělání půdy rytím do 0,2m v hornině 3 v rovině</t>
  </si>
  <si>
    <t>m2</t>
  </si>
  <si>
    <t xml:space="preserve">Plošná úprava  ter. nerovnosti do 0,1m v rovině
</t>
  </si>
  <si>
    <t>ks</t>
  </si>
  <si>
    <t>Výsadba dřevin s balem v rovině do 0,1m</t>
  </si>
  <si>
    <t>Výsadba dřevin s balem v rovině do 0,2m</t>
  </si>
  <si>
    <t>Mulčování rostlin tl. do 0,1m v rovině</t>
  </si>
  <si>
    <t>Mulčovací geotextilie s úchyty</t>
  </si>
  <si>
    <t>Obohacený substrát s dopravou</t>
  </si>
  <si>
    <t>t</t>
  </si>
  <si>
    <t>Mulčovácí kůra (tlouštka 10 cm) s dopravou</t>
  </si>
  <si>
    <t>m3</t>
  </si>
  <si>
    <t>Hnojení kompostem v rovině</t>
  </si>
  <si>
    <t>Ligustrum vulgare 'Lodense'</t>
  </si>
  <si>
    <t>Celková cena s DPH</t>
  </si>
  <si>
    <t>Obdělání půdy frézováním v rovině</t>
  </si>
  <si>
    <t>Obdělání půdy hrabáním v rovině</t>
  </si>
  <si>
    <t>Hnojení umělým hnojivem v rovině</t>
  </si>
  <si>
    <t>kg</t>
  </si>
  <si>
    <t>Založení parkového trávníku výsevem v rovině</t>
  </si>
  <si>
    <t>Trávníkové hnojivo</t>
  </si>
  <si>
    <t xml:space="preserve">Travní osivo park </t>
  </si>
  <si>
    <t xml:space="preserve"> DPH 21%</t>
  </si>
  <si>
    <t>Hloubení jamek s výměnou půdy na 50% v hornině 1-4 obj. 0,4m3  v rovině</t>
  </si>
  <si>
    <t>Kotvení dřevin kůly do 3m</t>
  </si>
  <si>
    <t>Příčka</t>
  </si>
  <si>
    <t>Úvazky</t>
  </si>
  <si>
    <t>m</t>
  </si>
  <si>
    <t>Juta</t>
  </si>
  <si>
    <t>role</t>
  </si>
  <si>
    <t>DPH</t>
  </si>
  <si>
    <t>vypracoval:Ing.Dawid Rusz</t>
  </si>
  <si>
    <t>Založení záhonu v hornině 3 v rovině</t>
  </si>
  <si>
    <t>Hloubení jamek bez výměny půdy v hornině 1-4 obj. 0,01m3  v rovině</t>
  </si>
  <si>
    <t>Hloubení jamek bez výměny půdy v hornině 1-4 obj. 0,02m3  v rovině</t>
  </si>
  <si>
    <t>45197 </t>
  </si>
  <si>
    <t>Položení podkladní vrstvy z geotextilie</t>
  </si>
  <si>
    <t>Betula pendula</t>
  </si>
  <si>
    <t>Betula pendula 'Laciniata'</t>
  </si>
  <si>
    <t>Hypericum 'Hidcote'</t>
  </si>
  <si>
    <t>Sambucus nigra 'Laciniata'</t>
  </si>
  <si>
    <t>Symphoricarpos x chenaultii 'Hancock'</t>
  </si>
  <si>
    <t>Viburnum opulus</t>
  </si>
  <si>
    <t>125-150</t>
  </si>
  <si>
    <t>80-100</t>
  </si>
  <si>
    <t>40-60</t>
  </si>
  <si>
    <t>Výsadba dřevin s balem v rovině do 0,5m</t>
  </si>
  <si>
    <t>Zhotovení obalu kmene z juty v 1 vrstvě v rovině</t>
  </si>
  <si>
    <r>
      <t xml:space="preserve">Kůl 2,5 m </t>
    </r>
    <r>
      <rPr>
        <sz val="9"/>
        <rFont val="Calibri"/>
        <family val="2"/>
        <charset val="238"/>
      </rPr>
      <t>ᴓ</t>
    </r>
    <r>
      <rPr>
        <sz val="9"/>
        <rFont val="Century Gothic"/>
        <family val="2"/>
        <charset val="238"/>
      </rPr>
      <t>6</t>
    </r>
  </si>
  <si>
    <t>Tabletové hnojivo Silvamix C</t>
  </si>
  <si>
    <t>Poznámka</t>
  </si>
  <si>
    <t xml:space="preserve">Řez stromů výchovný alejových stromů přes 4m do 6m </t>
  </si>
  <si>
    <t>jednou za 3 roky</t>
  </si>
  <si>
    <t>doporučeno 2x do roka</t>
  </si>
  <si>
    <t>Vypletí v rovině dřevin ve skupinách</t>
  </si>
  <si>
    <t xml:space="preserve">Mulčování rostlin tl. do 0,1m v rovině </t>
  </si>
  <si>
    <t xml:space="preserve">Obdělání půdy rigolováním hl. do 0,4m </t>
  </si>
  <si>
    <t xml:space="preserve">Hnojení umělým hnojivem v rovině </t>
  </si>
  <si>
    <t>jednou za rok</t>
  </si>
  <si>
    <t xml:space="preserve">Mulčovací kůra s dopravou </t>
  </si>
  <si>
    <t>Hnojivo pro okrasné rostliny 1x za rok</t>
  </si>
  <si>
    <t>Provzdušnění trávníku bez přísevu</t>
  </si>
  <si>
    <t>Hnojivo Gardenboom Once a Year</t>
  </si>
  <si>
    <t>Řez živých plotů přímých výšky do 1,5m a šířky 1m</t>
  </si>
  <si>
    <t>Hnojení umělým hnojivem s rozdělením k jednotlivým rostlinám v rovině</t>
  </si>
  <si>
    <t xml:space="preserve">Hnojení umělým hnojivem v rovině trávník </t>
  </si>
  <si>
    <t>1 rok povýsadbové péče</t>
  </si>
  <si>
    <t>2 rok povýsadbové péče</t>
  </si>
  <si>
    <t>3 rok povýsadbové péče</t>
  </si>
  <si>
    <t>4 rok povýsadbové péče</t>
  </si>
  <si>
    <t>5 rok povýsadbové péče</t>
  </si>
  <si>
    <t>Investor: Statutární město Třinec , Jablunkovská 160, 739 61 Třinec</t>
  </si>
  <si>
    <t>Pinus sylvestris</t>
  </si>
  <si>
    <t>Taxus baccata 'Fastigiata'</t>
  </si>
  <si>
    <t>Quercus robur 'Fastigiata Koster'</t>
  </si>
  <si>
    <t>Hypericum calycinum</t>
  </si>
  <si>
    <t>Lonicera nitida</t>
  </si>
  <si>
    <t>Ribes alpinum</t>
  </si>
  <si>
    <t>Viburnum plicatum ´St.Keverne´</t>
  </si>
  <si>
    <t>Campsis radicans</t>
  </si>
  <si>
    <t>Clematis vitalba</t>
  </si>
  <si>
    <t>Fallopia aubertii</t>
  </si>
  <si>
    <t>Hedera helix</t>
  </si>
  <si>
    <t>100-125</t>
  </si>
  <si>
    <t>20-30</t>
  </si>
  <si>
    <t>30-40</t>
  </si>
  <si>
    <t>175-200</t>
  </si>
  <si>
    <t>14-16</t>
  </si>
  <si>
    <t xml:space="preserve">1. Založení a výsadba záhonu </t>
  </si>
  <si>
    <t>2.Založení trávníku  výsevem</t>
  </si>
  <si>
    <t xml:space="preserve">3. Výsadba stromů </t>
  </si>
  <si>
    <t>Zalití rostlin vodou pl. přes 20 m2 (25l/m2) záhony</t>
  </si>
  <si>
    <t>Zalití rostlin vodou pl. přes 20 m2 (20l/m2)trávník</t>
  </si>
  <si>
    <t>doporučeno 10 x za rok</t>
  </si>
  <si>
    <t>Zalití rostlin vodou pl. přes 20 m2 (200l/ks)strom</t>
  </si>
  <si>
    <t>doporučeno 3x do roka</t>
  </si>
  <si>
    <t>doporučeno 6 x za rok</t>
  </si>
  <si>
    <t>doporučeno 6x za rok</t>
  </si>
  <si>
    <t>Stavba: PARKOVACÍ OBJEKT SOSNA</t>
  </si>
  <si>
    <t xml:space="preserve">SO  04 VÝSADBA ZELENĚ </t>
  </si>
</sst>
</file>

<file path=xl/styles.xml><?xml version="1.0" encoding="utf-8"?>
<styleSheet xmlns="http://schemas.openxmlformats.org/spreadsheetml/2006/main">
  <numFmts count="7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_-* #,##0\ [$Kč-405]_-;\-* #,##0\ [$Kč-405]_-;_-* &quot;-&quot;??\ [$Kč-405]_-;_-@_-"/>
    <numFmt numFmtId="166" formatCode="_-* #,##0\ &quot;Kč&quot;_-;\-* #,##0\ &quot;Kč&quot;_-;_-* &quot;-&quot;??\ &quot;Kč&quot;_-;_-@_-"/>
    <numFmt numFmtId="167" formatCode="#,##0\ &quot;Kč&quot;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36">
    <xf numFmtId="0" fontId="0" fillId="0" borderId="0" xfId="0"/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right" wrapText="1"/>
    </xf>
    <xf numFmtId="44" fontId="3" fillId="0" borderId="1" xfId="0" applyNumberFormat="1" applyFont="1" applyBorder="1" applyAlignment="1">
      <alignment horizontal="left" wrapText="1"/>
    </xf>
    <xf numFmtId="165" fontId="3" fillId="0" borderId="1" xfId="1" applyNumberFormat="1" applyFont="1" applyBorder="1" applyAlignment="1">
      <alignment horizontal="center" wrapText="1"/>
    </xf>
    <xf numFmtId="165" fontId="3" fillId="0" borderId="1" xfId="1" applyNumberFormat="1" applyFont="1" applyBorder="1" applyAlignment="1">
      <alignment wrapText="1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49" fontId="3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4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166" fontId="2" fillId="2" borderId="0" xfId="0" applyNumberFormat="1" applyFont="1" applyFill="1" applyBorder="1" applyAlignment="1">
      <alignment wrapText="1"/>
    </xf>
    <xf numFmtId="0" fontId="3" fillId="2" borderId="1" xfId="0" quotePrefix="1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wrapText="1"/>
    </xf>
    <xf numFmtId="44" fontId="3" fillId="2" borderId="1" xfId="0" applyNumberFormat="1" applyFont="1" applyFill="1" applyBorder="1" applyAlignment="1">
      <alignment horizontal="left" vertical="center" wrapText="1"/>
    </xf>
    <xf numFmtId="44" fontId="2" fillId="2" borderId="0" xfId="0" applyNumberFormat="1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/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/>
    <xf numFmtId="0" fontId="3" fillId="0" borderId="1" xfId="17" applyFont="1" applyBorder="1" applyAlignment="1">
      <alignment horizontal="center"/>
    </xf>
    <xf numFmtId="0" fontId="3" fillId="0" borderId="1" xfId="17" applyFont="1" applyBorder="1"/>
    <xf numFmtId="0" fontId="3" fillId="0" borderId="1" xfId="19" applyFont="1" applyBorder="1" applyAlignment="1">
      <alignment horizontal="center"/>
    </xf>
    <xf numFmtId="0" fontId="3" fillId="0" borderId="1" xfId="19" applyFont="1" applyBorder="1"/>
    <xf numFmtId="0" fontId="3" fillId="0" borderId="1" xfId="20" applyFont="1" applyBorder="1" applyAlignment="1">
      <alignment horizontal="center"/>
    </xf>
    <xf numFmtId="0" fontId="3" fillId="0" borderId="1" xfId="20" applyFont="1" applyBorder="1"/>
    <xf numFmtId="0" fontId="3" fillId="0" borderId="1" xfId="22" applyFont="1" applyBorder="1" applyAlignment="1">
      <alignment horizontal="center"/>
    </xf>
    <xf numFmtId="0" fontId="3" fillId="0" borderId="1" xfId="22" applyFont="1" applyBorder="1"/>
    <xf numFmtId="0" fontId="3" fillId="0" borderId="1" xfId="26" applyFont="1" applyBorder="1" applyAlignment="1">
      <alignment horizontal="center"/>
    </xf>
    <xf numFmtId="0" fontId="3" fillId="0" borderId="1" xfId="26" applyFont="1" applyBorder="1"/>
    <xf numFmtId="0" fontId="3" fillId="0" borderId="1" xfId="29" applyFont="1" applyBorder="1" applyAlignment="1">
      <alignment horizontal="center"/>
    </xf>
    <xf numFmtId="0" fontId="3" fillId="0" borderId="1" xfId="29" applyFont="1" applyBorder="1"/>
    <xf numFmtId="0" fontId="3" fillId="0" borderId="1" xfId="2" quotePrefix="1" applyFont="1" applyBorder="1" applyAlignment="1">
      <alignment horizontal="center"/>
    </xf>
    <xf numFmtId="0" fontId="3" fillId="0" borderId="1" xfId="2" quotePrefix="1" applyFont="1" applyBorder="1"/>
    <xf numFmtId="49" fontId="4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0" fontId="3" fillId="0" borderId="7" xfId="2" applyFont="1" applyBorder="1" applyAlignment="1">
      <alignment wrapText="1"/>
    </xf>
    <xf numFmtId="0" fontId="3" fillId="0" borderId="1" xfId="15" applyFont="1" applyBorder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wrapText="1"/>
    </xf>
    <xf numFmtId="0" fontId="4" fillId="2" borderId="0" xfId="0" applyFont="1" applyFill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3" fillId="0" borderId="1" xfId="32" applyFont="1" applyBorder="1" applyAlignment="1">
      <alignment horizontal="center"/>
    </xf>
    <xf numFmtId="0" fontId="3" fillId="0" borderId="1" xfId="33" applyFont="1" applyBorder="1" applyAlignment="1">
      <alignment horizontal="center"/>
    </xf>
    <xf numFmtId="0" fontId="3" fillId="0" borderId="1" xfId="33" applyFont="1" applyBorder="1"/>
    <xf numFmtId="0" fontId="3" fillId="0" borderId="1" xfId="34" applyFont="1" applyBorder="1" applyAlignment="1">
      <alignment horizontal="center"/>
    </xf>
    <xf numFmtId="0" fontId="3" fillId="0" borderId="1" xfId="34" applyFont="1" applyBorder="1"/>
    <xf numFmtId="0" fontId="3" fillId="0" borderId="1" xfId="32" applyNumberFormat="1" applyFont="1" applyBorder="1" applyAlignment="1">
      <alignment horizontal="center"/>
    </xf>
    <xf numFmtId="0" fontId="3" fillId="0" borderId="1" xfId="36" applyFont="1" applyBorder="1" applyAlignment="1">
      <alignment horizontal="center"/>
    </xf>
    <xf numFmtId="0" fontId="3" fillId="0" borderId="1" xfId="36" applyFont="1" applyBorder="1"/>
    <xf numFmtId="0" fontId="3" fillId="0" borderId="1" xfId="37" applyFont="1" applyBorder="1" applyAlignment="1">
      <alignment horizontal="center"/>
    </xf>
    <xf numFmtId="0" fontId="3" fillId="0" borderId="1" xfId="37" applyFont="1" applyBorder="1"/>
    <xf numFmtId="0" fontId="3" fillId="0" borderId="1" xfId="38" applyFont="1" applyBorder="1" applyAlignment="1">
      <alignment horizontal="center"/>
    </xf>
    <xf numFmtId="0" fontId="3" fillId="0" borderId="1" xfId="38" applyFont="1" applyBorder="1"/>
    <xf numFmtId="0" fontId="3" fillId="0" borderId="1" xfId="39" applyFont="1" applyBorder="1" applyAlignment="1">
      <alignment horizontal="center"/>
    </xf>
    <xf numFmtId="0" fontId="3" fillId="0" borderId="1" xfId="39" applyFont="1" applyBorder="1"/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3" fillId="0" borderId="1" xfId="0" applyNumberFormat="1" applyFont="1" applyBorder="1" applyAlignment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 applyAlignment="1"/>
    <xf numFmtId="0" fontId="4" fillId="0" borderId="1" xfId="0" applyFont="1" applyFill="1" applyBorder="1" applyAlignment="1">
      <alignment horizontal="center"/>
    </xf>
    <xf numFmtId="0" fontId="3" fillId="0" borderId="1" xfId="40" quotePrefix="1" applyFont="1" applyBorder="1"/>
    <xf numFmtId="0" fontId="3" fillId="0" borderId="1" xfId="40" applyFont="1" applyBorder="1"/>
    <xf numFmtId="164" fontId="4" fillId="0" borderId="1" xfId="0" applyNumberFormat="1" applyFont="1" applyFill="1" applyBorder="1"/>
    <xf numFmtId="0" fontId="3" fillId="0" borderId="1" xfId="40" applyFont="1" applyFill="1" applyBorder="1"/>
    <xf numFmtId="0" fontId="3" fillId="0" borderId="1" xfId="12" quotePrefix="1" applyFont="1" applyBorder="1" applyAlignment="1">
      <alignment horizontal="center"/>
    </xf>
    <xf numFmtId="0" fontId="3" fillId="0" borderId="1" xfId="12" quotePrefix="1" applyFont="1" applyBorder="1"/>
    <xf numFmtId="2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4" fontId="3" fillId="0" borderId="1" xfId="0" applyNumberFormat="1" applyFont="1" applyBorder="1" applyAlignment="1">
      <alignment horizontal="left" vertical="top" wrapText="1"/>
    </xf>
    <xf numFmtId="0" fontId="3" fillId="0" borderId="1" xfId="0" quotePrefix="1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166" fontId="2" fillId="3" borderId="1" xfId="0" applyNumberFormat="1" applyFont="1" applyFill="1" applyBorder="1" applyAlignment="1"/>
    <xf numFmtId="0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horizontal="center" wrapText="1"/>
    </xf>
    <xf numFmtId="165" fontId="2" fillId="3" borderId="1" xfId="1" applyNumberFormat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wrapText="1"/>
    </xf>
    <xf numFmtId="0" fontId="3" fillId="0" borderId="1" xfId="41" applyFont="1" applyBorder="1" applyAlignment="1">
      <alignment horizontal="center"/>
    </xf>
    <xf numFmtId="0" fontId="3" fillId="0" borderId="1" xfId="41" applyFont="1" applyBorder="1"/>
    <xf numFmtId="0" fontId="3" fillId="0" borderId="1" xfId="30" applyFont="1" applyBorder="1" applyAlignment="1">
      <alignment horizontal="center"/>
    </xf>
    <xf numFmtId="0" fontId="3" fillId="0" borderId="1" xfId="30" applyFont="1" applyBorder="1"/>
    <xf numFmtId="0" fontId="3" fillId="0" borderId="1" xfId="44" applyFont="1" applyBorder="1" applyAlignment="1">
      <alignment horizontal="center"/>
    </xf>
    <xf numFmtId="0" fontId="3" fillId="0" borderId="1" xfId="44" applyFont="1" applyBorder="1"/>
    <xf numFmtId="0" fontId="4" fillId="2" borderId="0" xfId="0" applyFont="1" applyFill="1" applyBorder="1" applyAlignment="1"/>
    <xf numFmtId="0" fontId="2" fillId="3" borderId="1" xfId="0" applyFont="1" applyFill="1" applyBorder="1" applyAlignment="1">
      <alignment horizontal="center" vertical="center" wrapText="1"/>
    </xf>
    <xf numFmtId="7" fontId="3" fillId="0" borderId="1" xfId="0" applyNumberFormat="1" applyFont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wrapText="1"/>
    </xf>
    <xf numFmtId="49" fontId="2" fillId="3" borderId="4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2" fillId="3" borderId="5" xfId="0" applyNumberFormat="1" applyFont="1" applyFill="1" applyBorder="1" applyAlignment="1">
      <alignment horizontal="center" wrapText="1"/>
    </xf>
    <xf numFmtId="0" fontId="2" fillId="3" borderId="6" xfId="0" applyNumberFormat="1" applyFont="1" applyFill="1" applyBorder="1" applyAlignment="1">
      <alignment horizontal="center" wrapText="1"/>
    </xf>
    <xf numFmtId="0" fontId="2" fillId="3" borderId="7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</cellXfs>
  <cellStyles count="45">
    <cellStyle name="čárky" xfId="1" builtinId="3"/>
    <cellStyle name="normální" xfId="0" builtinId="0"/>
    <cellStyle name="normální 10" xfId="16"/>
    <cellStyle name="normální 11" xfId="17"/>
    <cellStyle name="normální 12" xfId="18"/>
    <cellStyle name="normální 13" xfId="19"/>
    <cellStyle name="normální 14" xfId="20"/>
    <cellStyle name="normální 15" xfId="21"/>
    <cellStyle name="normální 16" xfId="22"/>
    <cellStyle name="normální 17" xfId="23"/>
    <cellStyle name="normální 18" xfId="24"/>
    <cellStyle name="normální 19" xfId="25"/>
    <cellStyle name="normální 2" xfId="2"/>
    <cellStyle name="normální 2 2" xfId="5"/>
    <cellStyle name="normální 2 3" xfId="3"/>
    <cellStyle name="normální 2 4" xfId="7"/>
    <cellStyle name="normální 2 5" xfId="9"/>
    <cellStyle name="normální 2 6" xfId="11"/>
    <cellStyle name="normální 2 7" xfId="13"/>
    <cellStyle name="normální 20" xfId="26"/>
    <cellStyle name="normální 21" xfId="27"/>
    <cellStyle name="normální 22" xfId="28"/>
    <cellStyle name="normální 23" xfId="29"/>
    <cellStyle name="normální 24" xfId="30"/>
    <cellStyle name="normální 25" xfId="31"/>
    <cellStyle name="normální 26" xfId="32"/>
    <cellStyle name="normální 28" xfId="33"/>
    <cellStyle name="normální 3" xfId="4"/>
    <cellStyle name="normální 31" xfId="34"/>
    <cellStyle name="normální 32" xfId="35"/>
    <cellStyle name="normální 33" xfId="36"/>
    <cellStyle name="normální 34" xfId="37"/>
    <cellStyle name="normální 35" xfId="38"/>
    <cellStyle name="normální 36" xfId="39"/>
    <cellStyle name="normální 38" xfId="41"/>
    <cellStyle name="normální 39" xfId="42"/>
    <cellStyle name="normální 4" xfId="6"/>
    <cellStyle name="normální 4 3" xfId="40"/>
    <cellStyle name="normální 40" xfId="43"/>
    <cellStyle name="normální 43" xfId="44"/>
    <cellStyle name="normální 5" xfId="8"/>
    <cellStyle name="normální 6" xfId="10"/>
    <cellStyle name="normální 7" xfId="12"/>
    <cellStyle name="normální 8" xfId="14"/>
    <cellStyle name="normální 9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5"/>
  <sheetViews>
    <sheetView topLeftCell="A25" workbookViewId="0">
      <selection activeCell="G6" sqref="G6"/>
    </sheetView>
  </sheetViews>
  <sheetFormatPr defaultRowHeight="14.25"/>
  <cols>
    <col min="1" max="1" width="12.42578125" style="8" customWidth="1"/>
    <col min="2" max="2" width="62.7109375" style="9" customWidth="1"/>
    <col min="3" max="3" width="12.42578125" style="10" customWidth="1"/>
    <col min="4" max="4" width="12.7109375" style="9" customWidth="1"/>
    <col min="5" max="5" width="15.5703125" style="9" customWidth="1"/>
    <col min="6" max="6" width="14.28515625" style="9" customWidth="1"/>
    <col min="7" max="8" width="9.140625" style="9"/>
    <col min="9" max="9" width="15.140625" style="9" customWidth="1"/>
    <col min="10" max="10" width="16" style="9" customWidth="1"/>
    <col min="11" max="16384" width="9.140625" style="9"/>
  </cols>
  <sheetData>
    <row r="1" spans="1:7">
      <c r="A1" s="117" t="s">
        <v>84</v>
      </c>
      <c r="B1" s="117"/>
      <c r="C1" s="117"/>
      <c r="D1" s="117"/>
      <c r="E1" s="117"/>
      <c r="F1" s="117"/>
    </row>
    <row r="2" spans="1:7">
      <c r="A2" s="114" t="s">
        <v>111</v>
      </c>
      <c r="B2" s="115"/>
      <c r="C2" s="115"/>
      <c r="D2" s="115"/>
      <c r="E2" s="115"/>
      <c r="F2" s="116"/>
    </row>
    <row r="3" spans="1:7" ht="14.25" customHeight="1">
      <c r="A3" s="117" t="s">
        <v>112</v>
      </c>
      <c r="B3" s="117"/>
      <c r="C3" s="117"/>
      <c r="D3" s="117"/>
      <c r="E3" s="117"/>
      <c r="F3" s="117"/>
    </row>
    <row r="4" spans="1:7" ht="15" thickBot="1">
      <c r="A4" s="118" t="s">
        <v>0</v>
      </c>
      <c r="B4" s="119"/>
      <c r="C4" s="119"/>
      <c r="D4" s="119"/>
      <c r="E4" s="119"/>
      <c r="F4" s="120"/>
    </row>
    <row r="5" spans="1:7" ht="10.5" customHeight="1">
      <c r="A5" s="121"/>
      <c r="B5" s="121"/>
      <c r="C5" s="121"/>
      <c r="D5" s="121"/>
      <c r="E5" s="121"/>
      <c r="F5" s="121"/>
    </row>
    <row r="6" spans="1:7" ht="40.5">
      <c r="A6" s="1"/>
      <c r="B6" s="109" t="s">
        <v>1</v>
      </c>
      <c r="C6" s="93" t="s">
        <v>2</v>
      </c>
      <c r="D6" s="93" t="s">
        <v>3</v>
      </c>
      <c r="E6" s="94" t="s">
        <v>4</v>
      </c>
      <c r="F6" s="2"/>
    </row>
    <row r="7" spans="1:7">
      <c r="A7" s="1"/>
      <c r="B7" s="6" t="s">
        <v>101</v>
      </c>
      <c r="C7" s="4">
        <f>F43</f>
        <v>0</v>
      </c>
      <c r="D7" s="5">
        <f>C7*0.21</f>
        <v>0</v>
      </c>
      <c r="E7" s="5">
        <f>C7+D7</f>
        <v>0</v>
      </c>
      <c r="F7" s="2"/>
    </row>
    <row r="8" spans="1:7">
      <c r="A8" s="1"/>
      <c r="B8" s="7" t="s">
        <v>102</v>
      </c>
      <c r="C8" s="4">
        <f>F56</f>
        <v>0</v>
      </c>
      <c r="D8" s="5">
        <f>C8*0.21</f>
        <v>0</v>
      </c>
      <c r="E8" s="5">
        <f>C8+D8</f>
        <v>0</v>
      </c>
      <c r="F8" s="2"/>
    </row>
    <row r="9" spans="1:7">
      <c r="A9" s="1"/>
      <c r="B9" s="7" t="s">
        <v>103</v>
      </c>
      <c r="C9" s="4">
        <f>F78</f>
        <v>0</v>
      </c>
      <c r="D9" s="5">
        <f>C9*0.21</f>
        <v>0</v>
      </c>
      <c r="E9" s="5">
        <f>C9+D9</f>
        <v>0</v>
      </c>
      <c r="F9" s="2"/>
    </row>
    <row r="10" spans="1:7">
      <c r="A10" s="1"/>
      <c r="B10" s="95" t="s">
        <v>5</v>
      </c>
      <c r="C10" s="96">
        <f>SUM(C7:C9)</f>
        <v>0</v>
      </c>
      <c r="D10" s="97">
        <f>SUM(D7:D9)</f>
        <v>0</v>
      </c>
      <c r="E10" s="97">
        <f>SUM(E7:E9)</f>
        <v>0</v>
      </c>
      <c r="F10" s="2"/>
    </row>
    <row r="11" spans="1:7" ht="5.25" customHeight="1"/>
    <row r="12" spans="1:7">
      <c r="A12" s="122" t="s">
        <v>101</v>
      </c>
      <c r="B12" s="122"/>
      <c r="C12" s="122"/>
      <c r="D12" s="122"/>
      <c r="E12" s="122"/>
      <c r="F12" s="122"/>
    </row>
    <row r="13" spans="1:7" ht="28.5">
      <c r="A13" s="98" t="s">
        <v>6</v>
      </c>
      <c r="B13" s="99" t="s">
        <v>7</v>
      </c>
      <c r="C13" s="99" t="s">
        <v>8</v>
      </c>
      <c r="D13" s="99" t="s">
        <v>9</v>
      </c>
      <c r="E13" s="99" t="s">
        <v>10</v>
      </c>
      <c r="F13" s="99" t="s">
        <v>11</v>
      </c>
      <c r="G13" s="9" t="s">
        <v>12</v>
      </c>
    </row>
    <row r="14" spans="1:7">
      <c r="A14" s="49">
        <v>183403132</v>
      </c>
      <c r="B14" s="48" t="s">
        <v>13</v>
      </c>
      <c r="C14" s="12">
        <v>207</v>
      </c>
      <c r="D14" s="11" t="s">
        <v>14</v>
      </c>
      <c r="E14" s="13"/>
      <c r="F14" s="14">
        <f>E14*C14</f>
        <v>0</v>
      </c>
    </row>
    <row r="15" spans="1:7" s="50" customFormat="1">
      <c r="A15" s="28">
        <v>182001111</v>
      </c>
      <c r="B15" s="29" t="s">
        <v>15</v>
      </c>
      <c r="C15" s="30">
        <v>207</v>
      </c>
      <c r="D15" s="28" t="s">
        <v>14</v>
      </c>
      <c r="E15" s="31"/>
      <c r="F15" s="14">
        <f t="shared" ref="F15:F42" si="0">E15*C15</f>
        <v>0</v>
      </c>
    </row>
    <row r="16" spans="1:7" s="50" customFormat="1">
      <c r="A16" s="32">
        <v>183403113</v>
      </c>
      <c r="B16" s="33" t="s">
        <v>28</v>
      </c>
      <c r="C16" s="30">
        <v>207</v>
      </c>
      <c r="D16" s="28" t="s">
        <v>14</v>
      </c>
      <c r="E16" s="31"/>
      <c r="F16" s="14">
        <f t="shared" si="0"/>
        <v>0</v>
      </c>
    </row>
    <row r="17" spans="1:10">
      <c r="A17" s="34">
        <v>183205112</v>
      </c>
      <c r="B17" s="35" t="s">
        <v>45</v>
      </c>
      <c r="C17" s="16">
        <v>207</v>
      </c>
      <c r="D17" s="16" t="s">
        <v>14</v>
      </c>
      <c r="E17" s="17"/>
      <c r="F17" s="14">
        <f>E17*C17</f>
        <v>0</v>
      </c>
    </row>
    <row r="18" spans="1:10">
      <c r="A18" s="36">
        <v>183101111</v>
      </c>
      <c r="B18" s="37" t="s">
        <v>46</v>
      </c>
      <c r="C18" s="16">
        <v>586</v>
      </c>
      <c r="D18" s="16" t="s">
        <v>16</v>
      </c>
      <c r="E18" s="17"/>
      <c r="F18" s="14">
        <f t="shared" si="0"/>
        <v>0</v>
      </c>
    </row>
    <row r="19" spans="1:10">
      <c r="A19" s="38">
        <v>183101112</v>
      </c>
      <c r="B19" s="39" t="s">
        <v>47</v>
      </c>
      <c r="C19" s="16">
        <v>287</v>
      </c>
      <c r="D19" s="16" t="s">
        <v>16</v>
      </c>
      <c r="E19" s="17"/>
      <c r="F19" s="14">
        <f t="shared" si="0"/>
        <v>0</v>
      </c>
    </row>
    <row r="20" spans="1:10">
      <c r="A20" s="40">
        <v>184102110</v>
      </c>
      <c r="B20" s="41" t="s">
        <v>17</v>
      </c>
      <c r="C20" s="16">
        <v>586</v>
      </c>
      <c r="D20" s="16" t="s">
        <v>16</v>
      </c>
      <c r="E20" s="17"/>
      <c r="F20" s="14">
        <f t="shared" si="0"/>
        <v>0</v>
      </c>
    </row>
    <row r="21" spans="1:10">
      <c r="A21" s="40">
        <v>184102111</v>
      </c>
      <c r="B21" s="41" t="s">
        <v>18</v>
      </c>
      <c r="C21" s="16">
        <v>287</v>
      </c>
      <c r="D21" s="16" t="s">
        <v>16</v>
      </c>
      <c r="E21" s="17"/>
      <c r="F21" s="14">
        <f t="shared" si="0"/>
        <v>0</v>
      </c>
    </row>
    <row r="22" spans="1:10">
      <c r="A22" s="104">
        <v>184921093</v>
      </c>
      <c r="B22" s="105" t="s">
        <v>19</v>
      </c>
      <c r="C22" s="16">
        <v>207</v>
      </c>
      <c r="D22" s="16" t="s">
        <v>14</v>
      </c>
      <c r="E22" s="17"/>
      <c r="F22" s="14">
        <f t="shared" si="0"/>
        <v>0</v>
      </c>
    </row>
    <row r="23" spans="1:10">
      <c r="A23" s="42" t="s">
        <v>48</v>
      </c>
      <c r="B23" s="43" t="s">
        <v>49</v>
      </c>
      <c r="C23" s="16">
        <v>207</v>
      </c>
      <c r="D23" s="16" t="s">
        <v>14</v>
      </c>
      <c r="E23" s="17"/>
      <c r="F23" s="14">
        <f t="shared" si="0"/>
        <v>0</v>
      </c>
    </row>
    <row r="24" spans="1:10">
      <c r="A24" s="44">
        <v>185802112</v>
      </c>
      <c r="B24" s="45" t="s">
        <v>25</v>
      </c>
      <c r="C24" s="16">
        <v>5.5</v>
      </c>
      <c r="D24" s="16" t="s">
        <v>22</v>
      </c>
      <c r="E24" s="17"/>
      <c r="F24" s="14">
        <f t="shared" si="0"/>
        <v>0</v>
      </c>
    </row>
    <row r="25" spans="1:10">
      <c r="A25" s="11">
        <v>1</v>
      </c>
      <c r="B25" s="15" t="s">
        <v>20</v>
      </c>
      <c r="C25" s="16">
        <v>236.5</v>
      </c>
      <c r="D25" s="16" t="s">
        <v>14</v>
      </c>
      <c r="E25" s="17"/>
      <c r="F25" s="14">
        <f t="shared" si="0"/>
        <v>0</v>
      </c>
      <c r="J25" s="9" t="s">
        <v>12</v>
      </c>
    </row>
    <row r="26" spans="1:10">
      <c r="A26" s="11">
        <v>2</v>
      </c>
      <c r="B26" s="15" t="s">
        <v>21</v>
      </c>
      <c r="C26" s="16">
        <v>5.5</v>
      </c>
      <c r="D26" s="16" t="s">
        <v>22</v>
      </c>
      <c r="E26" s="17"/>
      <c r="F26" s="14">
        <f t="shared" si="0"/>
        <v>0</v>
      </c>
    </row>
    <row r="27" spans="1:10">
      <c r="A27" s="11">
        <v>3</v>
      </c>
      <c r="B27" s="15" t="s">
        <v>23</v>
      </c>
      <c r="C27" s="16">
        <v>20.7</v>
      </c>
      <c r="D27" s="16" t="s">
        <v>24</v>
      </c>
      <c r="E27" s="17"/>
      <c r="F27" s="14">
        <f t="shared" si="0"/>
        <v>0</v>
      </c>
    </row>
    <row r="28" spans="1:10">
      <c r="A28" s="19" t="s">
        <v>96</v>
      </c>
      <c r="B28" s="46" t="s">
        <v>86</v>
      </c>
      <c r="C28" s="47">
        <v>15</v>
      </c>
      <c r="D28" s="18" t="s">
        <v>16</v>
      </c>
      <c r="E28" s="53"/>
      <c r="F28" s="14">
        <f t="shared" si="0"/>
        <v>0</v>
      </c>
    </row>
    <row r="29" spans="1:10">
      <c r="A29" s="19" t="s">
        <v>97</v>
      </c>
      <c r="B29" s="46" t="s">
        <v>88</v>
      </c>
      <c r="C29" s="47">
        <v>50</v>
      </c>
      <c r="D29" s="18" t="s">
        <v>16</v>
      </c>
      <c r="E29" s="53"/>
      <c r="F29" s="14">
        <f t="shared" si="0"/>
        <v>0</v>
      </c>
    </row>
    <row r="30" spans="1:10">
      <c r="A30" s="19" t="s">
        <v>98</v>
      </c>
      <c r="B30" s="46" t="s">
        <v>52</v>
      </c>
      <c r="C30" s="47">
        <v>21</v>
      </c>
      <c r="D30" s="18" t="s">
        <v>16</v>
      </c>
      <c r="E30" s="53"/>
      <c r="F30" s="14">
        <f t="shared" si="0"/>
        <v>0</v>
      </c>
    </row>
    <row r="31" spans="1:10">
      <c r="A31" s="19" t="s">
        <v>57</v>
      </c>
      <c r="B31" s="46" t="s">
        <v>26</v>
      </c>
      <c r="C31" s="47">
        <v>110</v>
      </c>
      <c r="D31" s="18" t="s">
        <v>16</v>
      </c>
      <c r="E31" s="53"/>
      <c r="F31" s="14">
        <f t="shared" si="0"/>
        <v>0</v>
      </c>
    </row>
    <row r="32" spans="1:10">
      <c r="A32" s="19" t="s">
        <v>98</v>
      </c>
      <c r="B32" s="46" t="s">
        <v>89</v>
      </c>
      <c r="C32" s="47">
        <v>258</v>
      </c>
      <c r="D32" s="18" t="s">
        <v>16</v>
      </c>
      <c r="E32" s="53"/>
      <c r="F32" s="14">
        <f t="shared" si="0"/>
        <v>0</v>
      </c>
    </row>
    <row r="33" spans="1:19">
      <c r="A33" s="19" t="s">
        <v>58</v>
      </c>
      <c r="B33" s="46" t="s">
        <v>90</v>
      </c>
      <c r="C33" s="47">
        <v>41</v>
      </c>
      <c r="D33" s="18" t="s">
        <v>16</v>
      </c>
      <c r="E33" s="53"/>
      <c r="F33" s="14">
        <f t="shared" si="0"/>
        <v>0</v>
      </c>
    </row>
    <row r="34" spans="1:19">
      <c r="A34" s="122" t="s">
        <v>101</v>
      </c>
      <c r="B34" s="122"/>
      <c r="C34" s="122"/>
      <c r="D34" s="122"/>
      <c r="E34" s="122"/>
      <c r="F34" s="122"/>
    </row>
    <row r="35" spans="1:19">
      <c r="A35" s="19" t="s">
        <v>56</v>
      </c>
      <c r="B35" s="46" t="s">
        <v>53</v>
      </c>
      <c r="C35" s="47">
        <v>4</v>
      </c>
      <c r="D35" s="18" t="s">
        <v>16</v>
      </c>
      <c r="E35" s="53"/>
      <c r="F35" s="14">
        <f t="shared" si="0"/>
        <v>0</v>
      </c>
    </row>
    <row r="36" spans="1:19">
      <c r="A36" s="19" t="s">
        <v>98</v>
      </c>
      <c r="B36" s="46" t="s">
        <v>54</v>
      </c>
      <c r="C36" s="47">
        <v>122</v>
      </c>
      <c r="D36" s="18" t="s">
        <v>16</v>
      </c>
      <c r="E36" s="53"/>
      <c r="F36" s="14">
        <f t="shared" si="0"/>
        <v>0</v>
      </c>
    </row>
    <row r="37" spans="1:19">
      <c r="A37" s="19" t="s">
        <v>57</v>
      </c>
      <c r="B37" s="46" t="s">
        <v>55</v>
      </c>
      <c r="C37" s="47">
        <v>114</v>
      </c>
      <c r="D37" s="18" t="s">
        <v>16</v>
      </c>
      <c r="E37" s="53"/>
      <c r="F37" s="14">
        <f t="shared" si="0"/>
        <v>0</v>
      </c>
    </row>
    <row r="38" spans="1:19">
      <c r="A38" s="19" t="s">
        <v>96</v>
      </c>
      <c r="B38" s="46" t="s">
        <v>91</v>
      </c>
      <c r="C38" s="47">
        <v>3</v>
      </c>
      <c r="D38" s="18" t="s">
        <v>16</v>
      </c>
      <c r="E38" s="53"/>
      <c r="F38" s="14">
        <f t="shared" si="0"/>
        <v>0</v>
      </c>
    </row>
    <row r="39" spans="1:19">
      <c r="A39" s="19" t="s">
        <v>57</v>
      </c>
      <c r="B39" s="46" t="s">
        <v>92</v>
      </c>
      <c r="C39" s="47">
        <v>29</v>
      </c>
      <c r="D39" s="18" t="s">
        <v>16</v>
      </c>
      <c r="E39" s="53"/>
      <c r="F39" s="14">
        <f t="shared" si="0"/>
        <v>0</v>
      </c>
    </row>
    <row r="40" spans="1:19">
      <c r="A40" s="19" t="s">
        <v>57</v>
      </c>
      <c r="B40" s="46" t="s">
        <v>93</v>
      </c>
      <c r="C40" s="47">
        <v>32</v>
      </c>
      <c r="D40" s="18" t="s">
        <v>16</v>
      </c>
      <c r="E40" s="53"/>
      <c r="F40" s="14">
        <f t="shared" si="0"/>
        <v>0</v>
      </c>
    </row>
    <row r="41" spans="1:19">
      <c r="A41" s="19" t="s">
        <v>57</v>
      </c>
      <c r="B41" s="46" t="s">
        <v>94</v>
      </c>
      <c r="C41" s="47">
        <v>25</v>
      </c>
      <c r="D41" s="18" t="s">
        <v>16</v>
      </c>
      <c r="E41" s="53"/>
      <c r="F41" s="14">
        <f t="shared" si="0"/>
        <v>0</v>
      </c>
    </row>
    <row r="42" spans="1:19">
      <c r="A42" s="19" t="s">
        <v>57</v>
      </c>
      <c r="B42" s="46" t="s">
        <v>95</v>
      </c>
      <c r="C42" s="47">
        <v>49</v>
      </c>
      <c r="D42" s="18" t="s">
        <v>16</v>
      </c>
      <c r="E42" s="53"/>
      <c r="F42" s="14">
        <f t="shared" si="0"/>
        <v>0</v>
      </c>
    </row>
    <row r="43" spans="1:19">
      <c r="A43" s="114" t="s">
        <v>11</v>
      </c>
      <c r="B43" s="115"/>
      <c r="C43" s="115"/>
      <c r="D43" s="115"/>
      <c r="E43" s="116"/>
      <c r="F43" s="101">
        <f>SUM(F14:F42)</f>
        <v>0</v>
      </c>
    </row>
    <row r="44" spans="1:19">
      <c r="A44" s="114" t="s">
        <v>3</v>
      </c>
      <c r="B44" s="115"/>
      <c r="C44" s="115"/>
      <c r="D44" s="115"/>
      <c r="E44" s="116"/>
      <c r="F44" s="101">
        <f>F43*0.21</f>
        <v>0</v>
      </c>
    </row>
    <row r="45" spans="1:19">
      <c r="A45" s="123" t="s">
        <v>27</v>
      </c>
      <c r="B45" s="123"/>
      <c r="C45" s="123"/>
      <c r="D45" s="123"/>
      <c r="E45" s="123"/>
      <c r="F45" s="101">
        <f>SUM(F43:F44)</f>
        <v>0</v>
      </c>
    </row>
    <row r="46" spans="1:19" s="52" customFormat="1">
      <c r="A46" s="20"/>
      <c r="B46" s="20"/>
      <c r="C46" s="20"/>
      <c r="D46" s="20"/>
      <c r="E46" s="20"/>
      <c r="F46" s="21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</row>
    <row r="47" spans="1:19">
      <c r="A47" s="113" t="s">
        <v>102</v>
      </c>
      <c r="B47" s="113"/>
      <c r="C47" s="113"/>
      <c r="D47" s="113"/>
      <c r="E47" s="113"/>
      <c r="F47" s="113"/>
    </row>
    <row r="48" spans="1:19" ht="28.5">
      <c r="A48" s="98" t="s">
        <v>6</v>
      </c>
      <c r="B48" s="99" t="s">
        <v>7</v>
      </c>
      <c r="C48" s="99" t="s">
        <v>8</v>
      </c>
      <c r="D48" s="99" t="s">
        <v>9</v>
      </c>
      <c r="E48" s="99" t="s">
        <v>10</v>
      </c>
      <c r="F48" s="99" t="s">
        <v>11</v>
      </c>
    </row>
    <row r="49" spans="1:8" s="50" customFormat="1">
      <c r="A49" s="28">
        <v>182001111</v>
      </c>
      <c r="B49" s="29" t="s">
        <v>15</v>
      </c>
      <c r="C49" s="30">
        <v>449</v>
      </c>
      <c r="D49" s="28" t="s">
        <v>14</v>
      </c>
      <c r="E49" s="31"/>
      <c r="F49" s="14">
        <f t="shared" ref="F49:F55" si="1">E49*C49</f>
        <v>0</v>
      </c>
    </row>
    <row r="50" spans="1:8" s="50" customFormat="1">
      <c r="A50" s="32">
        <v>183403113</v>
      </c>
      <c r="B50" s="33" t="s">
        <v>28</v>
      </c>
      <c r="C50" s="30">
        <v>449</v>
      </c>
      <c r="D50" s="28" t="s">
        <v>14</v>
      </c>
      <c r="E50" s="31"/>
      <c r="F50" s="14">
        <f t="shared" si="1"/>
        <v>0</v>
      </c>
    </row>
    <row r="51" spans="1:8" s="50" customFormat="1">
      <c r="A51" s="55">
        <v>183403153</v>
      </c>
      <c r="B51" s="56" t="s">
        <v>29</v>
      </c>
      <c r="C51" s="30">
        <v>449</v>
      </c>
      <c r="D51" s="28" t="s">
        <v>14</v>
      </c>
      <c r="E51" s="31"/>
      <c r="F51" s="14">
        <f t="shared" si="1"/>
        <v>0</v>
      </c>
    </row>
    <row r="52" spans="1:8">
      <c r="A52" s="44">
        <v>185802113</v>
      </c>
      <c r="B52" s="45" t="s">
        <v>30</v>
      </c>
      <c r="C52" s="59">
        <v>449</v>
      </c>
      <c r="D52" s="54" t="s">
        <v>31</v>
      </c>
      <c r="E52" s="13"/>
      <c r="F52" s="14">
        <f t="shared" si="1"/>
        <v>0</v>
      </c>
    </row>
    <row r="53" spans="1:8">
      <c r="A53" s="57">
        <v>180402111</v>
      </c>
      <c r="B53" s="58" t="s">
        <v>32</v>
      </c>
      <c r="C53" s="59">
        <v>449</v>
      </c>
      <c r="D53" s="54" t="s">
        <v>14</v>
      </c>
      <c r="E53" s="13"/>
      <c r="F53" s="14">
        <f t="shared" si="1"/>
        <v>0</v>
      </c>
    </row>
    <row r="54" spans="1:8">
      <c r="A54" s="22">
        <v>4</v>
      </c>
      <c r="B54" s="25" t="s">
        <v>33</v>
      </c>
      <c r="C54" s="23">
        <v>18</v>
      </c>
      <c r="D54" s="23" t="s">
        <v>31</v>
      </c>
      <c r="E54" s="24"/>
      <c r="F54" s="14">
        <f t="shared" si="1"/>
        <v>0</v>
      </c>
    </row>
    <row r="55" spans="1:8">
      <c r="A55" s="22">
        <v>5</v>
      </c>
      <c r="B55" s="25" t="s">
        <v>34</v>
      </c>
      <c r="C55" s="23">
        <v>18</v>
      </c>
      <c r="D55" s="23" t="s">
        <v>31</v>
      </c>
      <c r="E55" s="24"/>
      <c r="F55" s="14">
        <f t="shared" si="1"/>
        <v>0</v>
      </c>
    </row>
    <row r="56" spans="1:8">
      <c r="A56" s="113" t="s">
        <v>11</v>
      </c>
      <c r="B56" s="113"/>
      <c r="C56" s="113"/>
      <c r="D56" s="113"/>
      <c r="E56" s="113"/>
      <c r="F56" s="100">
        <f>SUM(F49:F55)</f>
        <v>0</v>
      </c>
      <c r="H56" s="9" t="s">
        <v>12</v>
      </c>
    </row>
    <row r="57" spans="1:8">
      <c r="A57" s="113" t="s">
        <v>35</v>
      </c>
      <c r="B57" s="113"/>
      <c r="C57" s="113"/>
      <c r="D57" s="113"/>
      <c r="E57" s="113"/>
      <c r="F57" s="100">
        <f>F56*0.21</f>
        <v>0</v>
      </c>
    </row>
    <row r="58" spans="1:8">
      <c r="A58" s="113" t="s">
        <v>27</v>
      </c>
      <c r="B58" s="113"/>
      <c r="C58" s="113"/>
      <c r="D58" s="113"/>
      <c r="E58" s="113"/>
      <c r="F58" s="100">
        <f>SUM(F56:F57)</f>
        <v>0</v>
      </c>
    </row>
    <row r="59" spans="1:8" s="52" customFormat="1">
      <c r="A59" s="26"/>
      <c r="B59" s="26"/>
      <c r="C59" s="26"/>
      <c r="D59" s="26"/>
      <c r="E59" s="26"/>
      <c r="F59" s="27"/>
    </row>
    <row r="60" spans="1:8" s="52" customFormat="1">
      <c r="A60" s="26"/>
      <c r="B60" s="26"/>
      <c r="C60" s="26"/>
      <c r="D60" s="26"/>
      <c r="E60" s="26"/>
      <c r="F60" s="27"/>
    </row>
    <row r="61" spans="1:8">
      <c r="A61" s="122" t="s">
        <v>103</v>
      </c>
      <c r="B61" s="122"/>
      <c r="C61" s="122"/>
      <c r="D61" s="122"/>
      <c r="E61" s="122"/>
      <c r="F61" s="122"/>
    </row>
    <row r="62" spans="1:8" ht="28.5">
      <c r="A62" s="98" t="s">
        <v>6</v>
      </c>
      <c r="B62" s="99" t="s">
        <v>7</v>
      </c>
      <c r="C62" s="99" t="s">
        <v>8</v>
      </c>
      <c r="D62" s="99" t="s">
        <v>9</v>
      </c>
      <c r="E62" s="99" t="s">
        <v>10</v>
      </c>
      <c r="F62" s="99" t="s">
        <v>11</v>
      </c>
    </row>
    <row r="63" spans="1:8">
      <c r="A63" s="60">
        <v>183101215</v>
      </c>
      <c r="B63" s="61" t="s">
        <v>36</v>
      </c>
      <c r="C63" s="16">
        <v>23</v>
      </c>
      <c r="D63" s="16" t="s">
        <v>16</v>
      </c>
      <c r="E63" s="17"/>
      <c r="F63" s="110">
        <f>C63*E63</f>
        <v>0</v>
      </c>
    </row>
    <row r="64" spans="1:8">
      <c r="A64" s="62">
        <v>184102114</v>
      </c>
      <c r="B64" s="63" t="s">
        <v>59</v>
      </c>
      <c r="C64" s="16">
        <v>23</v>
      </c>
      <c r="D64" s="16" t="s">
        <v>16</v>
      </c>
      <c r="E64" s="17"/>
      <c r="F64" s="110">
        <f t="shared" ref="F64:F77" si="2">C64*E64</f>
        <v>0</v>
      </c>
    </row>
    <row r="65" spans="1:6">
      <c r="A65" s="64">
        <v>184202112</v>
      </c>
      <c r="B65" s="65" t="s">
        <v>37</v>
      </c>
      <c r="C65" s="16">
        <v>23</v>
      </c>
      <c r="D65" s="16" t="s">
        <v>16</v>
      </c>
      <c r="E65" s="17"/>
      <c r="F65" s="110">
        <f t="shared" si="2"/>
        <v>0</v>
      </c>
    </row>
    <row r="66" spans="1:6">
      <c r="A66" s="122" t="s">
        <v>103</v>
      </c>
      <c r="B66" s="122"/>
      <c r="C66" s="122"/>
      <c r="D66" s="122"/>
      <c r="E66" s="122"/>
      <c r="F66" s="122"/>
    </row>
    <row r="67" spans="1:6">
      <c r="A67" s="66">
        <v>184501111</v>
      </c>
      <c r="B67" s="67" t="s">
        <v>60</v>
      </c>
      <c r="C67" s="16">
        <v>23</v>
      </c>
      <c r="D67" s="16" t="s">
        <v>14</v>
      </c>
      <c r="E67" s="17"/>
      <c r="F67" s="110">
        <f t="shared" si="2"/>
        <v>0</v>
      </c>
    </row>
    <row r="68" spans="1:6">
      <c r="A68" s="44">
        <v>185802114</v>
      </c>
      <c r="B68" s="45" t="s">
        <v>77</v>
      </c>
      <c r="C68" s="16">
        <v>0.3</v>
      </c>
      <c r="D68" s="16" t="s">
        <v>31</v>
      </c>
      <c r="E68" s="17"/>
      <c r="F68" s="110">
        <f t="shared" si="2"/>
        <v>0</v>
      </c>
    </row>
    <row r="69" spans="1:6">
      <c r="A69" s="11">
        <v>6</v>
      </c>
      <c r="B69" s="15" t="s">
        <v>61</v>
      </c>
      <c r="C69" s="16">
        <v>69</v>
      </c>
      <c r="D69" s="16" t="s">
        <v>16</v>
      </c>
      <c r="E69" s="17"/>
      <c r="F69" s="110">
        <f t="shared" si="2"/>
        <v>0</v>
      </c>
    </row>
    <row r="70" spans="1:6">
      <c r="A70" s="11">
        <v>7</v>
      </c>
      <c r="B70" s="15" t="s">
        <v>38</v>
      </c>
      <c r="C70" s="16">
        <v>51</v>
      </c>
      <c r="D70" s="16" t="s">
        <v>16</v>
      </c>
      <c r="E70" s="17"/>
      <c r="F70" s="110">
        <f t="shared" si="2"/>
        <v>0</v>
      </c>
    </row>
    <row r="71" spans="1:6">
      <c r="A71" s="11">
        <v>8</v>
      </c>
      <c r="B71" s="15" t="s">
        <v>39</v>
      </c>
      <c r="C71" s="16">
        <v>69</v>
      </c>
      <c r="D71" s="16" t="s">
        <v>40</v>
      </c>
      <c r="E71" s="17"/>
      <c r="F71" s="110">
        <f t="shared" si="2"/>
        <v>0</v>
      </c>
    </row>
    <row r="72" spans="1:6">
      <c r="A72" s="11">
        <v>9</v>
      </c>
      <c r="B72" s="15" t="s">
        <v>41</v>
      </c>
      <c r="C72" s="16">
        <v>7</v>
      </c>
      <c r="D72" s="16" t="s">
        <v>42</v>
      </c>
      <c r="E72" s="17"/>
      <c r="F72" s="110">
        <f t="shared" si="2"/>
        <v>0</v>
      </c>
    </row>
    <row r="73" spans="1:6">
      <c r="A73" s="11">
        <v>10</v>
      </c>
      <c r="B73" s="15" t="s">
        <v>62</v>
      </c>
      <c r="C73" s="16">
        <v>0.3</v>
      </c>
      <c r="D73" s="16" t="s">
        <v>31</v>
      </c>
      <c r="E73" s="17"/>
      <c r="F73" s="110">
        <f t="shared" si="2"/>
        <v>0</v>
      </c>
    </row>
    <row r="74" spans="1:6">
      <c r="A74" s="19" t="s">
        <v>99</v>
      </c>
      <c r="B74" s="46" t="s">
        <v>85</v>
      </c>
      <c r="C74" s="47">
        <v>6</v>
      </c>
      <c r="D74" s="18" t="s">
        <v>16</v>
      </c>
      <c r="E74" s="53"/>
      <c r="F74" s="14">
        <f t="shared" si="2"/>
        <v>0</v>
      </c>
    </row>
    <row r="75" spans="1:6">
      <c r="A75" s="19" t="s">
        <v>100</v>
      </c>
      <c r="B75" s="46" t="s">
        <v>50</v>
      </c>
      <c r="C75" s="47">
        <v>3</v>
      </c>
      <c r="D75" s="18" t="s">
        <v>16</v>
      </c>
      <c r="E75" s="53"/>
      <c r="F75" s="14">
        <f t="shared" si="2"/>
        <v>0</v>
      </c>
    </row>
    <row r="76" spans="1:6">
      <c r="A76" s="19" t="s">
        <v>100</v>
      </c>
      <c r="B76" s="46" t="s">
        <v>51</v>
      </c>
      <c r="C76" s="47">
        <v>4</v>
      </c>
      <c r="D76" s="18" t="s">
        <v>16</v>
      </c>
      <c r="E76" s="53"/>
      <c r="F76" s="14">
        <f t="shared" si="2"/>
        <v>0</v>
      </c>
    </row>
    <row r="77" spans="1:6">
      <c r="A77" s="19" t="s">
        <v>100</v>
      </c>
      <c r="B77" s="46" t="s">
        <v>87</v>
      </c>
      <c r="C77" s="47">
        <v>10</v>
      </c>
      <c r="D77" s="18" t="s">
        <v>16</v>
      </c>
      <c r="E77" s="53"/>
      <c r="F77" s="14">
        <f t="shared" si="2"/>
        <v>0</v>
      </c>
    </row>
    <row r="78" spans="1:6">
      <c r="A78" s="114" t="s">
        <v>11</v>
      </c>
      <c r="B78" s="115"/>
      <c r="C78" s="115"/>
      <c r="D78" s="115"/>
      <c r="E78" s="116"/>
      <c r="F78" s="101">
        <f>SUM(F63:F77)</f>
        <v>0</v>
      </c>
    </row>
    <row r="79" spans="1:6">
      <c r="A79" s="114" t="s">
        <v>43</v>
      </c>
      <c r="B79" s="115"/>
      <c r="C79" s="115"/>
      <c r="D79" s="115"/>
      <c r="E79" s="116"/>
      <c r="F79" s="101">
        <f>F78*0.21</f>
        <v>0</v>
      </c>
    </row>
    <row r="80" spans="1:6">
      <c r="A80" s="114" t="s">
        <v>27</v>
      </c>
      <c r="B80" s="115"/>
      <c r="C80" s="115"/>
      <c r="D80" s="115"/>
      <c r="E80" s="116"/>
      <c r="F80" s="101">
        <f>SUM(F78:F79)</f>
        <v>0</v>
      </c>
    </row>
    <row r="82" spans="1:6">
      <c r="A82" s="124" t="s">
        <v>44</v>
      </c>
      <c r="B82" s="125"/>
      <c r="C82" s="125"/>
      <c r="D82" s="125"/>
      <c r="E82" s="125"/>
      <c r="F82" s="126"/>
    </row>
    <row r="84" spans="1:6">
      <c r="A84" s="9"/>
    </row>
    <row r="85" spans="1:6">
      <c r="A85" s="9"/>
    </row>
    <row r="86" spans="1:6">
      <c r="A86" s="9"/>
    </row>
    <row r="87" spans="1:6">
      <c r="A87" s="9"/>
    </row>
    <row r="88" spans="1:6">
      <c r="A88" s="9"/>
    </row>
    <row r="89" spans="1:6">
      <c r="A89" s="9"/>
    </row>
    <row r="90" spans="1:6">
      <c r="A90" s="9"/>
    </row>
    <row r="91" spans="1:6">
      <c r="A91" s="9"/>
    </row>
    <row r="92" spans="1:6">
      <c r="A92" s="9"/>
    </row>
    <row r="93" spans="1:6">
      <c r="A93" s="9"/>
    </row>
    <row r="94" spans="1:6">
      <c r="A94" s="9"/>
    </row>
    <row r="95" spans="1:6">
      <c r="A95" s="9"/>
    </row>
  </sheetData>
  <mergeCells count="20">
    <mergeCell ref="A57:E57"/>
    <mergeCell ref="A1:F1"/>
    <mergeCell ref="A3:F3"/>
    <mergeCell ref="A4:F4"/>
    <mergeCell ref="A5:F5"/>
    <mergeCell ref="A12:F12"/>
    <mergeCell ref="A34:F34"/>
    <mergeCell ref="A43:E43"/>
    <mergeCell ref="A44:E44"/>
    <mergeCell ref="A45:E45"/>
    <mergeCell ref="A47:F47"/>
    <mergeCell ref="A56:E56"/>
    <mergeCell ref="A2:F2"/>
    <mergeCell ref="A82:F82"/>
    <mergeCell ref="A58:E58"/>
    <mergeCell ref="A61:F61"/>
    <mergeCell ref="A66:F66"/>
    <mergeCell ref="A78:E78"/>
    <mergeCell ref="A79:E79"/>
    <mergeCell ref="A80:E80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8"/>
  <sheetViews>
    <sheetView tabSelected="1" topLeftCell="A73" workbookViewId="0">
      <selection activeCell="H13" sqref="H13"/>
    </sheetView>
  </sheetViews>
  <sheetFormatPr defaultRowHeight="14.25"/>
  <cols>
    <col min="1" max="1" width="12.42578125" style="8" customWidth="1"/>
    <col min="2" max="2" width="46.85546875" style="9" customWidth="1"/>
    <col min="3" max="3" width="11.7109375" style="10" customWidth="1"/>
    <col min="4" max="4" width="10.7109375" style="9" customWidth="1"/>
    <col min="5" max="5" width="13.42578125" style="9" customWidth="1"/>
    <col min="6" max="6" width="13.28515625" style="9" customWidth="1"/>
    <col min="7" max="7" width="21.42578125" style="9" customWidth="1"/>
    <col min="8" max="8" width="9.140625" style="9"/>
    <col min="9" max="9" width="15.140625" style="9" customWidth="1"/>
    <col min="10" max="10" width="16" style="9" customWidth="1"/>
    <col min="11" max="16384" width="9.140625" style="9"/>
  </cols>
  <sheetData>
    <row r="1" spans="1:7">
      <c r="A1" s="117" t="s">
        <v>84</v>
      </c>
      <c r="B1" s="117"/>
      <c r="C1" s="117"/>
      <c r="D1" s="117"/>
      <c r="E1" s="117"/>
      <c r="F1" s="117"/>
      <c r="G1" s="117"/>
    </row>
    <row r="2" spans="1:7">
      <c r="A2" s="114" t="s">
        <v>111</v>
      </c>
      <c r="B2" s="115"/>
      <c r="C2" s="115"/>
      <c r="D2" s="115"/>
      <c r="E2" s="115"/>
      <c r="F2" s="115"/>
      <c r="G2" s="111"/>
    </row>
    <row r="3" spans="1:7" ht="14.25" customHeight="1">
      <c r="A3" s="117" t="s">
        <v>112</v>
      </c>
      <c r="B3" s="117"/>
      <c r="C3" s="117"/>
      <c r="D3" s="117"/>
      <c r="E3" s="117"/>
      <c r="F3" s="134"/>
      <c r="G3" s="112"/>
    </row>
    <row r="4" spans="1:7">
      <c r="A4" s="127" t="s">
        <v>0</v>
      </c>
      <c r="B4" s="127"/>
      <c r="C4" s="127"/>
      <c r="D4" s="127"/>
      <c r="E4" s="127"/>
      <c r="F4" s="127"/>
      <c r="G4" s="127"/>
    </row>
    <row r="5" spans="1:7" ht="12" customHeight="1"/>
    <row r="6" spans="1:7" ht="40.5">
      <c r="B6" s="109" t="s">
        <v>1</v>
      </c>
      <c r="C6" s="93" t="s">
        <v>2</v>
      </c>
      <c r="D6" s="93" t="s">
        <v>3</v>
      </c>
      <c r="E6" s="94" t="s">
        <v>4</v>
      </c>
    </row>
    <row r="7" spans="1:7">
      <c r="B7" s="3" t="str">
        <f>A14</f>
        <v>1 rok povýsadbové péče</v>
      </c>
      <c r="C7" s="4">
        <f>F24</f>
        <v>0</v>
      </c>
      <c r="D7" s="5">
        <f>C7*0.21</f>
        <v>0</v>
      </c>
      <c r="E7" s="5">
        <f>C7+D7</f>
        <v>0</v>
      </c>
    </row>
    <row r="8" spans="1:7">
      <c r="B8" s="6" t="s">
        <v>80</v>
      </c>
      <c r="C8" s="4">
        <f>F61</f>
        <v>0</v>
      </c>
      <c r="D8" s="5">
        <f t="shared" ref="D8:D11" si="0">C8*0.21</f>
        <v>0</v>
      </c>
      <c r="E8" s="5">
        <f t="shared" ref="E8:E11" si="1">C8+D8</f>
        <v>0</v>
      </c>
    </row>
    <row r="9" spans="1:7">
      <c r="B9" s="7" t="s">
        <v>81</v>
      </c>
      <c r="C9" s="4">
        <f>F73</f>
        <v>0</v>
      </c>
      <c r="D9" s="5">
        <f t="shared" si="0"/>
        <v>0</v>
      </c>
      <c r="E9" s="5">
        <f t="shared" si="1"/>
        <v>0</v>
      </c>
    </row>
    <row r="10" spans="1:7">
      <c r="B10" s="7" t="s">
        <v>82</v>
      </c>
      <c r="C10" s="4">
        <f>F73</f>
        <v>0</v>
      </c>
      <c r="D10" s="5">
        <f t="shared" si="0"/>
        <v>0</v>
      </c>
      <c r="E10" s="5">
        <f t="shared" si="1"/>
        <v>0</v>
      </c>
    </row>
    <row r="11" spans="1:7">
      <c r="B11" s="7" t="s">
        <v>83</v>
      </c>
      <c r="C11" s="4">
        <f>F84</f>
        <v>0</v>
      </c>
      <c r="D11" s="5">
        <f t="shared" si="0"/>
        <v>0</v>
      </c>
      <c r="E11" s="5">
        <f t="shared" si="1"/>
        <v>0</v>
      </c>
    </row>
    <row r="12" spans="1:7">
      <c r="B12" s="95" t="s">
        <v>5</v>
      </c>
      <c r="C12" s="96">
        <f>SUM(C7:C10)</f>
        <v>0</v>
      </c>
      <c r="D12" s="97">
        <f>SUM(D7:D11)</f>
        <v>0</v>
      </c>
      <c r="E12" s="97">
        <f>SUM(E7:E11)</f>
        <v>0</v>
      </c>
    </row>
    <row r="13" spans="1:7" ht="12" customHeight="1"/>
    <row r="14" spans="1:7">
      <c r="A14" s="128" t="s">
        <v>79</v>
      </c>
      <c r="B14" s="129"/>
      <c r="C14" s="129"/>
      <c r="D14" s="129"/>
      <c r="E14" s="129"/>
      <c r="F14" s="129"/>
      <c r="G14" s="130"/>
    </row>
    <row r="15" spans="1:7" ht="28.5">
      <c r="A15" s="69" t="s">
        <v>6</v>
      </c>
      <c r="B15" s="70" t="s">
        <v>7</v>
      </c>
      <c r="C15" s="70" t="s">
        <v>8</v>
      </c>
      <c r="D15" s="70" t="s">
        <v>9</v>
      </c>
      <c r="E15" s="70" t="s">
        <v>10</v>
      </c>
      <c r="F15" s="70" t="s">
        <v>11</v>
      </c>
      <c r="G15" s="71" t="s">
        <v>63</v>
      </c>
    </row>
    <row r="16" spans="1:7">
      <c r="A16" s="102">
        <v>185804312</v>
      </c>
      <c r="B16" s="103" t="s">
        <v>104</v>
      </c>
      <c r="C16" s="72">
        <v>51.7</v>
      </c>
      <c r="D16" s="71" t="s">
        <v>24</v>
      </c>
      <c r="E16" s="73"/>
      <c r="F16" s="74">
        <f>C16*E16</f>
        <v>0</v>
      </c>
      <c r="G16" s="51" t="s">
        <v>106</v>
      </c>
    </row>
    <row r="17" spans="1:7">
      <c r="A17" s="102">
        <v>185804312</v>
      </c>
      <c r="B17" s="103" t="s">
        <v>105</v>
      </c>
      <c r="C17" s="72">
        <v>90</v>
      </c>
      <c r="D17" s="71" t="s">
        <v>24</v>
      </c>
      <c r="E17" s="73"/>
      <c r="F17" s="74">
        <f>C17*E17</f>
        <v>0</v>
      </c>
      <c r="G17" s="51" t="s">
        <v>106</v>
      </c>
    </row>
    <row r="18" spans="1:7">
      <c r="A18" s="102">
        <v>185804312</v>
      </c>
      <c r="B18" s="103" t="s">
        <v>107</v>
      </c>
      <c r="C18" s="72">
        <v>46</v>
      </c>
      <c r="D18" s="71" t="s">
        <v>24</v>
      </c>
      <c r="E18" s="73"/>
      <c r="F18" s="74">
        <f>C18*E18</f>
        <v>0</v>
      </c>
      <c r="G18" s="51" t="s">
        <v>106</v>
      </c>
    </row>
    <row r="19" spans="1:7">
      <c r="A19" s="71">
        <v>185804235</v>
      </c>
      <c r="B19" s="75" t="s">
        <v>67</v>
      </c>
      <c r="C19" s="76">
        <v>621</v>
      </c>
      <c r="D19" s="77" t="s">
        <v>14</v>
      </c>
      <c r="E19" s="74"/>
      <c r="F19" s="74">
        <f t="shared" ref="F19:F20" si="2">C19*E19</f>
        <v>0</v>
      </c>
      <c r="G19" s="75" t="s">
        <v>108</v>
      </c>
    </row>
    <row r="20" spans="1:7">
      <c r="A20" s="71">
        <v>185802113</v>
      </c>
      <c r="B20" s="78" t="s">
        <v>70</v>
      </c>
      <c r="C20" s="76">
        <v>18</v>
      </c>
      <c r="D20" s="16" t="s">
        <v>31</v>
      </c>
      <c r="E20" s="17"/>
      <c r="F20" s="74">
        <f t="shared" si="2"/>
        <v>0</v>
      </c>
      <c r="G20" s="75" t="s">
        <v>71</v>
      </c>
    </row>
    <row r="21" spans="1:7">
      <c r="A21" s="71">
        <v>185802113</v>
      </c>
      <c r="B21" s="87" t="s">
        <v>78</v>
      </c>
      <c r="C21" s="84">
        <v>36</v>
      </c>
      <c r="D21" s="85" t="s">
        <v>31</v>
      </c>
      <c r="E21" s="86"/>
      <c r="F21" s="74">
        <f>C21*E21</f>
        <v>0</v>
      </c>
      <c r="G21" s="75" t="s">
        <v>71</v>
      </c>
    </row>
    <row r="22" spans="1:7">
      <c r="A22" s="71">
        <v>1</v>
      </c>
      <c r="B22" s="81" t="s">
        <v>73</v>
      </c>
      <c r="C22" s="76">
        <v>36</v>
      </c>
      <c r="D22" s="71" t="s">
        <v>31</v>
      </c>
      <c r="E22" s="74"/>
      <c r="F22" s="74">
        <f t="shared" ref="F22:F23" si="3">C22*E22</f>
        <v>0</v>
      </c>
      <c r="G22" s="75" t="s">
        <v>71</v>
      </c>
    </row>
    <row r="23" spans="1:7">
      <c r="A23" s="88">
        <v>2</v>
      </c>
      <c r="B23" s="89" t="s">
        <v>75</v>
      </c>
      <c r="C23" s="84">
        <v>36</v>
      </c>
      <c r="D23" s="85" t="s">
        <v>31</v>
      </c>
      <c r="E23" s="86"/>
      <c r="F23" s="74">
        <f t="shared" si="3"/>
        <v>0</v>
      </c>
      <c r="G23" s="75" t="s">
        <v>71</v>
      </c>
    </row>
    <row r="24" spans="1:7" ht="15.75">
      <c r="A24" s="131" t="s">
        <v>11</v>
      </c>
      <c r="B24" s="132"/>
      <c r="C24" s="132"/>
      <c r="D24" s="132"/>
      <c r="E24" s="133"/>
      <c r="F24" s="92">
        <f>SUM(F16:F23)</f>
        <v>0</v>
      </c>
      <c r="G24" s="68"/>
    </row>
    <row r="25" spans="1:7" ht="15.75">
      <c r="A25" s="131" t="s">
        <v>3</v>
      </c>
      <c r="B25" s="132"/>
      <c r="C25" s="132"/>
      <c r="D25" s="132"/>
      <c r="E25" s="133"/>
      <c r="F25" s="92">
        <f>F24*0.21</f>
        <v>0</v>
      </c>
      <c r="G25" s="68"/>
    </row>
    <row r="26" spans="1:7" ht="15.75">
      <c r="A26" s="131" t="s">
        <v>27</v>
      </c>
      <c r="B26" s="132"/>
      <c r="C26" s="132"/>
      <c r="D26" s="132"/>
      <c r="E26" s="133"/>
      <c r="F26" s="92">
        <f>SUM(F24:F25)</f>
        <v>0</v>
      </c>
      <c r="G26" s="68"/>
    </row>
    <row r="28" spans="1:7">
      <c r="A28" s="128" t="s">
        <v>80</v>
      </c>
      <c r="B28" s="129"/>
      <c r="C28" s="129"/>
      <c r="D28" s="129"/>
      <c r="E28" s="129"/>
      <c r="F28" s="129"/>
      <c r="G28" s="130"/>
    </row>
    <row r="29" spans="1:7" ht="28.5">
      <c r="A29" s="69" t="s">
        <v>6</v>
      </c>
      <c r="B29" s="70" t="s">
        <v>7</v>
      </c>
      <c r="C29" s="70" t="s">
        <v>8</v>
      </c>
      <c r="D29" s="70" t="s">
        <v>9</v>
      </c>
      <c r="E29" s="70" t="s">
        <v>10</v>
      </c>
      <c r="F29" s="70" t="s">
        <v>11</v>
      </c>
      <c r="G29" s="71" t="s">
        <v>63</v>
      </c>
    </row>
    <row r="30" spans="1:7">
      <c r="A30" s="102">
        <v>185804312</v>
      </c>
      <c r="B30" s="103" t="s">
        <v>104</v>
      </c>
      <c r="C30" s="72">
        <v>51.7</v>
      </c>
      <c r="D30" s="71" t="s">
        <v>24</v>
      </c>
      <c r="E30" s="73"/>
      <c r="F30" s="74">
        <f>C30*E30</f>
        <v>0</v>
      </c>
      <c r="G30" s="51" t="s">
        <v>106</v>
      </c>
    </row>
    <row r="31" spans="1:7">
      <c r="A31" s="102">
        <v>185804312</v>
      </c>
      <c r="B31" s="103" t="s">
        <v>105</v>
      </c>
      <c r="C31" s="72">
        <v>90</v>
      </c>
      <c r="D31" s="71" t="s">
        <v>24</v>
      </c>
      <c r="E31" s="73"/>
      <c r="F31" s="74">
        <f>C31*E31</f>
        <v>0</v>
      </c>
      <c r="G31" s="51" t="s">
        <v>106</v>
      </c>
    </row>
    <row r="32" spans="1:7">
      <c r="A32" s="102">
        <v>185804312</v>
      </c>
      <c r="B32" s="103" t="s">
        <v>107</v>
      </c>
      <c r="C32" s="72">
        <v>46</v>
      </c>
      <c r="D32" s="71" t="s">
        <v>24</v>
      </c>
      <c r="E32" s="73"/>
      <c r="F32" s="74">
        <f>C32*E32</f>
        <v>0</v>
      </c>
      <c r="G32" s="51" t="s">
        <v>106</v>
      </c>
    </row>
    <row r="33" spans="1:7">
      <c r="A33" s="128" t="s">
        <v>80</v>
      </c>
      <c r="B33" s="129"/>
      <c r="C33" s="129"/>
      <c r="D33" s="129"/>
      <c r="E33" s="129"/>
      <c r="F33" s="129"/>
      <c r="G33" s="130"/>
    </row>
    <row r="34" spans="1:7">
      <c r="A34" s="71">
        <v>185804235</v>
      </c>
      <c r="B34" s="75" t="s">
        <v>67</v>
      </c>
      <c r="C34" s="76">
        <v>621</v>
      </c>
      <c r="D34" s="77" t="s">
        <v>14</v>
      </c>
      <c r="E34" s="74"/>
      <c r="F34" s="74">
        <f t="shared" ref="F34:F35" si="4">C34*E34</f>
        <v>0</v>
      </c>
      <c r="G34" s="75" t="s">
        <v>108</v>
      </c>
    </row>
    <row r="35" spans="1:7">
      <c r="A35" s="71">
        <v>185802113</v>
      </c>
      <c r="B35" s="78" t="s">
        <v>70</v>
      </c>
      <c r="C35" s="76">
        <v>8</v>
      </c>
      <c r="D35" s="16" t="s">
        <v>31</v>
      </c>
      <c r="E35" s="17"/>
      <c r="F35" s="74">
        <f t="shared" si="4"/>
        <v>0</v>
      </c>
      <c r="G35" s="75" t="s">
        <v>71</v>
      </c>
    </row>
    <row r="36" spans="1:7">
      <c r="A36" s="71">
        <v>185802113</v>
      </c>
      <c r="B36" s="87" t="s">
        <v>78</v>
      </c>
      <c r="C36" s="84">
        <v>36</v>
      </c>
      <c r="D36" s="85" t="s">
        <v>31</v>
      </c>
      <c r="E36" s="86"/>
      <c r="F36" s="74">
        <f>C36*E36</f>
        <v>0</v>
      </c>
      <c r="G36" s="75" t="s">
        <v>71</v>
      </c>
    </row>
    <row r="37" spans="1:7">
      <c r="A37" s="82">
        <v>183406213</v>
      </c>
      <c r="B37" s="83" t="s">
        <v>74</v>
      </c>
      <c r="C37" s="84">
        <v>449</v>
      </c>
      <c r="D37" s="85" t="s">
        <v>14</v>
      </c>
      <c r="E37" s="86"/>
      <c r="F37" s="74">
        <f>C37*E37</f>
        <v>0</v>
      </c>
      <c r="G37" s="75" t="s">
        <v>71</v>
      </c>
    </row>
    <row r="38" spans="1:7">
      <c r="A38" s="106">
        <v>184803112</v>
      </c>
      <c r="B38" s="107" t="s">
        <v>76</v>
      </c>
      <c r="C38" s="72">
        <v>20</v>
      </c>
      <c r="D38" s="90" t="s">
        <v>14</v>
      </c>
      <c r="E38" s="91"/>
      <c r="F38" s="74">
        <f>C38*E38</f>
        <v>0</v>
      </c>
      <c r="G38" s="75" t="s">
        <v>71</v>
      </c>
    </row>
    <row r="39" spans="1:7">
      <c r="A39" s="71">
        <v>1</v>
      </c>
      <c r="B39" s="81" t="s">
        <v>73</v>
      </c>
      <c r="C39" s="76">
        <v>8</v>
      </c>
      <c r="D39" s="71" t="s">
        <v>31</v>
      </c>
      <c r="E39" s="74"/>
      <c r="F39" s="74">
        <f t="shared" ref="F39:F40" si="5">C39*E39</f>
        <v>0</v>
      </c>
      <c r="G39" s="75" t="s">
        <v>71</v>
      </c>
    </row>
    <row r="40" spans="1:7">
      <c r="A40" s="88">
        <v>2</v>
      </c>
      <c r="B40" s="89" t="s">
        <v>75</v>
      </c>
      <c r="C40" s="84">
        <v>36</v>
      </c>
      <c r="D40" s="85" t="s">
        <v>31</v>
      </c>
      <c r="E40" s="86"/>
      <c r="F40" s="74">
        <f t="shared" si="5"/>
        <v>0</v>
      </c>
      <c r="G40" s="75" t="s">
        <v>71</v>
      </c>
    </row>
    <row r="41" spans="1:7" ht="15.75">
      <c r="A41" s="131" t="s">
        <v>11</v>
      </c>
      <c r="B41" s="132"/>
      <c r="C41" s="132"/>
      <c r="D41" s="132"/>
      <c r="E41" s="133"/>
      <c r="F41" s="92">
        <f>SUM(F30:F40)</f>
        <v>0</v>
      </c>
      <c r="G41" s="68"/>
    </row>
    <row r="42" spans="1:7" ht="15.75">
      <c r="A42" s="131" t="s">
        <v>3</v>
      </c>
      <c r="B42" s="132"/>
      <c r="C42" s="132"/>
      <c r="D42" s="132"/>
      <c r="E42" s="133"/>
      <c r="F42" s="92">
        <f>F41*0.21</f>
        <v>0</v>
      </c>
      <c r="G42" s="68"/>
    </row>
    <row r="43" spans="1:7" ht="15.75">
      <c r="A43" s="131" t="s">
        <v>27</v>
      </c>
      <c r="B43" s="132"/>
      <c r="C43" s="132"/>
      <c r="D43" s="132"/>
      <c r="E43" s="133"/>
      <c r="F43" s="92">
        <f>SUM(F41:F42)</f>
        <v>0</v>
      </c>
      <c r="G43" s="68"/>
    </row>
    <row r="45" spans="1:7">
      <c r="A45" s="128" t="s">
        <v>81</v>
      </c>
      <c r="B45" s="129"/>
      <c r="C45" s="129"/>
      <c r="D45" s="129"/>
      <c r="E45" s="129"/>
      <c r="F45" s="129"/>
      <c r="G45" s="130"/>
    </row>
    <row r="46" spans="1:7" ht="28.5">
      <c r="A46" s="69" t="s">
        <v>6</v>
      </c>
      <c r="B46" s="70" t="s">
        <v>7</v>
      </c>
      <c r="C46" s="70" t="s">
        <v>8</v>
      </c>
      <c r="D46" s="70" t="s">
        <v>9</v>
      </c>
      <c r="E46" s="70" t="s">
        <v>10</v>
      </c>
      <c r="F46" s="70" t="s">
        <v>11</v>
      </c>
      <c r="G46" s="71" t="s">
        <v>63</v>
      </c>
    </row>
    <row r="47" spans="1:7">
      <c r="A47" s="71">
        <v>184852312</v>
      </c>
      <c r="B47" s="75" t="s">
        <v>64</v>
      </c>
      <c r="C47" s="76">
        <v>23</v>
      </c>
      <c r="D47" s="77" t="s">
        <v>16</v>
      </c>
      <c r="E47" s="74"/>
      <c r="F47" s="74">
        <f t="shared" ref="F47" si="6">C47*E47</f>
        <v>0</v>
      </c>
      <c r="G47" s="75" t="s">
        <v>65</v>
      </c>
    </row>
    <row r="48" spans="1:7">
      <c r="A48" s="102">
        <v>185804312</v>
      </c>
      <c r="B48" s="103" t="s">
        <v>104</v>
      </c>
      <c r="C48" s="72">
        <v>31.02</v>
      </c>
      <c r="D48" s="71" t="s">
        <v>24</v>
      </c>
      <c r="E48" s="73"/>
      <c r="F48" s="74">
        <f>C48*E48</f>
        <v>0</v>
      </c>
      <c r="G48" s="51" t="s">
        <v>109</v>
      </c>
    </row>
    <row r="49" spans="1:7">
      <c r="A49" s="102">
        <v>185804312</v>
      </c>
      <c r="B49" s="103" t="s">
        <v>105</v>
      </c>
      <c r="C49" s="72">
        <v>54</v>
      </c>
      <c r="D49" s="71" t="s">
        <v>24</v>
      </c>
      <c r="E49" s="73"/>
      <c r="F49" s="74">
        <f>C49*E49</f>
        <v>0</v>
      </c>
      <c r="G49" s="51" t="s">
        <v>110</v>
      </c>
    </row>
    <row r="50" spans="1:7">
      <c r="A50" s="102">
        <v>185804312</v>
      </c>
      <c r="B50" s="103" t="s">
        <v>107</v>
      </c>
      <c r="C50" s="72">
        <v>27.6</v>
      </c>
      <c r="D50" s="71" t="s">
        <v>24</v>
      </c>
      <c r="E50" s="73"/>
      <c r="F50" s="74">
        <f>C50*E50</f>
        <v>0</v>
      </c>
      <c r="G50" s="51" t="s">
        <v>109</v>
      </c>
    </row>
    <row r="51" spans="1:7">
      <c r="A51" s="71">
        <v>185804235</v>
      </c>
      <c r="B51" s="75" t="s">
        <v>67</v>
      </c>
      <c r="C51" s="76">
        <v>414</v>
      </c>
      <c r="D51" s="77" t="s">
        <v>14</v>
      </c>
      <c r="E51" s="74"/>
      <c r="F51" s="74">
        <f t="shared" ref="F51:F52" si="7">C51*E51</f>
        <v>0</v>
      </c>
      <c r="G51" s="75" t="s">
        <v>66</v>
      </c>
    </row>
    <row r="52" spans="1:7">
      <c r="A52" s="71">
        <v>185802113</v>
      </c>
      <c r="B52" s="78" t="s">
        <v>70</v>
      </c>
      <c r="C52" s="76">
        <v>8</v>
      </c>
      <c r="D52" s="16" t="s">
        <v>31</v>
      </c>
      <c r="E52" s="17"/>
      <c r="F52" s="74">
        <f t="shared" si="7"/>
        <v>0</v>
      </c>
      <c r="G52" s="75" t="s">
        <v>71</v>
      </c>
    </row>
    <row r="53" spans="1:7">
      <c r="A53" s="71">
        <v>185802113</v>
      </c>
      <c r="B53" s="87" t="s">
        <v>78</v>
      </c>
      <c r="C53" s="84">
        <v>36</v>
      </c>
      <c r="D53" s="85" t="s">
        <v>31</v>
      </c>
      <c r="E53" s="86"/>
      <c r="F53" s="74">
        <f>C53*E53</f>
        <v>0</v>
      </c>
      <c r="G53" s="75" t="s">
        <v>71</v>
      </c>
    </row>
    <row r="54" spans="1:7">
      <c r="A54" s="82">
        <v>183406213</v>
      </c>
      <c r="B54" s="83" t="s">
        <v>74</v>
      </c>
      <c r="C54" s="84">
        <v>449</v>
      </c>
      <c r="D54" s="85" t="s">
        <v>14</v>
      </c>
      <c r="E54" s="86"/>
      <c r="F54" s="74">
        <f>C54*E54</f>
        <v>0</v>
      </c>
      <c r="G54" s="75" t="s">
        <v>71</v>
      </c>
    </row>
    <row r="55" spans="1:7">
      <c r="A55" s="106">
        <v>184803112</v>
      </c>
      <c r="B55" s="107" t="s">
        <v>76</v>
      </c>
      <c r="C55" s="72">
        <v>20</v>
      </c>
      <c r="D55" s="90" t="s">
        <v>14</v>
      </c>
      <c r="E55" s="91"/>
      <c r="F55" s="74">
        <f>C55*E55</f>
        <v>0</v>
      </c>
      <c r="G55" s="75" t="s">
        <v>71</v>
      </c>
    </row>
    <row r="56" spans="1:7">
      <c r="A56" s="71">
        <v>184921093</v>
      </c>
      <c r="B56" s="79" t="s">
        <v>68</v>
      </c>
      <c r="C56" s="76">
        <v>207</v>
      </c>
      <c r="D56" s="77" t="s">
        <v>14</v>
      </c>
      <c r="E56" s="80"/>
      <c r="F56" s="74">
        <f>C56*E56</f>
        <v>0</v>
      </c>
      <c r="G56" s="75" t="s">
        <v>65</v>
      </c>
    </row>
    <row r="57" spans="1:7">
      <c r="A57" s="71">
        <v>183403121</v>
      </c>
      <c r="B57" s="79" t="s">
        <v>69</v>
      </c>
      <c r="C57" s="76">
        <v>48</v>
      </c>
      <c r="D57" s="77" t="s">
        <v>40</v>
      </c>
      <c r="E57" s="74"/>
      <c r="F57" s="74">
        <f>C57*E57</f>
        <v>0</v>
      </c>
      <c r="G57" s="75" t="s">
        <v>65</v>
      </c>
    </row>
    <row r="58" spans="1:7">
      <c r="A58" s="71">
        <v>1</v>
      </c>
      <c r="B58" s="81" t="s">
        <v>73</v>
      </c>
      <c r="C58" s="76">
        <v>8</v>
      </c>
      <c r="D58" s="71" t="s">
        <v>31</v>
      </c>
      <c r="E58" s="74"/>
      <c r="F58" s="74">
        <f t="shared" ref="F58:F60" si="8">C58*E58</f>
        <v>0</v>
      </c>
      <c r="G58" s="75" t="s">
        <v>71</v>
      </c>
    </row>
    <row r="59" spans="1:7">
      <c r="A59" s="88">
        <v>2</v>
      </c>
      <c r="B59" s="89" t="s">
        <v>75</v>
      </c>
      <c r="C59" s="84">
        <v>36</v>
      </c>
      <c r="D59" s="85" t="s">
        <v>31</v>
      </c>
      <c r="E59" s="86"/>
      <c r="F59" s="74">
        <f t="shared" si="8"/>
        <v>0</v>
      </c>
      <c r="G59" s="75" t="s">
        <v>71</v>
      </c>
    </row>
    <row r="60" spans="1:7">
      <c r="A60" s="71">
        <v>3</v>
      </c>
      <c r="B60" s="81" t="s">
        <v>72</v>
      </c>
      <c r="C60" s="76">
        <v>10</v>
      </c>
      <c r="D60" s="71" t="s">
        <v>24</v>
      </c>
      <c r="E60" s="74"/>
      <c r="F60" s="74">
        <f t="shared" si="8"/>
        <v>0</v>
      </c>
      <c r="G60" s="75" t="s">
        <v>65</v>
      </c>
    </row>
    <row r="61" spans="1:7" ht="15.75">
      <c r="A61" s="131" t="s">
        <v>11</v>
      </c>
      <c r="B61" s="132"/>
      <c r="C61" s="132"/>
      <c r="D61" s="132"/>
      <c r="E61" s="133"/>
      <c r="F61" s="92">
        <f>SUM(F47:F60)</f>
        <v>0</v>
      </c>
      <c r="G61" s="68"/>
    </row>
    <row r="62" spans="1:7" ht="15.75">
      <c r="A62" s="131" t="s">
        <v>3</v>
      </c>
      <c r="B62" s="132"/>
      <c r="C62" s="132"/>
      <c r="D62" s="132"/>
      <c r="E62" s="133"/>
      <c r="F62" s="92">
        <f>F61*0.21</f>
        <v>0</v>
      </c>
      <c r="G62" s="68"/>
    </row>
    <row r="63" spans="1:7" ht="15.75">
      <c r="A63" s="131" t="s">
        <v>27</v>
      </c>
      <c r="B63" s="132"/>
      <c r="C63" s="132"/>
      <c r="D63" s="132"/>
      <c r="E63" s="133"/>
      <c r="F63" s="92">
        <f>SUM(F61:F62)</f>
        <v>0</v>
      </c>
      <c r="G63" s="68"/>
    </row>
    <row r="66" spans="1:7">
      <c r="A66" s="128" t="s">
        <v>82</v>
      </c>
      <c r="B66" s="129"/>
      <c r="C66" s="129"/>
      <c r="D66" s="129"/>
      <c r="E66" s="129"/>
      <c r="F66" s="129"/>
      <c r="G66" s="130"/>
    </row>
    <row r="67" spans="1:7" ht="28.5">
      <c r="A67" s="69" t="s">
        <v>6</v>
      </c>
      <c r="B67" s="70" t="s">
        <v>7</v>
      </c>
      <c r="C67" s="70" t="s">
        <v>8</v>
      </c>
      <c r="D67" s="70" t="s">
        <v>9</v>
      </c>
      <c r="E67" s="70" t="s">
        <v>10</v>
      </c>
      <c r="F67" s="70" t="s">
        <v>11</v>
      </c>
      <c r="G67" s="71" t="s">
        <v>63</v>
      </c>
    </row>
    <row r="68" spans="1:7">
      <c r="A68" s="102">
        <v>185804312</v>
      </c>
      <c r="B68" s="103" t="s">
        <v>104</v>
      </c>
      <c r="C68" s="72">
        <v>31.02</v>
      </c>
      <c r="D68" s="71" t="s">
        <v>24</v>
      </c>
      <c r="E68" s="73"/>
      <c r="F68" s="74">
        <f>C68*E68</f>
        <v>0</v>
      </c>
      <c r="G68" s="51" t="s">
        <v>109</v>
      </c>
    </row>
    <row r="69" spans="1:7">
      <c r="A69" s="102">
        <v>185804312</v>
      </c>
      <c r="B69" s="103" t="s">
        <v>105</v>
      </c>
      <c r="C69" s="72">
        <v>54</v>
      </c>
      <c r="D69" s="71" t="s">
        <v>24</v>
      </c>
      <c r="E69" s="73"/>
      <c r="F69" s="74">
        <f>C69*E69</f>
        <v>0</v>
      </c>
      <c r="G69" s="51" t="s">
        <v>110</v>
      </c>
    </row>
    <row r="70" spans="1:7">
      <c r="A70" s="102">
        <v>185804312</v>
      </c>
      <c r="B70" s="103" t="s">
        <v>107</v>
      </c>
      <c r="C70" s="72">
        <v>27.6</v>
      </c>
      <c r="D70" s="71" t="s">
        <v>24</v>
      </c>
      <c r="E70" s="73"/>
      <c r="F70" s="74">
        <f>C70*E70</f>
        <v>0</v>
      </c>
      <c r="G70" s="51" t="s">
        <v>109</v>
      </c>
    </row>
    <row r="71" spans="1:7">
      <c r="A71" s="71">
        <v>185804235</v>
      </c>
      <c r="B71" s="75" t="s">
        <v>67</v>
      </c>
      <c r="C71" s="76">
        <v>414</v>
      </c>
      <c r="D71" s="77" t="s">
        <v>14</v>
      </c>
      <c r="E71" s="74"/>
      <c r="F71" s="74">
        <f t="shared" ref="F71" si="9">C71*E71</f>
        <v>0</v>
      </c>
      <c r="G71" s="75" t="s">
        <v>66</v>
      </c>
    </row>
    <row r="72" spans="1:7">
      <c r="A72" s="106">
        <v>184803112</v>
      </c>
      <c r="B72" s="107" t="s">
        <v>76</v>
      </c>
      <c r="C72" s="72">
        <v>20</v>
      </c>
      <c r="D72" s="90" t="s">
        <v>14</v>
      </c>
      <c r="E72" s="91"/>
      <c r="F72" s="74">
        <f>C72*E72</f>
        <v>0</v>
      </c>
      <c r="G72" s="75" t="s">
        <v>71</v>
      </c>
    </row>
    <row r="73" spans="1:7" ht="15.75">
      <c r="A73" s="131" t="s">
        <v>11</v>
      </c>
      <c r="B73" s="132"/>
      <c r="C73" s="132"/>
      <c r="D73" s="132"/>
      <c r="E73" s="133"/>
      <c r="F73" s="92">
        <f>SUM(F68:F72)</f>
        <v>0</v>
      </c>
      <c r="G73" s="68"/>
    </row>
    <row r="74" spans="1:7" ht="15.75">
      <c r="A74" s="131" t="s">
        <v>3</v>
      </c>
      <c r="B74" s="132"/>
      <c r="C74" s="132"/>
      <c r="D74" s="132"/>
      <c r="E74" s="133"/>
      <c r="F74" s="92">
        <f>F73*0.21</f>
        <v>0</v>
      </c>
      <c r="G74" s="68"/>
    </row>
    <row r="75" spans="1:7" ht="15.75">
      <c r="A75" s="131" t="s">
        <v>27</v>
      </c>
      <c r="B75" s="132"/>
      <c r="C75" s="132"/>
      <c r="D75" s="132"/>
      <c r="E75" s="133"/>
      <c r="F75" s="92">
        <f>SUM(F73:F74)</f>
        <v>0</v>
      </c>
      <c r="G75" s="68"/>
    </row>
    <row r="77" spans="1:7">
      <c r="A77" s="128" t="s">
        <v>83</v>
      </c>
      <c r="B77" s="129"/>
      <c r="C77" s="129"/>
      <c r="D77" s="129"/>
      <c r="E77" s="129"/>
      <c r="F77" s="129"/>
      <c r="G77" s="130"/>
    </row>
    <row r="78" spans="1:7" ht="28.5">
      <c r="A78" s="69" t="s">
        <v>6</v>
      </c>
      <c r="B78" s="70" t="s">
        <v>7</v>
      </c>
      <c r="C78" s="70" t="s">
        <v>8</v>
      </c>
      <c r="D78" s="70" t="s">
        <v>9</v>
      </c>
      <c r="E78" s="70" t="s">
        <v>10</v>
      </c>
      <c r="F78" s="70" t="s">
        <v>11</v>
      </c>
      <c r="G78" s="71" t="s">
        <v>63</v>
      </c>
    </row>
    <row r="79" spans="1:7">
      <c r="A79" s="102">
        <v>185804312</v>
      </c>
      <c r="B79" s="103" t="s">
        <v>104</v>
      </c>
      <c r="C79" s="72">
        <v>31.02</v>
      </c>
      <c r="D79" s="71" t="s">
        <v>24</v>
      </c>
      <c r="E79" s="73"/>
      <c r="F79" s="74">
        <f>C79*E79</f>
        <v>0</v>
      </c>
      <c r="G79" s="51" t="s">
        <v>109</v>
      </c>
    </row>
    <row r="80" spans="1:7">
      <c r="A80" s="102">
        <v>185804312</v>
      </c>
      <c r="B80" s="103" t="s">
        <v>105</v>
      </c>
      <c r="C80" s="72">
        <v>54</v>
      </c>
      <c r="D80" s="71" t="s">
        <v>24</v>
      </c>
      <c r="E80" s="73"/>
      <c r="F80" s="74">
        <f>C80*E80</f>
        <v>0</v>
      </c>
      <c r="G80" s="51" t="s">
        <v>110</v>
      </c>
    </row>
    <row r="81" spans="1:7">
      <c r="A81" s="102">
        <v>185804312</v>
      </c>
      <c r="B81" s="103" t="s">
        <v>107</v>
      </c>
      <c r="C81" s="72">
        <v>27.6</v>
      </c>
      <c r="D81" s="71" t="s">
        <v>24</v>
      </c>
      <c r="E81" s="73"/>
      <c r="F81" s="74">
        <f>C81*E81</f>
        <v>0</v>
      </c>
      <c r="G81" s="51" t="s">
        <v>109</v>
      </c>
    </row>
    <row r="82" spans="1:7">
      <c r="A82" s="71">
        <v>185804235</v>
      </c>
      <c r="B82" s="75" t="s">
        <v>67</v>
      </c>
      <c r="C82" s="76">
        <v>414</v>
      </c>
      <c r="D82" s="77" t="s">
        <v>14</v>
      </c>
      <c r="E82" s="74"/>
      <c r="F82" s="74">
        <f t="shared" ref="F82" si="10">C82*E82</f>
        <v>0</v>
      </c>
      <c r="G82" s="75" t="s">
        <v>66</v>
      </c>
    </row>
    <row r="83" spans="1:7">
      <c r="A83" s="106">
        <v>184803112</v>
      </c>
      <c r="B83" s="107" t="s">
        <v>76</v>
      </c>
      <c r="C83" s="72">
        <v>20</v>
      </c>
      <c r="D83" s="90" t="s">
        <v>14</v>
      </c>
      <c r="E83" s="91"/>
      <c r="F83" s="74">
        <f>C83*E83</f>
        <v>0</v>
      </c>
      <c r="G83" s="75" t="s">
        <v>71</v>
      </c>
    </row>
    <row r="84" spans="1:7" ht="15.75">
      <c r="A84" s="131" t="s">
        <v>11</v>
      </c>
      <c r="B84" s="132"/>
      <c r="C84" s="132"/>
      <c r="D84" s="132"/>
      <c r="E84" s="133"/>
      <c r="F84" s="92">
        <f>SUM(F79:F83)</f>
        <v>0</v>
      </c>
      <c r="G84" s="68"/>
    </row>
    <row r="85" spans="1:7" ht="15.75">
      <c r="A85" s="131" t="s">
        <v>3</v>
      </c>
      <c r="B85" s="132"/>
      <c r="C85" s="132"/>
      <c r="D85" s="132"/>
      <c r="E85" s="133"/>
      <c r="F85" s="92">
        <f>F84*0.21</f>
        <v>0</v>
      </c>
      <c r="G85" s="68"/>
    </row>
    <row r="86" spans="1:7" ht="15.75">
      <c r="A86" s="131" t="s">
        <v>27</v>
      </c>
      <c r="B86" s="132"/>
      <c r="C86" s="132"/>
      <c r="D86" s="132"/>
      <c r="E86" s="133"/>
      <c r="F86" s="92">
        <f>SUM(F84:F85)</f>
        <v>0</v>
      </c>
      <c r="G86" s="68"/>
    </row>
    <row r="88" spans="1:7">
      <c r="A88" s="135"/>
      <c r="B88" s="135"/>
      <c r="C88" s="135"/>
      <c r="D88" s="135"/>
      <c r="E88" s="135"/>
      <c r="F88" s="135"/>
      <c r="G88" s="135"/>
    </row>
  </sheetData>
  <mergeCells count="26">
    <mergeCell ref="A25:E25"/>
    <mergeCell ref="A1:G1"/>
    <mergeCell ref="A4:G4"/>
    <mergeCell ref="A14:G14"/>
    <mergeCell ref="A24:E24"/>
    <mergeCell ref="A2:F2"/>
    <mergeCell ref="A3:F3"/>
    <mergeCell ref="A73:E73"/>
    <mergeCell ref="A26:E26"/>
    <mergeCell ref="A28:G28"/>
    <mergeCell ref="A33:G33"/>
    <mergeCell ref="A41:E41"/>
    <mergeCell ref="A42:E42"/>
    <mergeCell ref="A43:E43"/>
    <mergeCell ref="A45:G45"/>
    <mergeCell ref="A61:E61"/>
    <mergeCell ref="A62:E62"/>
    <mergeCell ref="A63:E63"/>
    <mergeCell ref="A66:G66"/>
    <mergeCell ref="A88:G88"/>
    <mergeCell ref="A74:E74"/>
    <mergeCell ref="A75:E75"/>
    <mergeCell ref="A77:G77"/>
    <mergeCell ref="A84:E84"/>
    <mergeCell ref="A85:E85"/>
    <mergeCell ref="A86:E8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CN realizace 2020 slepý rozpoče</vt:lpstr>
      <vt:lpstr>CN péče simulace 5 let slepý r</vt:lpstr>
      <vt:lpstr>'CN péče simulace 5 let slepý r'!Oblast_tisku</vt:lpstr>
      <vt:lpstr>'CN realizace 2020 slepý rozpoče'!Oblast_tisku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</dc:creator>
  <cp:lastModifiedBy>Pavilion</cp:lastModifiedBy>
  <cp:lastPrinted>2020-02-06T06:25:39Z</cp:lastPrinted>
  <dcterms:created xsi:type="dcterms:W3CDTF">2019-08-27T07:19:56Z</dcterms:created>
  <dcterms:modified xsi:type="dcterms:W3CDTF">2021-03-29T10:08:22Z</dcterms:modified>
</cp:coreProperties>
</file>