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0\ŽPaZ\Údržba extravilánu 2020\"/>
    </mc:Choice>
  </mc:AlternateContent>
  <bookViews>
    <workbookView xWindow="480" yWindow="150" windowWidth="16335" windowHeight="10770"/>
  </bookViews>
  <sheets>
    <sheet name="UDRZBA CELKEM" sheetId="4" r:id="rId1"/>
    <sheet name="pletí a řezy" sheetId="7" r:id="rId2"/>
    <sheet name="kosení s mulčováním" sheetId="6" r:id="rId3"/>
    <sheet name="kosení se sběrem" sheetId="8" r:id="rId4"/>
  </sheets>
  <definedNames>
    <definedName name="_xlnm.Print_Area" localSheetId="0">'UDRZBA CELKEM'!$A$1:$G$119</definedName>
  </definedNames>
  <calcPr calcId="162913"/>
</workbook>
</file>

<file path=xl/calcChain.xml><?xml version="1.0" encoding="utf-8"?>
<calcChain xmlns="http://schemas.openxmlformats.org/spreadsheetml/2006/main">
  <c r="G423" i="8" l="1"/>
  <c r="I668" i="8"/>
  <c r="I106" i="8" l="1"/>
  <c r="I111" i="8" s="1"/>
  <c r="H106" i="8"/>
  <c r="H111" i="8" s="1"/>
  <c r="G106" i="8"/>
  <c r="G111" i="8" s="1"/>
  <c r="I430" i="8"/>
  <c r="H430" i="8"/>
  <c r="G430" i="8"/>
  <c r="I443" i="8"/>
  <c r="H443" i="8"/>
  <c r="G443" i="8"/>
  <c r="I456" i="8"/>
  <c r="H456" i="8"/>
  <c r="G456" i="8"/>
  <c r="I458" i="8"/>
  <c r="H458" i="8"/>
  <c r="G458" i="8"/>
  <c r="I460" i="8"/>
  <c r="H460" i="8"/>
  <c r="G460" i="8"/>
  <c r="I465" i="8"/>
  <c r="H465" i="8"/>
  <c r="G465" i="8"/>
  <c r="I473" i="8"/>
  <c r="H473" i="8"/>
  <c r="G473" i="8"/>
  <c r="I574" i="8"/>
  <c r="H574" i="8"/>
  <c r="G574" i="8"/>
  <c r="I586" i="8"/>
  <c r="H586" i="8"/>
  <c r="G586" i="8"/>
  <c r="J599" i="8"/>
  <c r="I599" i="8"/>
  <c r="H599" i="8"/>
  <c r="G599" i="8"/>
  <c r="I607" i="8"/>
  <c r="H607" i="8"/>
  <c r="G607" i="8"/>
  <c r="I615" i="8"/>
  <c r="H615" i="8"/>
  <c r="G615" i="8"/>
  <c r="I626" i="8"/>
  <c r="H626" i="8"/>
  <c r="G626" i="8"/>
  <c r="I629" i="8"/>
  <c r="H629" i="8"/>
  <c r="G629" i="8"/>
  <c r="J644" i="8"/>
  <c r="I644" i="8"/>
  <c r="H644" i="8"/>
  <c r="G644" i="8"/>
  <c r="I666" i="8"/>
  <c r="H666" i="8"/>
  <c r="G666" i="8"/>
  <c r="H668" i="8"/>
  <c r="G668" i="8"/>
  <c r="I672" i="8"/>
  <c r="H672" i="8"/>
  <c r="G672" i="8"/>
  <c r="J676" i="8"/>
  <c r="I676" i="8"/>
  <c r="H676" i="8"/>
  <c r="G676" i="8"/>
  <c r="I680" i="8"/>
  <c r="H680" i="8"/>
  <c r="G680" i="8"/>
  <c r="I683" i="8"/>
  <c r="H683" i="8"/>
  <c r="G683" i="8"/>
  <c r="I697" i="8"/>
  <c r="H697" i="8"/>
  <c r="G697" i="8"/>
  <c r="I709" i="8"/>
  <c r="H709" i="8"/>
  <c r="G709" i="8"/>
  <c r="I711" i="8"/>
  <c r="H711" i="8"/>
  <c r="G711" i="8"/>
  <c r="I744" i="8"/>
  <c r="H744" i="8"/>
  <c r="G744" i="8"/>
  <c r="I747" i="8"/>
  <c r="H747" i="8"/>
  <c r="G747" i="8"/>
  <c r="I751" i="8"/>
  <c r="H751" i="8"/>
  <c r="G751" i="8"/>
  <c r="I785" i="8"/>
  <c r="H785" i="8"/>
  <c r="G785" i="8"/>
  <c r="I788" i="8"/>
  <c r="H788" i="8"/>
  <c r="G788" i="8"/>
  <c r="I795" i="8"/>
  <c r="H795" i="8"/>
  <c r="G795" i="8"/>
  <c r="K806" i="8"/>
  <c r="K823" i="8" s="1"/>
  <c r="J806" i="8"/>
  <c r="I806" i="8"/>
  <c r="H806" i="8"/>
  <c r="G806" i="8"/>
  <c r="I816" i="8"/>
  <c r="H816" i="8"/>
  <c r="G816" i="8"/>
  <c r="I822" i="8"/>
  <c r="H822" i="8"/>
  <c r="G822" i="8"/>
  <c r="J423" i="8"/>
  <c r="I423" i="8"/>
  <c r="H423" i="8"/>
  <c r="I409" i="8"/>
  <c r="H409" i="8"/>
  <c r="G409" i="8"/>
  <c r="I404" i="8"/>
  <c r="H404" i="8"/>
  <c r="G404" i="8"/>
  <c r="G370" i="8"/>
  <c r="I362" i="8"/>
  <c r="H362" i="8"/>
  <c r="G362" i="8"/>
  <c r="J360" i="8"/>
  <c r="I360" i="8"/>
  <c r="H360" i="8"/>
  <c r="G360" i="8"/>
  <c r="I354" i="8"/>
  <c r="H354" i="8"/>
  <c r="G354" i="8"/>
  <c r="H352" i="8"/>
  <c r="G352" i="8"/>
  <c r="H347" i="8"/>
  <c r="G347" i="8"/>
  <c r="I341" i="8"/>
  <c r="H341" i="8"/>
  <c r="G341" i="8"/>
  <c r="H332" i="8"/>
  <c r="G332" i="8"/>
  <c r="H300" i="8"/>
  <c r="G300" i="8"/>
  <c r="I283" i="8"/>
  <c r="H283" i="8"/>
  <c r="G283" i="8"/>
  <c r="I272" i="8"/>
  <c r="H272" i="8"/>
  <c r="G272" i="8"/>
  <c r="I262" i="8"/>
  <c r="H262" i="8"/>
  <c r="G262" i="8"/>
  <c r="I259" i="8"/>
  <c r="H259" i="8"/>
  <c r="G259" i="8"/>
  <c r="I243" i="8"/>
  <c r="H243" i="8"/>
  <c r="G243" i="8"/>
  <c r="I240" i="8"/>
  <c r="H240" i="8"/>
  <c r="G240" i="8"/>
  <c r="I238" i="8"/>
  <c r="H238" i="8"/>
  <c r="G238" i="8"/>
  <c r="I224" i="8"/>
  <c r="H224" i="8"/>
  <c r="G224" i="8"/>
  <c r="I228" i="8"/>
  <c r="H228" i="8"/>
  <c r="G228" i="8"/>
  <c r="J221" i="8"/>
  <c r="I221" i="8"/>
  <c r="H221" i="8"/>
  <c r="G221" i="8"/>
  <c r="I212" i="8"/>
  <c r="H212" i="8"/>
  <c r="G212" i="8"/>
  <c r="I208" i="8"/>
  <c r="H208" i="8"/>
  <c r="G208" i="8"/>
  <c r="H206" i="8"/>
  <c r="G206" i="8"/>
  <c r="I198" i="8"/>
  <c r="H198" i="8"/>
  <c r="G198" i="8"/>
  <c r="J192" i="8"/>
  <c r="I192" i="8"/>
  <c r="H192" i="8"/>
  <c r="G192" i="8"/>
  <c r="I173" i="8"/>
  <c r="H173" i="8"/>
  <c r="G173" i="8"/>
  <c r="I168" i="8"/>
  <c r="H168" i="8"/>
  <c r="G168" i="8"/>
  <c r="I157" i="8"/>
  <c r="H157" i="8"/>
  <c r="G157" i="8"/>
  <c r="I148" i="8"/>
  <c r="H148" i="8"/>
  <c r="G148" i="8"/>
  <c r="I127" i="8"/>
  <c r="H127" i="8"/>
  <c r="G127" i="8"/>
  <c r="H118" i="8"/>
  <c r="G118" i="8"/>
  <c r="H116" i="8"/>
  <c r="G116" i="8"/>
  <c r="I104" i="8"/>
  <c r="H104" i="8"/>
  <c r="G104" i="8"/>
  <c r="I51" i="8"/>
  <c r="H51" i="8"/>
  <c r="G51" i="8"/>
  <c r="H41" i="8"/>
  <c r="G41" i="8"/>
  <c r="I9" i="8"/>
  <c r="H9" i="8"/>
  <c r="G9" i="8"/>
  <c r="I7" i="8"/>
  <c r="H7" i="8"/>
  <c r="G7" i="8"/>
  <c r="J9" i="7"/>
  <c r="I46" i="7"/>
  <c r="I51" i="7" s="1"/>
  <c r="H46" i="7"/>
  <c r="H50" i="7"/>
  <c r="J43" i="7"/>
  <c r="J51" i="7" s="1"/>
  <c r="H43" i="7"/>
  <c r="H37" i="7"/>
  <c r="H29" i="7"/>
  <c r="H18" i="7"/>
  <c r="H13" i="7"/>
  <c r="H9" i="7"/>
  <c r="I174" i="6"/>
  <c r="H174" i="6"/>
  <c r="G75" i="6"/>
  <c r="G174" i="6"/>
  <c r="I172" i="6"/>
  <c r="H172" i="6"/>
  <c r="G172" i="6"/>
  <c r="I160" i="6"/>
  <c r="H160" i="6"/>
  <c r="G160" i="6"/>
  <c r="I154" i="6"/>
  <c r="H154" i="6"/>
  <c r="G154" i="6"/>
  <c r="I151" i="6"/>
  <c r="H151" i="6"/>
  <c r="G151" i="6"/>
  <c r="I144" i="6"/>
  <c r="H144" i="6"/>
  <c r="G144" i="6"/>
  <c r="I139" i="6"/>
  <c r="H139" i="6"/>
  <c r="G139" i="6"/>
  <c r="I126" i="6"/>
  <c r="H126" i="6"/>
  <c r="G126" i="6"/>
  <c r="I119" i="6"/>
  <c r="H119" i="6"/>
  <c r="G119" i="6"/>
  <c r="I114" i="6"/>
  <c r="H114" i="6"/>
  <c r="G114" i="6"/>
  <c r="I80" i="6"/>
  <c r="H80" i="6"/>
  <c r="G80" i="6"/>
  <c r="I77" i="6"/>
  <c r="H77" i="6"/>
  <c r="G77" i="6"/>
  <c r="I75" i="6"/>
  <c r="H75" i="6"/>
  <c r="I71" i="6"/>
  <c r="H71" i="6"/>
  <c r="G71" i="6"/>
  <c r="I65" i="6"/>
  <c r="H65" i="6"/>
  <c r="G65" i="6"/>
  <c r="I60" i="6"/>
  <c r="H60" i="6"/>
  <c r="G60" i="6"/>
  <c r="I49" i="6"/>
  <c r="H49" i="6"/>
  <c r="G49" i="6"/>
  <c r="H40" i="6"/>
  <c r="G40" i="6"/>
  <c r="I19" i="6"/>
  <c r="H19" i="6"/>
  <c r="G19" i="6"/>
  <c r="I14" i="6"/>
  <c r="H14" i="6"/>
  <c r="G14" i="6"/>
  <c r="I11" i="6"/>
  <c r="H11" i="6"/>
  <c r="G11" i="6"/>
  <c r="E822" i="8"/>
  <c r="E816" i="8"/>
  <c r="E806" i="8"/>
  <c r="E795" i="8"/>
  <c r="E788" i="8"/>
  <c r="E785" i="8"/>
  <c r="E751" i="8"/>
  <c r="E747" i="8"/>
  <c r="E744" i="8"/>
  <c r="E711" i="8"/>
  <c r="E709" i="8"/>
  <c r="E697" i="8"/>
  <c r="E683" i="8"/>
  <c r="E680" i="8"/>
  <c r="E676" i="8"/>
  <c r="E672" i="8"/>
  <c r="E668" i="8"/>
  <c r="E666" i="8"/>
  <c r="E644" i="8"/>
  <c r="E629" i="8"/>
  <c r="E626" i="8"/>
  <c r="E615" i="8"/>
  <c r="E607" i="8"/>
  <c r="E599" i="8"/>
  <c r="E586" i="8"/>
  <c r="E574" i="8"/>
  <c r="E473" i="8"/>
  <c r="E465" i="8"/>
  <c r="E460" i="8"/>
  <c r="E458" i="8"/>
  <c r="E456" i="8"/>
  <c r="E443" i="8"/>
  <c r="E430" i="8"/>
  <c r="E423" i="8"/>
  <c r="E409" i="8"/>
  <c r="E404" i="8"/>
  <c r="E370" i="8"/>
  <c r="E362" i="8"/>
  <c r="E360" i="8"/>
  <c r="E354" i="8"/>
  <c r="E352" i="8"/>
  <c r="E347" i="8"/>
  <c r="E341" i="8"/>
  <c r="E332" i="8"/>
  <c r="E300" i="8"/>
  <c r="E283" i="8"/>
  <c r="E272" i="8"/>
  <c r="E262" i="8"/>
  <c r="E259" i="8"/>
  <c r="E243" i="8"/>
  <c r="E240" i="8"/>
  <c r="E238" i="8"/>
  <c r="E228" i="8"/>
  <c r="E224" i="8"/>
  <c r="E221" i="8"/>
  <c r="E212" i="8"/>
  <c r="E208" i="8"/>
  <c r="E206" i="8"/>
  <c r="E198" i="8"/>
  <c r="E192" i="8"/>
  <c r="E173" i="8"/>
  <c r="E168" i="8"/>
  <c r="E157" i="8"/>
  <c r="E148" i="8"/>
  <c r="E127" i="8"/>
  <c r="E118" i="8"/>
  <c r="E116" i="8"/>
  <c r="E111" i="8"/>
  <c r="E106" i="8"/>
  <c r="E104" i="8"/>
  <c r="E51" i="8"/>
  <c r="E41" i="8"/>
  <c r="E9" i="8"/>
  <c r="E7" i="8"/>
  <c r="E174" i="6"/>
  <c r="E172" i="6"/>
  <c r="E160" i="6"/>
  <c r="E154" i="6"/>
  <c r="E151" i="6"/>
  <c r="E144" i="6"/>
  <c r="E139" i="6"/>
  <c r="E126" i="6"/>
  <c r="E119" i="6"/>
  <c r="E114" i="6"/>
  <c r="E80" i="6"/>
  <c r="E77" i="6"/>
  <c r="E75" i="6"/>
  <c r="E71" i="6"/>
  <c r="E65" i="6"/>
  <c r="E60" i="6"/>
  <c r="E49" i="6"/>
  <c r="E40" i="6"/>
  <c r="E19" i="6"/>
  <c r="E14" i="6"/>
  <c r="E11" i="6"/>
  <c r="F50" i="7"/>
  <c r="F46" i="7"/>
  <c r="F43" i="7"/>
  <c r="F37" i="7"/>
  <c r="F29" i="7"/>
  <c r="F18" i="7"/>
  <c r="F13" i="7"/>
  <c r="F9" i="7"/>
  <c r="E114" i="4"/>
  <c r="C117" i="4" s="1"/>
  <c r="D114" i="4"/>
  <c r="C114" i="4"/>
  <c r="E102" i="4"/>
  <c r="D102" i="4"/>
  <c r="C102" i="4"/>
  <c r="G77" i="4"/>
  <c r="F77" i="4"/>
  <c r="E77" i="4"/>
  <c r="D77" i="4"/>
  <c r="C77" i="4"/>
  <c r="B114" i="4"/>
  <c r="B102" i="4"/>
  <c r="B77" i="4"/>
  <c r="C119" i="4" l="1"/>
  <c r="C118" i="4"/>
  <c r="I176" i="6"/>
  <c r="H51" i="7"/>
  <c r="H53" i="7" s="1"/>
  <c r="H88" i="7" s="1"/>
  <c r="F51" i="7"/>
  <c r="F53" i="7" s="1"/>
  <c r="G176" i="6"/>
  <c r="H176" i="6"/>
  <c r="I823" i="8"/>
  <c r="H823" i="8"/>
  <c r="E176" i="6"/>
  <c r="E178" i="6" s="1"/>
  <c r="G823" i="8"/>
  <c r="J823" i="8"/>
  <c r="E823" i="8"/>
  <c r="E825" i="8" s="1"/>
  <c r="I88" i="7"/>
  <c r="J88" i="7"/>
  <c r="F88" i="7"/>
  <c r="G825" i="8" l="1"/>
  <c r="G178" i="6"/>
</calcChain>
</file>

<file path=xl/comments1.xml><?xml version="1.0" encoding="utf-8"?>
<comments xmlns="http://schemas.openxmlformats.org/spreadsheetml/2006/main">
  <authors>
    <author>Administrator</author>
  </authors>
  <commentList>
    <comment ref="C117" authorId="0" shapeId="0">
      <text>
        <r>
          <rPr>
            <b/>
            <sz val="9"/>
            <color indexed="81"/>
            <rFont val="Tahoma"/>
            <charset val="1"/>
          </rPr>
          <t>tuto výslednou cenu v Kč bez DPH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<sst xmlns="http://schemas.openxmlformats.org/spreadsheetml/2006/main" count="5014" uniqueCount="504">
  <si>
    <t>Na ploše</t>
  </si>
  <si>
    <t>1. seč</t>
  </si>
  <si>
    <t>2. seč</t>
  </si>
  <si>
    <t>3. seč</t>
  </si>
  <si>
    <t>4. seč</t>
  </si>
  <si>
    <t>5. - 7. seč</t>
  </si>
  <si>
    <t>chodník z Puncova na Kojkovice Celkem</t>
  </si>
  <si>
    <t>k.ú. Český Puncov Celkem</t>
  </si>
  <si>
    <t>alej - stará cesta Celkem</t>
  </si>
  <si>
    <t>alej pod Němcovkou Celkem</t>
  </si>
  <si>
    <t>k.ú. Dolní Líštná Celkem</t>
  </si>
  <si>
    <t>kolem chodníku Celkem</t>
  </si>
  <si>
    <t>Kozinec Celkem</t>
  </si>
  <si>
    <t>křížek nad Fridrichem Celkem</t>
  </si>
  <si>
    <t>naproti křížku Celkem</t>
  </si>
  <si>
    <t>Nový svět Celkem</t>
  </si>
  <si>
    <t>okolí ČOV u Stavisek pod Němcovkou Celkem</t>
  </si>
  <si>
    <t>okolí ČOV u Stavisek pod Novým světem Celkem</t>
  </si>
  <si>
    <t>stará cesta  za domky,naproti staré školy Celkem</t>
  </si>
  <si>
    <t>svah nad domky Celkem</t>
  </si>
  <si>
    <t>u staré školy Celkem</t>
  </si>
  <si>
    <t>val za hřbitovem Celkem</t>
  </si>
  <si>
    <t>zast. Němcovka Celkem</t>
  </si>
  <si>
    <t>k.ú. Guty Celkem</t>
  </si>
  <si>
    <t>louka pod zbrojnicí Celkem</t>
  </si>
  <si>
    <t>okolí bytovky Celkem</t>
  </si>
  <si>
    <t>pod zbrojnicí Celkem</t>
  </si>
  <si>
    <t>u památníku Celkem</t>
  </si>
  <si>
    <t>k.ú. Horní Líštná Celkem</t>
  </si>
  <si>
    <t>točna - zast. U vývozu Celkem</t>
  </si>
  <si>
    <t>u zahradnictví Jadamus Celkem</t>
  </si>
  <si>
    <t>k.ú. Karpetná Celkem</t>
  </si>
  <si>
    <t>křižovatka U křižánka Celkem</t>
  </si>
  <si>
    <t>park Celkem</t>
  </si>
  <si>
    <t>svah u 1-11 Celkem</t>
  </si>
  <si>
    <t>alej na hranici Celkem</t>
  </si>
  <si>
    <t>k.ú. Kojkovice u Třince Celkem</t>
  </si>
  <si>
    <t>KČOV Celkem</t>
  </si>
  <si>
    <t>památník na hranici Celkem</t>
  </si>
  <si>
    <t>pás u Nieslanika Celkem</t>
  </si>
  <si>
    <t>slepá ulice Celkem</t>
  </si>
  <si>
    <t>u kulturního domu Celkem</t>
  </si>
  <si>
    <t>k.ú. Konská - sever Celkem</t>
  </si>
  <si>
    <t>mýtina  u potoka Celkem</t>
  </si>
  <si>
    <t>okolí nadjezdu - Baliny Celkem</t>
  </si>
  <si>
    <t>Podlesí u LINDE Celkem</t>
  </si>
  <si>
    <t>u školy - marco polo Celkem</t>
  </si>
  <si>
    <t>vlevo za nádražím Celkem</t>
  </si>
  <si>
    <t>vpravo vedle hl.silnice Celkem</t>
  </si>
  <si>
    <t>ZŠ na osůvkách u Harendy Celkem</t>
  </si>
  <si>
    <t>k.ú. Lyžbice Celkem</t>
  </si>
  <si>
    <t>naproti Buriana Celkem</t>
  </si>
  <si>
    <t>u hřbitova Celkem</t>
  </si>
  <si>
    <t>zahrad. kolonie Celkem</t>
  </si>
  <si>
    <t>k.ú. Nebory Celkem</t>
  </si>
  <si>
    <t>kolem nadchodu přes 1-11 Celkem</t>
  </si>
  <si>
    <t>kolem nové bytovky Celkem</t>
  </si>
  <si>
    <t>na dušinci Celkem</t>
  </si>
  <si>
    <t>na dušinci vlevo a k trafu Celkem</t>
  </si>
  <si>
    <t>u křížku Celkem</t>
  </si>
  <si>
    <t>alej pod Kozincem Celkem</t>
  </si>
  <si>
    <t>k.ú. Oldřichovice u Třince Celkem</t>
  </si>
  <si>
    <t>kolem bytovky Celkem</t>
  </si>
  <si>
    <t>kruháč u větrníku Celkem</t>
  </si>
  <si>
    <t>park naproti ZŠ Celkem</t>
  </si>
  <si>
    <t>parkoviště u Miarky Celkem</t>
  </si>
  <si>
    <t>pod Kozincem Celkem</t>
  </si>
  <si>
    <t>pruh nad Teslou Celkem</t>
  </si>
  <si>
    <t>u areálu sběrného dvora Nehlsen Celkem</t>
  </si>
  <si>
    <t>u odbočky na Guty Celkem</t>
  </si>
  <si>
    <t>u větrníku Celkem</t>
  </si>
  <si>
    <t>VKP u MŠ Čtyřlístek Celkem</t>
  </si>
  <si>
    <t>za Teslou vlevo Celkem</t>
  </si>
  <si>
    <t>Borek kolem garáží Celkem</t>
  </si>
  <si>
    <t>k.ú. Třinec Celkem</t>
  </si>
  <si>
    <t>podél Frýdecké před kruháčem Celkem</t>
  </si>
  <si>
    <t>psí útulek Celkem</t>
  </si>
  <si>
    <t>u areálu Nehlsen Celkem</t>
  </si>
  <si>
    <t>k.ú. Tyra Celkem</t>
  </si>
  <si>
    <t>Pletí 1-3x</t>
  </si>
  <si>
    <t>Pletí 4-10x</t>
  </si>
  <si>
    <t>Řez 1-3x</t>
  </si>
  <si>
    <t>Sečení se sběrem</t>
  </si>
  <si>
    <t>CELKEM - sečení se sběrem</t>
  </si>
  <si>
    <t>Sečení se mulčováním</t>
  </si>
  <si>
    <t>Pletí a řez</t>
  </si>
  <si>
    <t>CELKEM - všechny činnosti - bez DPH</t>
  </si>
  <si>
    <t>DPH</t>
  </si>
  <si>
    <t>CELKEM - včetně DPH</t>
  </si>
  <si>
    <t>Rozloha/m2</t>
  </si>
  <si>
    <t>Typ seče</t>
  </si>
  <si>
    <t>G</t>
  </si>
  <si>
    <t>H</t>
  </si>
  <si>
    <t>X</t>
  </si>
  <si>
    <t>A</t>
  </si>
  <si>
    <t>F</t>
  </si>
  <si>
    <t>D</t>
  </si>
  <si>
    <t>B</t>
  </si>
  <si>
    <t>C</t>
  </si>
  <si>
    <t>Z</t>
  </si>
  <si>
    <t>Typ údržby</t>
  </si>
  <si>
    <t>J</t>
  </si>
  <si>
    <t>I</t>
  </si>
  <si>
    <t>údržba se provádí</t>
  </si>
  <si>
    <t>CELKEM - pletí a řez</t>
  </si>
  <si>
    <t>CELKEM - sečení s mulčováním</t>
  </si>
  <si>
    <t>Ve skupině ploch</t>
  </si>
  <si>
    <t>Katastrální území</t>
  </si>
  <si>
    <t>PČ</t>
  </si>
  <si>
    <t>Typ</t>
  </si>
  <si>
    <t>Rozloha</t>
  </si>
  <si>
    <t>Pletí - 3x (1-3 pracovní operace)</t>
  </si>
  <si>
    <t>Pletí - 5x (4-10 pracovní operace)</t>
  </si>
  <si>
    <t>Řez -3x (1-3 pracovní operace)</t>
  </si>
  <si>
    <t>Horní Líštná</t>
  </si>
  <si>
    <t>k.ú. Horní Líštná</t>
  </si>
  <si>
    <t>2258/8</t>
  </si>
  <si>
    <t>20306 (plocha keřů listnatá tvarovaná)</t>
  </si>
  <si>
    <t>2366/14</t>
  </si>
  <si>
    <t>2366/15</t>
  </si>
  <si>
    <t>20401 (pokryvná výsadba keřů listnatá)</t>
  </si>
  <si>
    <t>2246/7</t>
  </si>
  <si>
    <t>2246/6</t>
  </si>
  <si>
    <t>u zahradnictví Jadamus</t>
  </si>
  <si>
    <t>2246/8</t>
  </si>
  <si>
    <t>20301 (plocha keřů listnatá)</t>
  </si>
  <si>
    <t>2188/9</t>
  </si>
  <si>
    <t>20302 (plocha keřů jehličnatá)</t>
  </si>
  <si>
    <t>20303 (plocha keřů smíšená)</t>
  </si>
  <si>
    <t>Kojkovice</t>
  </si>
  <si>
    <t>KČOV</t>
  </si>
  <si>
    <t>Kojkovice u Třince</t>
  </si>
  <si>
    <t>295/2</t>
  </si>
  <si>
    <t>20311 (skupina keřů listnatá s podrostem trávníku)</t>
  </si>
  <si>
    <t>Nebory</t>
  </si>
  <si>
    <t>k.ú. Nebory</t>
  </si>
  <si>
    <t>1622/9</t>
  </si>
  <si>
    <t>1621/17</t>
  </si>
  <si>
    <t>1622/35</t>
  </si>
  <si>
    <t>1621/29</t>
  </si>
  <si>
    <t>1622/24</t>
  </si>
  <si>
    <t>kolem nadchodu přes 1-11</t>
  </si>
  <si>
    <t>1163/11</t>
  </si>
  <si>
    <t>1163/9</t>
  </si>
  <si>
    <t>1163/6</t>
  </si>
  <si>
    <t>kolem nové bytovky</t>
  </si>
  <si>
    <t>897/2</t>
  </si>
  <si>
    <t>904/2</t>
  </si>
  <si>
    <t>904/15</t>
  </si>
  <si>
    <t>20600 (popínávka)</t>
  </si>
  <si>
    <t>u křížku</t>
  </si>
  <si>
    <t>1348/1</t>
  </si>
  <si>
    <t>20101 (živý plot tvarovaný listnatý)</t>
  </si>
  <si>
    <t>42/43</t>
  </si>
  <si>
    <t>16/1</t>
  </si>
  <si>
    <t>27/1</t>
  </si>
  <si>
    <t>Oldřichovice</t>
  </si>
  <si>
    <t>kruháč u větrníku</t>
  </si>
  <si>
    <t>Oldřichovice u Třince</t>
  </si>
  <si>
    <t>3379/1</t>
  </si>
  <si>
    <t>20805 (záhon s okrasnými travami)</t>
  </si>
  <si>
    <t>3379/12</t>
  </si>
  <si>
    <t>parkoviště u Miarky</t>
  </si>
  <si>
    <t>1944/2</t>
  </si>
  <si>
    <t>CELKEM</t>
  </si>
  <si>
    <t>SOUHRN - bez DPH</t>
  </si>
  <si>
    <t>Celkový součet</t>
  </si>
  <si>
    <t>Dolní Líštná</t>
  </si>
  <si>
    <t>alej pod Němcovkou</t>
  </si>
  <si>
    <t>1251</t>
  </si>
  <si>
    <t>1106/1</t>
  </si>
  <si>
    <t>k.ú. Dolní Líštná</t>
  </si>
  <si>
    <t>1107/1</t>
  </si>
  <si>
    <t>Kozinec</t>
  </si>
  <si>
    <t>1293/3</t>
  </si>
  <si>
    <t>374/3</t>
  </si>
  <si>
    <t>374/2</t>
  </si>
  <si>
    <t>okolí ČOV u Stavisek pod Němcovkou</t>
  </si>
  <si>
    <t>1120</t>
  </si>
  <si>
    <t>1119/2</t>
  </si>
  <si>
    <t>1106/4</t>
  </si>
  <si>
    <t>1121</t>
  </si>
  <si>
    <t>1106/2</t>
  </si>
  <si>
    <t>1105/2</t>
  </si>
  <si>
    <t>1106/3</t>
  </si>
  <si>
    <t>okolí ČOV u Stavisek pod Novým světem</t>
  </si>
  <si>
    <t>934/5</t>
  </si>
  <si>
    <t>934/4</t>
  </si>
  <si>
    <t>931/1</t>
  </si>
  <si>
    <t>935</t>
  </si>
  <si>
    <t>933/2</t>
  </si>
  <si>
    <t>934/6</t>
  </si>
  <si>
    <t>stará cesta  za domky,naproti staré školy</t>
  </si>
  <si>
    <t>282</t>
  </si>
  <si>
    <t>svah nad domky</t>
  </si>
  <si>
    <t>310/1</t>
  </si>
  <si>
    <t>311/1</t>
  </si>
  <si>
    <t>val za hřbitovem</t>
  </si>
  <si>
    <t>435/1</t>
  </si>
  <si>
    <t>449/3</t>
  </si>
  <si>
    <t>Guty</t>
  </si>
  <si>
    <t>louka pod zbrojnicí</t>
  </si>
  <si>
    <t>515/3</t>
  </si>
  <si>
    <t>točna - zast. U vývozu</t>
  </si>
  <si>
    <t>2106/8</t>
  </si>
  <si>
    <t>Karpentná</t>
  </si>
  <si>
    <t>křižovatka U křižánka</t>
  </si>
  <si>
    <t>750/20</t>
  </si>
  <si>
    <t>644/10</t>
  </si>
  <si>
    <t>Konská</t>
  </si>
  <si>
    <t>okolí nadjezdu - Baliny</t>
  </si>
  <si>
    <t>166/34</t>
  </si>
  <si>
    <t>141/2</t>
  </si>
  <si>
    <t>1787/3</t>
  </si>
  <si>
    <t>126/11</t>
  </si>
  <si>
    <t>166/25</t>
  </si>
  <si>
    <t>166/19</t>
  </si>
  <si>
    <t>166/11</t>
  </si>
  <si>
    <t>163</t>
  </si>
  <si>
    <t>166/26</t>
  </si>
  <si>
    <t>148/1</t>
  </si>
  <si>
    <t>149/2</t>
  </si>
  <si>
    <t>1810/6</t>
  </si>
  <si>
    <t>166/15</t>
  </si>
  <si>
    <t>141/3</t>
  </si>
  <si>
    <t>166/14</t>
  </si>
  <si>
    <t>166/35</t>
  </si>
  <si>
    <t>Podlesí u LINDE</t>
  </si>
  <si>
    <t>1092</t>
  </si>
  <si>
    <t>1088/4</t>
  </si>
  <si>
    <t>vlevo za nádražím</t>
  </si>
  <si>
    <t>126/5</t>
  </si>
  <si>
    <t>126/6</t>
  </si>
  <si>
    <t>vpravo vedle hl.silnice</t>
  </si>
  <si>
    <t>1787/4</t>
  </si>
  <si>
    <t>126/15</t>
  </si>
  <si>
    <t>1268</t>
  </si>
  <si>
    <t>1272/1</t>
  </si>
  <si>
    <t>1272/2</t>
  </si>
  <si>
    <t>na dušinci vlevo a k trafu</t>
  </si>
  <si>
    <t>1273</t>
  </si>
  <si>
    <t>1274/1</t>
  </si>
  <si>
    <t>alej pod Kozincem</t>
  </si>
  <si>
    <t>3478/2</t>
  </si>
  <si>
    <t>k.ú. Oldřichovice u Třince</t>
  </si>
  <si>
    <t>2649/1</t>
  </si>
  <si>
    <t>1566/2</t>
  </si>
  <si>
    <t>2261/3</t>
  </si>
  <si>
    <t>u hřbitova</t>
  </si>
  <si>
    <t>2257/2</t>
  </si>
  <si>
    <t>2259/1</t>
  </si>
  <si>
    <t>2317/1</t>
  </si>
  <si>
    <t>2261/1</t>
  </si>
  <si>
    <t>2319</t>
  </si>
  <si>
    <t>u odbočky na Guty</t>
  </si>
  <si>
    <t>1070/1</t>
  </si>
  <si>
    <t>Český Puncov</t>
  </si>
  <si>
    <t>chodník z Puncova na Kojkovice</t>
  </si>
  <si>
    <t>512/3</t>
  </si>
  <si>
    <t>512/2</t>
  </si>
  <si>
    <t>512/1</t>
  </si>
  <si>
    <t>k.ú. Český Puncov</t>
  </si>
  <si>
    <t>376/9</t>
  </si>
  <si>
    <t>alej - stará cesta</t>
  </si>
  <si>
    <t>1319/6</t>
  </si>
  <si>
    <t>1319/8</t>
  </si>
  <si>
    <t>1064/2</t>
  </si>
  <si>
    <t>1013/1</t>
  </si>
  <si>
    <t>1017/2</t>
  </si>
  <si>
    <t>1016</t>
  </si>
  <si>
    <t>1015/2</t>
  </si>
  <si>
    <t>1014/2</t>
  </si>
  <si>
    <t>1319/17</t>
  </si>
  <si>
    <t>1063/2</t>
  </si>
  <si>
    <t>1066/19</t>
  </si>
  <si>
    <t>1319/16</t>
  </si>
  <si>
    <t>1036/26</t>
  </si>
  <si>
    <t>1066/12</t>
  </si>
  <si>
    <t>1086/6</t>
  </si>
  <si>
    <t>1087/1</t>
  </si>
  <si>
    <t>855/1</t>
  </si>
  <si>
    <t>1034/1</t>
  </si>
  <si>
    <t>1293/2</t>
  </si>
  <si>
    <t>1066/15</t>
  </si>
  <si>
    <t>1066/11</t>
  </si>
  <si>
    <t>330/2</t>
  </si>
  <si>
    <t>1086/5</t>
  </si>
  <si>
    <t>1068</t>
  </si>
  <si>
    <t>1065</t>
  </si>
  <si>
    <t>1062</t>
  </si>
  <si>
    <t>1066/13</t>
  </si>
  <si>
    <t>326/11</t>
  </si>
  <si>
    <t>272/3</t>
  </si>
  <si>
    <t>kolem chodníku</t>
  </si>
  <si>
    <t>1141/3</t>
  </si>
  <si>
    <t>křížek nad Fridrichem</t>
  </si>
  <si>
    <t>329/2</t>
  </si>
  <si>
    <t>329/1</t>
  </si>
  <si>
    <t>naproti křížku</t>
  </si>
  <si>
    <t>1296/3</t>
  </si>
  <si>
    <t>Nový svět</t>
  </si>
  <si>
    <t>852</t>
  </si>
  <si>
    <t>850/3</t>
  </si>
  <si>
    <t>u staré školy</t>
  </si>
  <si>
    <t>251</t>
  </si>
  <si>
    <t>258/1</t>
  </si>
  <si>
    <t>257</t>
  </si>
  <si>
    <t>256</t>
  </si>
  <si>
    <t>255</t>
  </si>
  <si>
    <t>253</t>
  </si>
  <si>
    <t>zast. Němcovka</t>
  </si>
  <si>
    <t>326/6</t>
  </si>
  <si>
    <t>326/13</t>
  </si>
  <si>
    <t>k.ú. Guty</t>
  </si>
  <si>
    <t>1846/7</t>
  </si>
  <si>
    <t>okolí bytovky</t>
  </si>
  <si>
    <t>521/2</t>
  </si>
  <si>
    <t>pod zbrojnicí</t>
  </si>
  <si>
    <t>516/1</t>
  </si>
  <si>
    <t>u památníku</t>
  </si>
  <si>
    <t>1821/1</t>
  </si>
  <si>
    <t>444/5</t>
  </si>
  <si>
    <t>445/4</t>
  </si>
  <si>
    <t>2188/10</t>
  </si>
  <si>
    <t>2188/11</t>
  </si>
  <si>
    <t>k.ú. Karpetná</t>
  </si>
  <si>
    <t>30/29</t>
  </si>
  <si>
    <t>81/2</t>
  </si>
  <si>
    <t>81/3</t>
  </si>
  <si>
    <t>30/3</t>
  </si>
  <si>
    <t>31/17</t>
  </si>
  <si>
    <t>30/23</t>
  </si>
  <si>
    <t>870</t>
  </si>
  <si>
    <t>30/30</t>
  </si>
  <si>
    <t>277/3</t>
  </si>
  <si>
    <t>30/4</t>
  </si>
  <si>
    <t>park</t>
  </si>
  <si>
    <t>278/18</t>
  </si>
  <si>
    <t>277/4</t>
  </si>
  <si>
    <t>277/6</t>
  </si>
  <si>
    <t>svah u 1-11</t>
  </si>
  <si>
    <t>67/3</t>
  </si>
  <si>
    <t>67/4</t>
  </si>
  <si>
    <t>alej na hranici</t>
  </si>
  <si>
    <t>376/1</t>
  </si>
  <si>
    <t>k.ú. Kojkovice u Třince</t>
  </si>
  <si>
    <t>144/2</t>
  </si>
  <si>
    <t>147</t>
  </si>
  <si>
    <t>185/3</t>
  </si>
  <si>
    <t>184/3</t>
  </si>
  <si>
    <t>97/2</t>
  </si>
  <si>
    <t>203/3</t>
  </si>
  <si>
    <t>97/1</t>
  </si>
  <si>
    <t>382/1</t>
  </si>
  <si>
    <t>188/2</t>
  </si>
  <si>
    <t>149/1</t>
  </si>
  <si>
    <t>140/9</t>
  </si>
  <si>
    <t>213/5</t>
  </si>
  <si>
    <t>189/2</t>
  </si>
  <si>
    <t>121</t>
  </si>
  <si>
    <t>památník na hranici</t>
  </si>
  <si>
    <t>211/5</t>
  </si>
  <si>
    <t>376/4</t>
  </si>
  <si>
    <t>pás u Nieslanika</t>
  </si>
  <si>
    <t>382/10</t>
  </si>
  <si>
    <t>slepá ulice</t>
  </si>
  <si>
    <t>338/2</t>
  </si>
  <si>
    <t>u kulturního domu</t>
  </si>
  <si>
    <t>71/4</t>
  </si>
  <si>
    <t>71/2</t>
  </si>
  <si>
    <t>387</t>
  </si>
  <si>
    <t>71/5</t>
  </si>
  <si>
    <t>k.ú. Konská - sever</t>
  </si>
  <si>
    <t>216/32</t>
  </si>
  <si>
    <t>mýtina  u potoka</t>
  </si>
  <si>
    <t>1077/1</t>
  </si>
  <si>
    <t>1076/1</t>
  </si>
  <si>
    <t>1079/3</t>
  </si>
  <si>
    <t>1075/1</t>
  </si>
  <si>
    <t>u školy - marco polo</t>
  </si>
  <si>
    <t>1034/2</t>
  </si>
  <si>
    <t>ZŠ na osůvkách u Harendy</t>
  </si>
  <si>
    <t>216/66</t>
  </si>
  <si>
    <t>216/27</t>
  </si>
  <si>
    <t>Lyžbice</t>
  </si>
  <si>
    <t>k.ú. Lyžbice</t>
  </si>
  <si>
    <t>1424/6</t>
  </si>
  <si>
    <t>naproti Buriana</t>
  </si>
  <si>
    <t>1009/1</t>
  </si>
  <si>
    <t>1425</t>
  </si>
  <si>
    <t>zahrad. kolonie</t>
  </si>
  <si>
    <t>1694/26</t>
  </si>
  <si>
    <t>1694/13</t>
  </si>
  <si>
    <t>312/8</t>
  </si>
  <si>
    <t>876/17</t>
  </si>
  <si>
    <t>1621/80</t>
  </si>
  <si>
    <t>1621/55</t>
  </si>
  <si>
    <t>1621/14</t>
  </si>
  <si>
    <t>1361/4</t>
  </si>
  <si>
    <t>1621/56</t>
  </si>
  <si>
    <t>1621/101</t>
  </si>
  <si>
    <t>1621/82</t>
  </si>
  <si>
    <t>1621/73</t>
  </si>
  <si>
    <t>186/8</t>
  </si>
  <si>
    <t>1622/21</t>
  </si>
  <si>
    <t>1051/8</t>
  </si>
  <si>
    <t>1621/30</t>
  </si>
  <si>
    <t>312/1</t>
  </si>
  <si>
    <t>324/10</t>
  </si>
  <si>
    <t>1622/34</t>
  </si>
  <si>
    <t>312/13</t>
  </si>
  <si>
    <t>1038/4</t>
  </si>
  <si>
    <t>1622/22</t>
  </si>
  <si>
    <t>1622/27</t>
  </si>
  <si>
    <t>324/1</t>
  </si>
  <si>
    <t>187/4</t>
  </si>
  <si>
    <t>183/1</t>
  </si>
  <si>
    <t>1621/76</t>
  </si>
  <si>
    <t>186/1</t>
  </si>
  <si>
    <t>1622/28</t>
  </si>
  <si>
    <t>1163/2</t>
  </si>
  <si>
    <t>1146/2</t>
  </si>
  <si>
    <t>1163/10</t>
  </si>
  <si>
    <t>1663</t>
  </si>
  <si>
    <t>na dušinci</t>
  </si>
  <si>
    <t>1054</t>
  </si>
  <si>
    <t>1053/3</t>
  </si>
  <si>
    <t>1267/1</t>
  </si>
  <si>
    <t>3369/3</t>
  </si>
  <si>
    <t>3369/2</t>
  </si>
  <si>
    <t>1944/6</t>
  </si>
  <si>
    <t>1269/1</t>
  </si>
  <si>
    <t>3379/5</t>
  </si>
  <si>
    <t>3379/4</t>
  </si>
  <si>
    <t>1149/10</t>
  </si>
  <si>
    <t>kolem bytovky</t>
  </si>
  <si>
    <t>1161/1</t>
  </si>
  <si>
    <t>551/1</t>
  </si>
  <si>
    <t>1149/16</t>
  </si>
  <si>
    <t>1161/8</t>
  </si>
  <si>
    <t>1161/5</t>
  </si>
  <si>
    <t>1161/2</t>
  </si>
  <si>
    <t>park naproti ZŠ</t>
  </si>
  <si>
    <t>1483/3</t>
  </si>
  <si>
    <t>pod Kozincem</t>
  </si>
  <si>
    <t>2930/11</t>
  </si>
  <si>
    <t>pruh nad Teslou</t>
  </si>
  <si>
    <t>3387/13</t>
  </si>
  <si>
    <t>u areálu sběrného dvora Nehlsen</t>
  </si>
  <si>
    <t>1118/6</t>
  </si>
  <si>
    <t>3574</t>
  </si>
  <si>
    <t>1118/5</t>
  </si>
  <si>
    <t>1129/2</t>
  </si>
  <si>
    <t>3379/10</t>
  </si>
  <si>
    <t>3379/11</t>
  </si>
  <si>
    <t>3565</t>
  </si>
  <si>
    <t>3566</t>
  </si>
  <si>
    <t>1103/2</t>
  </si>
  <si>
    <t>1104</t>
  </si>
  <si>
    <t>u větrníku</t>
  </si>
  <si>
    <t>1236/8</t>
  </si>
  <si>
    <t>1236/2</t>
  </si>
  <si>
    <t>1237/1</t>
  </si>
  <si>
    <t>1289/1</t>
  </si>
  <si>
    <t>1288</t>
  </si>
  <si>
    <t>1282/6</t>
  </si>
  <si>
    <t>102/2</t>
  </si>
  <si>
    <t>1286/5</t>
  </si>
  <si>
    <t>1270/4</t>
  </si>
  <si>
    <t>1282/5</t>
  </si>
  <si>
    <t>1269/2</t>
  </si>
  <si>
    <t>1269/7</t>
  </si>
  <si>
    <t>VKP u MŠ Čtyřlístek</t>
  </si>
  <si>
    <t>1175/4</t>
  </si>
  <si>
    <t>1175/13</t>
  </si>
  <si>
    <t>za Teslou vlevo</t>
  </si>
  <si>
    <t>1183/7</t>
  </si>
  <si>
    <t>1179/6</t>
  </si>
  <si>
    <t>1180/4</t>
  </si>
  <si>
    <t>Třinec</t>
  </si>
  <si>
    <t>Borek kolem garáží</t>
  </si>
  <si>
    <t>2/65</t>
  </si>
  <si>
    <t>2/140</t>
  </si>
  <si>
    <t>k.ú. Třinec</t>
  </si>
  <si>
    <t>2242/1</t>
  </si>
  <si>
    <t>podél Frýdecké před kruháčem</t>
  </si>
  <si>
    <t>1590/6</t>
  </si>
  <si>
    <t>1584/4</t>
  </si>
  <si>
    <t>1587/3</t>
  </si>
  <si>
    <t>1587/4</t>
  </si>
  <si>
    <t>1584/6</t>
  </si>
  <si>
    <t>psí útulek</t>
  </si>
  <si>
    <t>1544/7</t>
  </si>
  <si>
    <t>1544/3</t>
  </si>
  <si>
    <t>1544/2</t>
  </si>
  <si>
    <t>u areálu Nehlsen</t>
  </si>
  <si>
    <t>1639/2</t>
  </si>
  <si>
    <t>1638/2</t>
  </si>
  <si>
    <t>1637</t>
  </si>
  <si>
    <t>1636</t>
  </si>
  <si>
    <t>Tyra</t>
  </si>
  <si>
    <t>k.ú. Tyra</t>
  </si>
  <si>
    <t>1083/9</t>
  </si>
  <si>
    <t>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</si>
</sst>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0" fontId="3" fillId="0" borderId="1" xfId="0" applyFont="1" applyFill="1" applyBorder="1" applyAlignment="1" applyProtection="1"/>
    <xf numFmtId="4" fontId="3" fillId="0" borderId="1" xfId="0" applyNumberFormat="1" applyFont="1" applyFill="1" applyBorder="1" applyAlignment="1" applyProtection="1"/>
    <xf numFmtId="164" fontId="4" fillId="0" borderId="1" xfId="0" applyNumberFormat="1" applyFont="1" applyBorder="1"/>
    <xf numFmtId="0" fontId="3" fillId="0" borderId="1" xfId="0" applyFont="1" applyFill="1" applyBorder="1" applyAlignment="1" applyProtection="1">
      <alignment vertical="center" wrapText="1"/>
    </xf>
    <xf numFmtId="2" fontId="3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5" fillId="2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164" fontId="2" fillId="2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/>
    <xf numFmtId="164" fontId="4" fillId="3" borderId="1" xfId="0" applyNumberFormat="1" applyFont="1" applyFill="1" applyBorder="1"/>
    <xf numFmtId="4" fontId="0" fillId="3" borderId="1" xfId="0" applyNumberForma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64" fontId="4" fillId="4" borderId="1" xfId="0" applyNumberFormat="1" applyFont="1" applyFill="1" applyBorder="1"/>
    <xf numFmtId="4" fontId="6" fillId="4" borderId="1" xfId="0" applyNumberFormat="1" applyFont="1" applyFill="1" applyBorder="1" applyAlignment="1" applyProtection="1"/>
    <xf numFmtId="164" fontId="4" fillId="0" borderId="1" xfId="0" applyNumberFormat="1" applyFont="1" applyFill="1" applyBorder="1"/>
    <xf numFmtId="4" fontId="3" fillId="4" borderId="1" xfId="0" applyNumberFormat="1" applyFont="1" applyFill="1" applyBorder="1" applyAlignment="1" applyProtection="1"/>
    <xf numFmtId="165" fontId="4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/>
    <xf numFmtId="4" fontId="0" fillId="0" borderId="1" xfId="0" applyNumberFormat="1" applyBorder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2" fontId="2" fillId="2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/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right"/>
    </xf>
    <xf numFmtId="4" fontId="9" fillId="0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0" fontId="7" fillId="0" borderId="1" xfId="0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/>
    <xf numFmtId="164" fontId="8" fillId="4" borderId="1" xfId="0" applyNumberFormat="1" applyFont="1" applyFill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4" fontId="6" fillId="0" borderId="0" xfId="0" applyNumberFormat="1" applyFont="1"/>
    <xf numFmtId="0" fontId="0" fillId="4" borderId="1" xfId="0" applyFill="1" applyBorder="1" applyAlignment="1">
      <alignment wrapText="1"/>
    </xf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4" fillId="5" borderId="1" xfId="0" applyNumberFormat="1" applyFont="1" applyFill="1" applyBorder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Zeros="0" tabSelected="1" workbookViewId="0">
      <selection activeCell="I121" sqref="I121"/>
    </sheetView>
  </sheetViews>
  <sheetFormatPr defaultRowHeight="12.75" x14ac:dyDescent="0.2"/>
  <cols>
    <col min="1" max="1" width="37.85546875" style="1" bestFit="1" customWidth="1"/>
    <col min="2" max="2" width="10.28515625" style="2" bestFit="1" customWidth="1"/>
    <col min="3" max="3" width="13.57031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x14ac:dyDescent="0.2">
      <c r="A1" s="17" t="s">
        <v>82</v>
      </c>
    </row>
    <row r="2" spans="1:7" x14ac:dyDescent="0.2">
      <c r="A2" s="10" t="s">
        <v>0</v>
      </c>
      <c r="B2" s="11" t="s">
        <v>89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</row>
    <row r="3" spans="1:7" x14ac:dyDescent="0.2">
      <c r="A3" s="4" t="s">
        <v>8</v>
      </c>
      <c r="B3" s="5">
        <v>3366.5731840000003</v>
      </c>
      <c r="C3" s="32"/>
      <c r="D3" s="32"/>
      <c r="E3" s="6"/>
      <c r="F3" s="6"/>
      <c r="G3" s="6"/>
    </row>
    <row r="4" spans="1:7" x14ac:dyDescent="0.2">
      <c r="A4" s="4" t="s">
        <v>35</v>
      </c>
      <c r="B4" s="5">
        <v>2830.62435</v>
      </c>
      <c r="C4" s="32"/>
      <c r="D4" s="32"/>
      <c r="E4" s="6"/>
      <c r="F4" s="6"/>
      <c r="G4" s="6"/>
    </row>
    <row r="5" spans="1:7" x14ac:dyDescent="0.2">
      <c r="A5" s="4" t="s">
        <v>60</v>
      </c>
      <c r="B5" s="5">
        <v>784.09400000000005</v>
      </c>
      <c r="C5" s="32"/>
      <c r="D5" s="32"/>
      <c r="E5" s="32"/>
      <c r="F5" s="6"/>
      <c r="G5" s="6"/>
    </row>
    <row r="6" spans="1:7" x14ac:dyDescent="0.2">
      <c r="A6" s="4" t="s">
        <v>9</v>
      </c>
      <c r="B6" s="5">
        <v>471.98722000000004</v>
      </c>
      <c r="C6" s="32"/>
      <c r="D6" s="32"/>
      <c r="E6" s="32"/>
      <c r="F6" s="6"/>
      <c r="G6" s="6"/>
    </row>
    <row r="7" spans="1:7" x14ac:dyDescent="0.2">
      <c r="A7" s="4" t="s">
        <v>73</v>
      </c>
      <c r="B7" s="5">
        <v>1694.8110300000001</v>
      </c>
      <c r="C7" s="32"/>
      <c r="D7" s="32"/>
      <c r="E7" s="32"/>
      <c r="F7" s="6"/>
      <c r="G7" s="6"/>
    </row>
    <row r="8" spans="1:7" x14ac:dyDescent="0.2">
      <c r="A8" s="4" t="s">
        <v>6</v>
      </c>
      <c r="B8" s="5">
        <v>702.40820000000008</v>
      </c>
      <c r="C8" s="32"/>
      <c r="D8" s="32"/>
      <c r="E8" s="32"/>
      <c r="F8" s="6"/>
      <c r="G8" s="6"/>
    </row>
    <row r="9" spans="1:7" x14ac:dyDescent="0.2">
      <c r="A9" s="4" t="s">
        <v>7</v>
      </c>
      <c r="B9" s="5">
        <v>122.54</v>
      </c>
      <c r="C9" s="32"/>
      <c r="D9" s="32"/>
      <c r="E9" s="32"/>
      <c r="F9" s="6"/>
      <c r="G9" s="6"/>
    </row>
    <row r="10" spans="1:7" x14ac:dyDescent="0.2">
      <c r="A10" s="4" t="s">
        <v>10</v>
      </c>
      <c r="B10" s="5">
        <v>2221.9306619999998</v>
      </c>
      <c r="C10" s="32"/>
      <c r="D10" s="32"/>
      <c r="E10" s="32"/>
      <c r="F10" s="6"/>
      <c r="G10" s="6"/>
    </row>
    <row r="11" spans="1:7" x14ac:dyDescent="0.2">
      <c r="A11" s="4" t="s">
        <v>23</v>
      </c>
      <c r="B11" s="5">
        <v>35.511099999999999</v>
      </c>
      <c r="C11" s="32"/>
      <c r="D11" s="32"/>
      <c r="E11" s="32"/>
      <c r="F11" s="6"/>
      <c r="G11" s="6"/>
    </row>
    <row r="12" spans="1:7" x14ac:dyDescent="0.2">
      <c r="A12" s="4" t="s">
        <v>28</v>
      </c>
      <c r="B12" s="5">
        <v>716.60518000000002</v>
      </c>
      <c r="C12" s="32"/>
      <c r="D12" s="32"/>
      <c r="E12" s="32"/>
      <c r="F12" s="6"/>
      <c r="G12" s="6"/>
    </row>
    <row r="13" spans="1:7" x14ac:dyDescent="0.2">
      <c r="A13" s="4" t="s">
        <v>31</v>
      </c>
      <c r="B13" s="5">
        <v>2520.53784</v>
      </c>
      <c r="C13" s="32"/>
      <c r="D13" s="32"/>
      <c r="E13" s="32"/>
      <c r="F13" s="6"/>
      <c r="G13" s="6"/>
    </row>
    <row r="14" spans="1:7" x14ac:dyDescent="0.2">
      <c r="A14" s="4" t="s">
        <v>36</v>
      </c>
      <c r="B14" s="5">
        <v>2489.4524320000005</v>
      </c>
      <c r="C14" s="32"/>
      <c r="D14" s="32"/>
      <c r="E14" s="6"/>
      <c r="F14" s="6"/>
      <c r="G14" s="6"/>
    </row>
    <row r="15" spans="1:7" x14ac:dyDescent="0.2">
      <c r="A15" s="4" t="s">
        <v>42</v>
      </c>
      <c r="B15" s="5">
        <v>980.2</v>
      </c>
      <c r="C15" s="32"/>
      <c r="D15" s="32"/>
      <c r="E15" s="32"/>
      <c r="F15" s="6"/>
      <c r="G15" s="6"/>
    </row>
    <row r="16" spans="1:7" x14ac:dyDescent="0.2">
      <c r="A16" s="4" t="s">
        <v>50</v>
      </c>
      <c r="B16" s="5">
        <v>35.249499999999998</v>
      </c>
      <c r="C16" s="32"/>
      <c r="D16" s="32"/>
      <c r="E16" s="32"/>
      <c r="F16" s="6"/>
      <c r="G16" s="6"/>
    </row>
    <row r="17" spans="1:7" x14ac:dyDescent="0.2">
      <c r="A17" s="4" t="s">
        <v>54</v>
      </c>
      <c r="B17" s="5">
        <v>36833.819356000007</v>
      </c>
      <c r="C17" s="32"/>
      <c r="D17" s="32"/>
      <c r="E17" s="32"/>
      <c r="F17" s="6"/>
      <c r="G17" s="6"/>
    </row>
    <row r="18" spans="1:7" x14ac:dyDescent="0.2">
      <c r="A18" s="4" t="s">
        <v>61</v>
      </c>
      <c r="B18" s="5">
        <v>1730.8419959999997</v>
      </c>
      <c r="C18" s="32"/>
      <c r="D18" s="32"/>
      <c r="E18" s="32"/>
      <c r="F18" s="32"/>
      <c r="G18" s="6"/>
    </row>
    <row r="19" spans="1:7" x14ac:dyDescent="0.2">
      <c r="A19" s="4" t="s">
        <v>74</v>
      </c>
      <c r="B19" s="5">
        <v>119.67530599999999</v>
      </c>
      <c r="C19" s="32"/>
      <c r="D19" s="32"/>
      <c r="E19" s="32"/>
      <c r="F19" s="6"/>
      <c r="G19" s="6"/>
    </row>
    <row r="20" spans="1:7" x14ac:dyDescent="0.2">
      <c r="A20" s="4" t="s">
        <v>78</v>
      </c>
      <c r="B20" s="5">
        <v>820.85390000000007</v>
      </c>
      <c r="C20" s="32"/>
      <c r="D20" s="32"/>
      <c r="E20" s="32"/>
      <c r="F20" s="6"/>
      <c r="G20" s="6"/>
    </row>
    <row r="21" spans="1:7" x14ac:dyDescent="0.2">
      <c r="A21" s="4" t="s">
        <v>37</v>
      </c>
      <c r="B21" s="5">
        <v>2238.0453000000002</v>
      </c>
      <c r="C21" s="32"/>
      <c r="D21" s="32"/>
      <c r="E21" s="32"/>
      <c r="F21" s="6"/>
      <c r="G21" s="6"/>
    </row>
    <row r="22" spans="1:7" x14ac:dyDescent="0.2">
      <c r="A22" s="4" t="s">
        <v>62</v>
      </c>
      <c r="B22" s="5">
        <v>1564.2590299999999</v>
      </c>
      <c r="C22" s="32"/>
      <c r="D22" s="32"/>
      <c r="E22" s="32"/>
      <c r="F22" s="6"/>
      <c r="G22" s="6"/>
    </row>
    <row r="23" spans="1:7" x14ac:dyDescent="0.2">
      <c r="A23" s="4" t="s">
        <v>11</v>
      </c>
      <c r="B23" s="5">
        <v>247.91800000000001</v>
      </c>
      <c r="C23" s="32"/>
      <c r="D23" s="32"/>
      <c r="E23" s="32"/>
      <c r="F23" s="6"/>
      <c r="G23" s="6"/>
    </row>
    <row r="24" spans="1:7" x14ac:dyDescent="0.2">
      <c r="A24" s="4" t="s">
        <v>55</v>
      </c>
      <c r="B24" s="5">
        <v>5993.1158999999998</v>
      </c>
      <c r="C24" s="32"/>
      <c r="D24" s="32"/>
      <c r="E24" s="32"/>
      <c r="F24" s="6"/>
      <c r="G24" s="6"/>
    </row>
    <row r="25" spans="1:7" x14ac:dyDescent="0.2">
      <c r="A25" s="4" t="s">
        <v>56</v>
      </c>
      <c r="B25" s="5">
        <v>559.61815000000001</v>
      </c>
      <c r="C25" s="32"/>
      <c r="D25" s="32"/>
      <c r="E25" s="32"/>
      <c r="F25" s="32"/>
      <c r="G25" s="6"/>
    </row>
    <row r="26" spans="1:7" x14ac:dyDescent="0.2">
      <c r="A26" s="4" t="s">
        <v>12</v>
      </c>
      <c r="B26" s="5">
        <v>3062.5627520000003</v>
      </c>
      <c r="C26" s="32"/>
      <c r="D26" s="32"/>
      <c r="E26" s="32"/>
      <c r="F26" s="6"/>
      <c r="G26" s="6"/>
    </row>
    <row r="27" spans="1:7" x14ac:dyDescent="0.2">
      <c r="A27" s="4" t="s">
        <v>63</v>
      </c>
      <c r="B27" s="5">
        <v>10.5486</v>
      </c>
      <c r="C27" s="32"/>
      <c r="D27" s="32"/>
      <c r="E27" s="32"/>
      <c r="F27" s="6"/>
      <c r="G27" s="6"/>
    </row>
    <row r="28" spans="1:7" x14ac:dyDescent="0.2">
      <c r="A28" s="4" t="s">
        <v>13</v>
      </c>
      <c r="B28" s="5">
        <v>107.72429</v>
      </c>
      <c r="C28" s="32"/>
      <c r="D28" s="32"/>
      <c r="E28" s="6"/>
      <c r="F28" s="6"/>
      <c r="G28" s="6"/>
    </row>
    <row r="29" spans="1:7" x14ac:dyDescent="0.2">
      <c r="A29" s="4" t="s">
        <v>32</v>
      </c>
      <c r="B29" s="5">
        <v>250.14400000000001</v>
      </c>
      <c r="C29" s="32"/>
      <c r="D29" s="32"/>
      <c r="E29" s="32"/>
      <c r="F29" s="6"/>
      <c r="G29" s="6"/>
    </row>
    <row r="30" spans="1:7" x14ac:dyDescent="0.2">
      <c r="A30" s="4" t="s">
        <v>24</v>
      </c>
      <c r="B30" s="5">
        <v>465.92950000000002</v>
      </c>
      <c r="C30" s="32"/>
      <c r="D30" s="32"/>
      <c r="E30" s="32"/>
      <c r="F30" s="6"/>
      <c r="G30" s="6"/>
    </row>
    <row r="31" spans="1:7" x14ac:dyDescent="0.2">
      <c r="A31" s="4" t="s">
        <v>43</v>
      </c>
      <c r="B31" s="5">
        <v>891.87153999999998</v>
      </c>
      <c r="C31" s="32"/>
      <c r="D31" s="34"/>
      <c r="E31" s="6"/>
      <c r="F31" s="6"/>
      <c r="G31" s="6"/>
    </row>
    <row r="32" spans="1:7" x14ac:dyDescent="0.2">
      <c r="A32" s="4" t="s">
        <v>57</v>
      </c>
      <c r="B32" s="5">
        <v>918.64462999999989</v>
      </c>
      <c r="C32" s="32"/>
      <c r="D32" s="32"/>
      <c r="E32" s="32"/>
      <c r="F32" s="6"/>
      <c r="G32" s="6"/>
    </row>
    <row r="33" spans="1:7" x14ac:dyDescent="0.2">
      <c r="A33" s="4" t="s">
        <v>58</v>
      </c>
      <c r="B33" s="5">
        <v>2749.4145199999998</v>
      </c>
      <c r="C33" s="32"/>
      <c r="D33" s="32"/>
      <c r="E33" s="32"/>
      <c r="F33" s="6"/>
      <c r="G33" s="6"/>
    </row>
    <row r="34" spans="1:7" x14ac:dyDescent="0.2">
      <c r="A34" s="4" t="s">
        <v>51</v>
      </c>
      <c r="B34" s="5">
        <v>369.29500000000002</v>
      </c>
      <c r="C34" s="32"/>
      <c r="D34" s="32"/>
      <c r="E34" s="32"/>
      <c r="F34" s="6"/>
      <c r="G34" s="6"/>
    </row>
    <row r="35" spans="1:7" x14ac:dyDescent="0.2">
      <c r="A35" s="4" t="s">
        <v>14</v>
      </c>
      <c r="B35" s="5">
        <v>213.63800000000001</v>
      </c>
      <c r="C35" s="32"/>
      <c r="D35" s="32"/>
      <c r="E35" s="6"/>
      <c r="F35" s="6"/>
      <c r="G35" s="6"/>
    </row>
    <row r="36" spans="1:7" x14ac:dyDescent="0.2">
      <c r="A36" s="4" t="s">
        <v>15</v>
      </c>
      <c r="B36" s="5">
        <v>757.58179999999993</v>
      </c>
      <c r="C36" s="32"/>
      <c r="D36" s="32"/>
      <c r="E36" s="32"/>
      <c r="F36" s="6"/>
      <c r="G36" s="6"/>
    </row>
    <row r="37" spans="1:7" x14ac:dyDescent="0.2">
      <c r="A37" s="4" t="s">
        <v>25</v>
      </c>
      <c r="B37" s="5">
        <v>612.85027000000002</v>
      </c>
      <c r="C37" s="32"/>
      <c r="D37" s="32"/>
      <c r="E37" s="32"/>
      <c r="F37" s="32"/>
      <c r="G37" s="6"/>
    </row>
    <row r="38" spans="1:7" x14ac:dyDescent="0.2">
      <c r="A38" s="4" t="s">
        <v>16</v>
      </c>
      <c r="B38" s="5">
        <v>6075.1024870000001</v>
      </c>
      <c r="C38" s="32"/>
      <c r="D38" s="32"/>
      <c r="E38" s="32"/>
      <c r="F38" s="6"/>
      <c r="G38" s="6"/>
    </row>
    <row r="39" spans="1:7" x14ac:dyDescent="0.2">
      <c r="A39" s="4" t="s">
        <v>17</v>
      </c>
      <c r="B39" s="5">
        <v>1425.2681</v>
      </c>
      <c r="C39" s="32"/>
      <c r="D39" s="32"/>
      <c r="E39" s="32"/>
      <c r="F39" s="6"/>
      <c r="G39" s="6"/>
    </row>
    <row r="40" spans="1:7" x14ac:dyDescent="0.2">
      <c r="A40" s="4" t="s">
        <v>44</v>
      </c>
      <c r="B40" s="5">
        <v>18986.553100000001</v>
      </c>
      <c r="C40" s="32"/>
      <c r="D40" s="32"/>
      <c r="E40" s="32"/>
      <c r="F40" s="6"/>
      <c r="G40" s="6"/>
    </row>
    <row r="41" spans="1:7" x14ac:dyDescent="0.2">
      <c r="A41" s="4" t="s">
        <v>38</v>
      </c>
      <c r="B41" s="5">
        <v>93.008960000000002</v>
      </c>
      <c r="C41" s="32"/>
      <c r="D41" s="32"/>
      <c r="E41" s="6"/>
      <c r="F41" s="6"/>
      <c r="G41" s="6"/>
    </row>
    <row r="42" spans="1:7" x14ac:dyDescent="0.2">
      <c r="A42" s="4" t="s">
        <v>33</v>
      </c>
      <c r="B42" s="5">
        <v>1341.734332</v>
      </c>
      <c r="C42" s="32"/>
      <c r="D42" s="32"/>
      <c r="E42" s="32"/>
      <c r="F42" s="6"/>
      <c r="G42" s="6"/>
    </row>
    <row r="43" spans="1:7" x14ac:dyDescent="0.2">
      <c r="A43" s="4" t="s">
        <v>64</v>
      </c>
      <c r="B43" s="5">
        <v>887.87369999999999</v>
      </c>
      <c r="C43" s="32"/>
      <c r="D43" s="32"/>
      <c r="E43" s="32"/>
      <c r="F43" s="6"/>
      <c r="G43" s="6"/>
    </row>
    <row r="44" spans="1:7" x14ac:dyDescent="0.2">
      <c r="A44" s="4" t="s">
        <v>65</v>
      </c>
      <c r="B44" s="5">
        <v>248.21299999999999</v>
      </c>
      <c r="C44" s="32"/>
      <c r="D44" s="32"/>
      <c r="E44" s="32"/>
      <c r="F44" s="32"/>
      <c r="G44" s="6"/>
    </row>
    <row r="45" spans="1:7" x14ac:dyDescent="0.2">
      <c r="A45" s="4" t="s">
        <v>39</v>
      </c>
      <c r="B45" s="5">
        <v>370.12944700000003</v>
      </c>
      <c r="C45" s="32"/>
      <c r="D45" s="32"/>
      <c r="E45" s="6"/>
      <c r="F45" s="6"/>
      <c r="G45" s="6"/>
    </row>
    <row r="46" spans="1:7" x14ac:dyDescent="0.2">
      <c r="A46" s="4" t="s">
        <v>66</v>
      </c>
      <c r="B46" s="5">
        <v>169.1549</v>
      </c>
      <c r="C46" s="32"/>
      <c r="D46" s="32"/>
      <c r="E46" s="32"/>
      <c r="F46" s="6"/>
      <c r="G46" s="6"/>
    </row>
    <row r="47" spans="1:7" x14ac:dyDescent="0.2">
      <c r="A47" s="4" t="s">
        <v>26</v>
      </c>
      <c r="B47" s="5">
        <v>105.58199999999999</v>
      </c>
      <c r="C47" s="32"/>
      <c r="D47" s="32"/>
      <c r="E47" s="32"/>
      <c r="F47" s="6"/>
      <c r="G47" s="6"/>
    </row>
    <row r="48" spans="1:7" x14ac:dyDescent="0.2">
      <c r="A48" s="4" t="s">
        <v>75</v>
      </c>
      <c r="B48" s="5">
        <v>744.75898999999993</v>
      </c>
      <c r="C48" s="32"/>
      <c r="D48" s="32"/>
      <c r="E48" s="32"/>
      <c r="F48" s="6"/>
      <c r="G48" s="6"/>
    </row>
    <row r="49" spans="1:7" x14ac:dyDescent="0.2">
      <c r="A49" s="4" t="s">
        <v>45</v>
      </c>
      <c r="B49" s="5">
        <v>836.17779999999993</v>
      </c>
      <c r="C49" s="32"/>
      <c r="D49" s="32"/>
      <c r="E49" s="32"/>
      <c r="F49" s="6"/>
      <c r="G49" s="6"/>
    </row>
    <row r="50" spans="1:7" x14ac:dyDescent="0.2">
      <c r="A50" s="4" t="s">
        <v>67</v>
      </c>
      <c r="B50" s="5">
        <v>179.1815</v>
      </c>
      <c r="C50" s="32"/>
      <c r="D50" s="32"/>
      <c r="E50" s="32"/>
      <c r="F50" s="6"/>
      <c r="G50" s="6"/>
    </row>
    <row r="51" spans="1:7" x14ac:dyDescent="0.2">
      <c r="A51" s="4" t="s">
        <v>76</v>
      </c>
      <c r="B51" s="5">
        <v>527.57618100000002</v>
      </c>
      <c r="C51" s="32"/>
      <c r="D51" s="32"/>
      <c r="E51" s="32"/>
      <c r="F51" s="32"/>
      <c r="G51" s="32"/>
    </row>
    <row r="52" spans="1:7" x14ac:dyDescent="0.2">
      <c r="A52" s="4" t="s">
        <v>40</v>
      </c>
      <c r="B52" s="5">
        <v>342.80200000000002</v>
      </c>
      <c r="C52" s="32"/>
      <c r="D52" s="32"/>
      <c r="E52" s="32"/>
      <c r="F52" s="6"/>
      <c r="G52" s="6"/>
    </row>
    <row r="53" spans="1:7" x14ac:dyDescent="0.2">
      <c r="A53" s="4" t="s">
        <v>18</v>
      </c>
      <c r="B53" s="5">
        <v>1298.8644999999999</v>
      </c>
      <c r="C53" s="32"/>
      <c r="D53" s="32"/>
      <c r="E53" s="32"/>
      <c r="F53" s="6"/>
      <c r="G53" s="6"/>
    </row>
    <row r="54" spans="1:7" x14ac:dyDescent="0.2">
      <c r="A54" s="4" t="s">
        <v>19</v>
      </c>
      <c r="B54" s="5">
        <v>2288.99773</v>
      </c>
      <c r="C54" s="32"/>
      <c r="D54" s="32"/>
      <c r="E54" s="32"/>
      <c r="F54" s="6"/>
      <c r="G54" s="6"/>
    </row>
    <row r="55" spans="1:7" x14ac:dyDescent="0.2">
      <c r="A55" s="4" t="s">
        <v>34</v>
      </c>
      <c r="B55" s="5">
        <v>758.25509999999997</v>
      </c>
      <c r="C55" s="32"/>
      <c r="D55" s="32"/>
      <c r="E55" s="32"/>
      <c r="F55" s="6"/>
      <c r="G55" s="6"/>
    </row>
    <row r="56" spans="1:7" x14ac:dyDescent="0.2">
      <c r="A56" s="4" t="s">
        <v>29</v>
      </c>
      <c r="B56" s="5">
        <v>813.2</v>
      </c>
      <c r="C56" s="32"/>
      <c r="D56" s="32"/>
      <c r="E56" s="32"/>
      <c r="F56" s="6"/>
      <c r="G56" s="6"/>
    </row>
    <row r="57" spans="1:7" x14ac:dyDescent="0.2">
      <c r="A57" s="4" t="s">
        <v>77</v>
      </c>
      <c r="B57" s="5">
        <v>2099.5140999999999</v>
      </c>
      <c r="C57" s="32"/>
      <c r="D57" s="32"/>
      <c r="E57" s="32"/>
      <c r="F57" s="6"/>
      <c r="G57" s="6"/>
    </row>
    <row r="58" spans="1:7" x14ac:dyDescent="0.2">
      <c r="A58" s="4" t="s">
        <v>68</v>
      </c>
      <c r="B58" s="5">
        <v>3891.3072999999995</v>
      </c>
      <c r="C58" s="32"/>
      <c r="D58" s="32"/>
      <c r="E58" s="32"/>
      <c r="F58" s="6"/>
      <c r="G58" s="6"/>
    </row>
    <row r="59" spans="1:7" x14ac:dyDescent="0.2">
      <c r="A59" s="4" t="s">
        <v>52</v>
      </c>
      <c r="B59" s="5">
        <v>232.29140000000001</v>
      </c>
      <c r="C59" s="32"/>
      <c r="D59" s="32"/>
      <c r="E59" s="32"/>
      <c r="F59" s="6"/>
      <c r="G59" s="6"/>
    </row>
    <row r="60" spans="1:7" x14ac:dyDescent="0.2">
      <c r="A60" s="4" t="s">
        <v>52</v>
      </c>
      <c r="B60" s="5">
        <v>5635.4981100000005</v>
      </c>
      <c r="C60" s="32"/>
      <c r="D60" s="32"/>
      <c r="E60" s="32"/>
      <c r="F60" s="6"/>
      <c r="G60" s="6"/>
    </row>
    <row r="61" spans="1:7" x14ac:dyDescent="0.2">
      <c r="A61" s="4" t="s">
        <v>59</v>
      </c>
      <c r="B61" s="5">
        <v>557.66583200000002</v>
      </c>
      <c r="C61" s="32"/>
      <c r="D61" s="32"/>
      <c r="E61" s="32"/>
      <c r="F61" s="6"/>
      <c r="G61" s="6"/>
    </row>
    <row r="62" spans="1:7" x14ac:dyDescent="0.2">
      <c r="A62" s="4" t="s">
        <v>41</v>
      </c>
      <c r="B62" s="5">
        <v>2119.7619999999997</v>
      </c>
      <c r="C62" s="32"/>
      <c r="D62" s="32"/>
      <c r="E62" s="32"/>
      <c r="F62" s="32"/>
      <c r="G62" s="6"/>
    </row>
    <row r="63" spans="1:7" x14ac:dyDescent="0.2">
      <c r="A63" s="4" t="s">
        <v>69</v>
      </c>
      <c r="B63" s="5">
        <v>840.11300000000006</v>
      </c>
      <c r="C63" s="32"/>
      <c r="D63" s="32"/>
      <c r="E63" s="32"/>
      <c r="F63" s="6"/>
      <c r="G63" s="6"/>
    </row>
    <row r="64" spans="1:7" x14ac:dyDescent="0.2">
      <c r="A64" s="4" t="s">
        <v>27</v>
      </c>
      <c r="B64" s="5">
        <v>495.20140000000004</v>
      </c>
      <c r="C64" s="32"/>
      <c r="D64" s="32"/>
      <c r="E64" s="32"/>
      <c r="F64" s="6"/>
      <c r="G64" s="6"/>
    </row>
    <row r="65" spans="1:7" x14ac:dyDescent="0.2">
      <c r="A65" s="4" t="s">
        <v>20</v>
      </c>
      <c r="B65" s="5">
        <v>2179.5448999999999</v>
      </c>
      <c r="C65" s="32"/>
      <c r="D65" s="32"/>
      <c r="E65" s="32"/>
      <c r="F65" s="32"/>
      <c r="G65" s="6"/>
    </row>
    <row r="66" spans="1:7" x14ac:dyDescent="0.2">
      <c r="A66" s="4" t="s">
        <v>46</v>
      </c>
      <c r="B66" s="5">
        <v>6795.2755400000005</v>
      </c>
      <c r="C66" s="32"/>
      <c r="D66" s="32"/>
      <c r="E66" s="32"/>
      <c r="F66" s="32"/>
      <c r="G66" s="6"/>
    </row>
    <row r="67" spans="1:7" x14ac:dyDescent="0.2">
      <c r="A67" s="4" t="s">
        <v>70</v>
      </c>
      <c r="B67" s="5">
        <v>2951.0375619999991</v>
      </c>
      <c r="C67" s="32"/>
      <c r="D67" s="32"/>
      <c r="E67" s="32"/>
      <c r="F67" s="6"/>
      <c r="G67" s="6"/>
    </row>
    <row r="68" spans="1:7" x14ac:dyDescent="0.2">
      <c r="A68" s="4" t="s">
        <v>30</v>
      </c>
      <c r="B68" s="5">
        <v>134.9436</v>
      </c>
      <c r="C68" s="32"/>
      <c r="D68" s="32"/>
      <c r="E68" s="32"/>
      <c r="F68" s="6"/>
      <c r="G68" s="6"/>
    </row>
    <row r="69" spans="1:7" x14ac:dyDescent="0.2">
      <c r="A69" s="4" t="s">
        <v>21</v>
      </c>
      <c r="B69" s="5">
        <v>891.87200000000007</v>
      </c>
      <c r="C69" s="32"/>
      <c r="D69" s="32"/>
      <c r="E69" s="32"/>
      <c r="F69" s="6"/>
      <c r="G69" s="6"/>
    </row>
    <row r="70" spans="1:7" x14ac:dyDescent="0.2">
      <c r="A70" s="4" t="s">
        <v>71</v>
      </c>
      <c r="B70" s="5">
        <v>534.71199999999999</v>
      </c>
      <c r="C70" s="32"/>
      <c r="D70" s="32"/>
      <c r="E70" s="32"/>
      <c r="F70" s="6"/>
      <c r="G70" s="6"/>
    </row>
    <row r="71" spans="1:7" x14ac:dyDescent="0.2">
      <c r="A71" s="4" t="s">
        <v>47</v>
      </c>
      <c r="B71" s="5">
        <v>492.90578000000005</v>
      </c>
      <c r="C71" s="32"/>
      <c r="D71" s="32"/>
      <c r="E71" s="32"/>
      <c r="F71" s="6"/>
      <c r="G71" s="6"/>
    </row>
    <row r="72" spans="1:7" x14ac:dyDescent="0.2">
      <c r="A72" s="4" t="s">
        <v>48</v>
      </c>
      <c r="B72" s="5">
        <v>1230.6120499999997</v>
      </c>
      <c r="C72" s="32"/>
      <c r="D72" s="32"/>
      <c r="E72" s="32"/>
      <c r="F72" s="6"/>
      <c r="G72" s="6"/>
    </row>
    <row r="73" spans="1:7" x14ac:dyDescent="0.2">
      <c r="A73" s="4" t="s">
        <v>72</v>
      </c>
      <c r="B73" s="5">
        <v>878.11199999999997</v>
      </c>
      <c r="C73" s="32"/>
      <c r="D73" s="32"/>
      <c r="E73" s="32"/>
      <c r="F73" s="6"/>
      <c r="G73" s="6"/>
    </row>
    <row r="74" spans="1:7" x14ac:dyDescent="0.2">
      <c r="A74" s="4" t="s">
        <v>53</v>
      </c>
      <c r="B74" s="5">
        <v>155.88989999999998</v>
      </c>
      <c r="C74" s="32"/>
      <c r="D74" s="32"/>
      <c r="E74" s="32"/>
      <c r="F74" s="6"/>
      <c r="G74" s="6"/>
    </row>
    <row r="75" spans="1:7" x14ac:dyDescent="0.2">
      <c r="A75" s="4" t="s">
        <v>22</v>
      </c>
      <c r="B75" s="5">
        <v>541.81460000000004</v>
      </c>
      <c r="C75" s="32"/>
      <c r="D75" s="32"/>
      <c r="E75" s="6"/>
      <c r="F75" s="6"/>
      <c r="G75" s="6"/>
    </row>
    <row r="76" spans="1:7" x14ac:dyDescent="0.2">
      <c r="A76" s="4" t="s">
        <v>49</v>
      </c>
      <c r="B76" s="5">
        <v>5060.6145000000015</v>
      </c>
      <c r="C76" s="32"/>
      <c r="D76" s="32"/>
      <c r="E76" s="32"/>
      <c r="F76" s="6"/>
      <c r="G76" s="6"/>
    </row>
    <row r="77" spans="1:7" x14ac:dyDescent="0.2">
      <c r="A77" s="10" t="s">
        <v>83</v>
      </c>
      <c r="B77" s="16">
        <f t="shared" ref="B77:G77" si="0">SUM(B3:B76)</f>
        <v>154701.99793900002</v>
      </c>
      <c r="C77" s="33">
        <f t="shared" si="0"/>
        <v>0</v>
      </c>
      <c r="D77" s="33">
        <f t="shared" si="0"/>
        <v>0</v>
      </c>
      <c r="E77" s="33">
        <f t="shared" si="0"/>
        <v>0</v>
      </c>
      <c r="F77" s="33">
        <f t="shared" si="0"/>
        <v>0</v>
      </c>
      <c r="G77" s="33">
        <f t="shared" si="0"/>
        <v>0</v>
      </c>
    </row>
    <row r="78" spans="1:7" x14ac:dyDescent="0.2">
      <c r="A78" s="13"/>
      <c r="B78" s="14"/>
      <c r="C78" s="14"/>
      <c r="D78" s="14"/>
      <c r="E78" s="14"/>
      <c r="F78" s="14"/>
      <c r="G78" s="14"/>
    </row>
    <row r="79" spans="1:7" x14ac:dyDescent="0.2">
      <c r="A79" s="17" t="s">
        <v>84</v>
      </c>
    </row>
    <row r="80" spans="1:7" x14ac:dyDescent="0.2">
      <c r="A80" s="20" t="s">
        <v>0</v>
      </c>
      <c r="B80" s="11" t="s">
        <v>89</v>
      </c>
      <c r="C80" s="21" t="s">
        <v>1</v>
      </c>
      <c r="D80" s="21" t="s">
        <v>2</v>
      </c>
      <c r="E80" s="21" t="s">
        <v>3</v>
      </c>
    </row>
    <row r="81" spans="1:5" x14ac:dyDescent="0.2">
      <c r="A81" s="4" t="s">
        <v>60</v>
      </c>
      <c r="B81" s="5">
        <v>784.09400000000005</v>
      </c>
      <c r="C81" s="32"/>
      <c r="D81" s="32"/>
      <c r="E81" s="32"/>
    </row>
    <row r="82" spans="1:5" x14ac:dyDescent="0.2">
      <c r="A82" s="4" t="s">
        <v>9</v>
      </c>
      <c r="B82" s="5">
        <v>471.98721999999998</v>
      </c>
      <c r="C82" s="32"/>
      <c r="D82" s="32"/>
      <c r="E82" s="32"/>
    </row>
    <row r="83" spans="1:5" x14ac:dyDescent="0.2">
      <c r="A83" s="4" t="s">
        <v>10</v>
      </c>
      <c r="B83" s="5">
        <v>169.69409999999999</v>
      </c>
      <c r="C83" s="32"/>
      <c r="D83" s="32"/>
      <c r="E83" s="32"/>
    </row>
    <row r="84" spans="1:5" x14ac:dyDescent="0.2">
      <c r="A84" s="4" t="s">
        <v>54</v>
      </c>
      <c r="B84" s="5">
        <v>21056.683999999997</v>
      </c>
      <c r="C84" s="32"/>
      <c r="D84" s="32"/>
      <c r="E84" s="32"/>
    </row>
    <row r="85" spans="1:5" x14ac:dyDescent="0.2">
      <c r="A85" s="4" t="s">
        <v>61</v>
      </c>
      <c r="B85" s="5">
        <v>1338.3451399999999</v>
      </c>
      <c r="C85" s="32"/>
      <c r="D85" s="32"/>
      <c r="E85" s="32"/>
    </row>
    <row r="86" spans="1:5" x14ac:dyDescent="0.2">
      <c r="A86" s="4" t="s">
        <v>12</v>
      </c>
      <c r="B86" s="5">
        <v>3062.5627520000003</v>
      </c>
      <c r="C86" s="32"/>
      <c r="D86" s="32"/>
      <c r="E86" s="32"/>
    </row>
    <row r="87" spans="1:5" x14ac:dyDescent="0.2">
      <c r="A87" s="4" t="s">
        <v>32</v>
      </c>
      <c r="B87" s="5">
        <v>250.14400000000001</v>
      </c>
      <c r="C87" s="32"/>
      <c r="D87" s="32"/>
      <c r="E87" s="32"/>
    </row>
    <row r="88" spans="1:5" x14ac:dyDescent="0.2">
      <c r="A88" s="4" t="s">
        <v>24</v>
      </c>
      <c r="B88" s="5">
        <v>465.92950000000002</v>
      </c>
      <c r="C88" s="32"/>
      <c r="D88" s="32"/>
      <c r="E88" s="32"/>
    </row>
    <row r="89" spans="1:5" x14ac:dyDescent="0.2">
      <c r="A89" s="4" t="s">
        <v>58</v>
      </c>
      <c r="B89" s="5">
        <v>2741.8222000000005</v>
      </c>
      <c r="C89" s="32"/>
      <c r="D89" s="32"/>
      <c r="E89" s="32"/>
    </row>
    <row r="90" spans="1:5" x14ac:dyDescent="0.2">
      <c r="A90" s="4" t="s">
        <v>16</v>
      </c>
      <c r="B90" s="5">
        <v>6075.1024869999992</v>
      </c>
      <c r="C90" s="32"/>
      <c r="D90" s="32"/>
      <c r="E90" s="34"/>
    </row>
    <row r="91" spans="1:5" x14ac:dyDescent="0.2">
      <c r="A91" s="4" t="s">
        <v>17</v>
      </c>
      <c r="B91" s="5">
        <v>1425.2680999999998</v>
      </c>
      <c r="C91" s="32"/>
      <c r="D91" s="32"/>
      <c r="E91" s="32"/>
    </row>
    <row r="92" spans="1:5" x14ac:dyDescent="0.2">
      <c r="A92" s="4" t="s">
        <v>44</v>
      </c>
      <c r="B92" s="5">
        <v>18986.553100000001</v>
      </c>
      <c r="C92" s="32"/>
      <c r="D92" s="32"/>
      <c r="E92" s="32"/>
    </row>
    <row r="93" spans="1:5" x14ac:dyDescent="0.2">
      <c r="A93" s="4" t="s">
        <v>45</v>
      </c>
      <c r="B93" s="5">
        <v>836.17780000000005</v>
      </c>
      <c r="C93" s="32"/>
      <c r="D93" s="32"/>
      <c r="E93" s="32"/>
    </row>
    <row r="94" spans="1:5" x14ac:dyDescent="0.2">
      <c r="A94" s="4" t="s">
        <v>18</v>
      </c>
      <c r="B94" s="5">
        <v>1298.8644999999999</v>
      </c>
      <c r="C94" s="32"/>
      <c r="D94" s="32"/>
      <c r="E94" s="32"/>
    </row>
    <row r="95" spans="1:5" x14ac:dyDescent="0.2">
      <c r="A95" s="4" t="s">
        <v>19</v>
      </c>
      <c r="B95" s="5">
        <v>2288.99773</v>
      </c>
      <c r="C95" s="32"/>
      <c r="D95" s="32"/>
      <c r="E95" s="32"/>
    </row>
    <row r="96" spans="1:5" x14ac:dyDescent="0.2">
      <c r="A96" s="4" t="s">
        <v>29</v>
      </c>
      <c r="B96" s="5">
        <v>813.2</v>
      </c>
      <c r="C96" s="32"/>
      <c r="D96" s="32"/>
      <c r="E96" s="32"/>
    </row>
    <row r="97" spans="1:5" x14ac:dyDescent="0.2">
      <c r="A97" s="4" t="s">
        <v>52</v>
      </c>
      <c r="B97" s="5">
        <v>5635.4981099999995</v>
      </c>
      <c r="C97" s="32"/>
      <c r="D97" s="32"/>
      <c r="E97" s="32"/>
    </row>
    <row r="98" spans="1:5" x14ac:dyDescent="0.2">
      <c r="A98" s="4" t="s">
        <v>69</v>
      </c>
      <c r="B98" s="5">
        <v>840.11300000000006</v>
      </c>
      <c r="C98" s="32"/>
      <c r="D98" s="32"/>
      <c r="E98" s="32"/>
    </row>
    <row r="99" spans="1:5" x14ac:dyDescent="0.2">
      <c r="A99" s="4" t="s">
        <v>21</v>
      </c>
      <c r="B99" s="5">
        <v>891.87200000000007</v>
      </c>
      <c r="C99" s="32"/>
      <c r="D99" s="32"/>
      <c r="E99" s="32"/>
    </row>
    <row r="100" spans="1:5" x14ac:dyDescent="0.2">
      <c r="A100" s="4" t="s">
        <v>47</v>
      </c>
      <c r="B100" s="5">
        <v>492.90577999999999</v>
      </c>
      <c r="C100" s="32"/>
      <c r="D100" s="32"/>
      <c r="E100" s="32"/>
    </row>
    <row r="101" spans="1:5" x14ac:dyDescent="0.2">
      <c r="A101" s="4" t="s">
        <v>48</v>
      </c>
      <c r="B101" s="5">
        <v>1230.6120500000002</v>
      </c>
      <c r="C101" s="32"/>
      <c r="D101" s="32"/>
      <c r="E101" s="32"/>
    </row>
    <row r="102" spans="1:5" x14ac:dyDescent="0.2">
      <c r="A102" s="10" t="s">
        <v>105</v>
      </c>
      <c r="B102" s="15">
        <f>SUM(B80:B101)</f>
        <v>71156.427568999992</v>
      </c>
      <c r="C102" s="35">
        <f>SUM(C81:C101)</f>
        <v>0</v>
      </c>
      <c r="D102" s="35">
        <f>SUM(D81:D101)</f>
        <v>0</v>
      </c>
      <c r="E102" s="35">
        <f>SUM(E81:E101)</f>
        <v>0</v>
      </c>
    </row>
    <row r="104" spans="1:5" x14ac:dyDescent="0.2">
      <c r="A104" s="17" t="s">
        <v>85</v>
      </c>
    </row>
    <row r="105" spans="1:5" x14ac:dyDescent="0.2">
      <c r="A105" s="18" t="s">
        <v>0</v>
      </c>
      <c r="B105" s="11" t="s">
        <v>89</v>
      </c>
      <c r="C105" s="19" t="s">
        <v>79</v>
      </c>
      <c r="D105" s="19" t="s">
        <v>80</v>
      </c>
      <c r="E105" s="19" t="s">
        <v>81</v>
      </c>
    </row>
    <row r="106" spans="1:5" x14ac:dyDescent="0.2">
      <c r="A106" s="7" t="s">
        <v>28</v>
      </c>
      <c r="B106" s="8">
        <v>684.37790000000007</v>
      </c>
      <c r="C106" s="36"/>
      <c r="D106" s="9"/>
      <c r="E106" s="36"/>
    </row>
    <row r="107" spans="1:5" x14ac:dyDescent="0.2">
      <c r="A107" s="7" t="s">
        <v>54</v>
      </c>
      <c r="B107" s="8">
        <v>953.34509999999989</v>
      </c>
      <c r="C107" s="36"/>
      <c r="D107" s="9"/>
      <c r="E107" s="9"/>
    </row>
    <row r="108" spans="1:5" x14ac:dyDescent="0.2">
      <c r="A108" s="7" t="s">
        <v>37</v>
      </c>
      <c r="B108" s="8">
        <v>539.72270000000003</v>
      </c>
      <c r="C108" s="36"/>
      <c r="D108" s="9"/>
      <c r="E108" s="9"/>
    </row>
    <row r="109" spans="1:5" x14ac:dyDescent="0.2">
      <c r="A109" s="7" t="s">
        <v>56</v>
      </c>
      <c r="B109" s="8">
        <v>215.98009999999999</v>
      </c>
      <c r="C109" s="36"/>
      <c r="D109" s="9"/>
      <c r="E109" s="9"/>
    </row>
    <row r="110" spans="1:5" x14ac:dyDescent="0.2">
      <c r="A110" s="7" t="s">
        <v>63</v>
      </c>
      <c r="B110" s="8">
        <v>298.03460000000001</v>
      </c>
      <c r="C110" s="36"/>
      <c r="D110" s="36"/>
      <c r="E110" s="9"/>
    </row>
    <row r="111" spans="1:5" x14ac:dyDescent="0.2">
      <c r="A111" s="7" t="s">
        <v>65</v>
      </c>
      <c r="B111" s="8">
        <v>149.696</v>
      </c>
      <c r="C111" s="36"/>
      <c r="D111" s="9"/>
      <c r="E111" s="9"/>
    </row>
    <row r="112" spans="1:5" x14ac:dyDescent="0.2">
      <c r="A112" s="7" t="s">
        <v>59</v>
      </c>
      <c r="B112" s="8">
        <v>18.328749999999999</v>
      </c>
      <c r="C112" s="36"/>
      <c r="D112" s="9"/>
      <c r="E112" s="36"/>
    </row>
    <row r="113" spans="1:7" x14ac:dyDescent="0.2">
      <c r="A113" s="7" t="s">
        <v>30</v>
      </c>
      <c r="B113" s="8">
        <v>203.84879999999998</v>
      </c>
      <c r="C113" s="36"/>
      <c r="D113" s="9"/>
      <c r="E113" s="9"/>
    </row>
    <row r="114" spans="1:7" x14ac:dyDescent="0.2">
      <c r="A114" s="10" t="s">
        <v>104</v>
      </c>
      <c r="B114" s="16">
        <f>SUM(B106:B113)</f>
        <v>3063.3339500000002</v>
      </c>
      <c r="C114" s="33">
        <f>SUM(C106:C113)</f>
        <v>0</v>
      </c>
      <c r="D114" s="33">
        <f>SUM(D106:D113)</f>
        <v>0</v>
      </c>
      <c r="E114" s="33">
        <f>SUM(E106:E113)</f>
        <v>0</v>
      </c>
    </row>
    <row r="117" spans="1:7" x14ac:dyDescent="0.2">
      <c r="A117" s="22" t="s">
        <v>86</v>
      </c>
      <c r="B117" s="23"/>
      <c r="C117" s="116">
        <f>SUM(C114,D114,E114,C102,D102,E102,C77,D77,E77,F77,G77)</f>
        <v>0</v>
      </c>
      <c r="D117"/>
      <c r="E117"/>
      <c r="F117"/>
      <c r="G117"/>
    </row>
    <row r="118" spans="1:7" x14ac:dyDescent="0.2">
      <c r="A118" s="22" t="s">
        <v>87</v>
      </c>
      <c r="B118" s="25"/>
      <c r="C118" s="24">
        <f>SUM(C117*0.21)</f>
        <v>0</v>
      </c>
      <c r="D118"/>
      <c r="E118"/>
      <c r="F118"/>
      <c r="G118"/>
    </row>
    <row r="119" spans="1:7" x14ac:dyDescent="0.2">
      <c r="A119" s="26" t="s">
        <v>88</v>
      </c>
      <c r="B119" s="27"/>
      <c r="C119" s="28">
        <f>SUM(C117*1.21)</f>
        <v>0</v>
      </c>
      <c r="D119"/>
      <c r="E119"/>
      <c r="F119"/>
      <c r="G119"/>
    </row>
    <row r="122" spans="1:7" x14ac:dyDescent="0.2">
      <c r="A122" s="37"/>
      <c r="B122" s="38"/>
      <c r="C122" s="6" t="s">
        <v>103</v>
      </c>
    </row>
  </sheetData>
  <pageMargins left="0.23622047244094491" right="0.23622047244094491" top="0.74803149606299213" bottom="0.74803149606299213" header="0.31496062992125984" footer="0.31496062992125984"/>
  <pageSetup paperSize="9" scale="93" fitToHeight="0" orientation="portrait" verticalDpi="0" r:id="rId1"/>
  <headerFooter>
    <oddHeader>&amp;C&amp;"Arial,Tučné"&amp;11Třinec - extravilán (údržba celkem)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J51" sqref="J51"/>
    </sheetView>
  </sheetViews>
  <sheetFormatPr defaultRowHeight="12.75" outlineLevelRow="2" x14ac:dyDescent="0.2"/>
  <cols>
    <col min="1" max="1" width="11.140625" style="62" customWidth="1"/>
    <col min="2" max="2" width="16.5703125" style="62" customWidth="1"/>
    <col min="3" max="3" width="12.7109375" style="62" customWidth="1"/>
    <col min="4" max="4" width="6.5703125" style="63" bestFit="1" customWidth="1"/>
    <col min="5" max="5" width="30" style="62" customWidth="1"/>
    <col min="6" max="6" width="8.42578125" style="64" bestFit="1" customWidth="1"/>
    <col min="7" max="7" width="6.42578125" style="65" bestFit="1" customWidth="1"/>
    <col min="8" max="8" width="11.5703125" style="66" bestFit="1" customWidth="1"/>
    <col min="9" max="9" width="10.42578125" style="66" bestFit="1" customWidth="1"/>
    <col min="10" max="10" width="11.42578125" style="66" bestFit="1" customWidth="1"/>
  </cols>
  <sheetData>
    <row r="1" spans="1:10" ht="36" x14ac:dyDescent="0.2">
      <c r="A1" s="39" t="s">
        <v>106</v>
      </c>
      <c r="B1" s="39" t="s">
        <v>0</v>
      </c>
      <c r="C1" s="39" t="s">
        <v>107</v>
      </c>
      <c r="D1" s="39" t="s">
        <v>108</v>
      </c>
      <c r="E1" s="40" t="s">
        <v>109</v>
      </c>
      <c r="F1" s="41" t="s">
        <v>110</v>
      </c>
      <c r="G1" s="39" t="s">
        <v>100</v>
      </c>
      <c r="H1" s="19" t="s">
        <v>111</v>
      </c>
      <c r="I1" s="19" t="s">
        <v>112</v>
      </c>
      <c r="J1" s="19" t="s">
        <v>113</v>
      </c>
    </row>
    <row r="2" spans="1:10" ht="24" hidden="1" outlineLevel="2" x14ac:dyDescent="0.2">
      <c r="A2" s="7" t="s">
        <v>114</v>
      </c>
      <c r="B2" s="7" t="s">
        <v>115</v>
      </c>
      <c r="C2" s="7" t="s">
        <v>114</v>
      </c>
      <c r="D2" s="42" t="s">
        <v>116</v>
      </c>
      <c r="E2" s="7" t="s">
        <v>117</v>
      </c>
      <c r="F2" s="8">
        <v>51.596699999999998</v>
      </c>
      <c r="G2" s="43" t="s">
        <v>101</v>
      </c>
      <c r="H2" s="44"/>
      <c r="I2" s="45"/>
      <c r="J2" s="44"/>
    </row>
    <row r="3" spans="1:10" ht="24" hidden="1" outlineLevel="2" x14ac:dyDescent="0.2">
      <c r="A3" s="7" t="s">
        <v>114</v>
      </c>
      <c r="B3" s="7" t="s">
        <v>115</v>
      </c>
      <c r="C3" s="7" t="s">
        <v>114</v>
      </c>
      <c r="D3" s="42" t="s">
        <v>116</v>
      </c>
      <c r="E3" s="7" t="s">
        <v>117</v>
      </c>
      <c r="F3" s="8">
        <v>220.74199999999999</v>
      </c>
      <c r="G3" s="43" t="s">
        <v>101</v>
      </c>
      <c r="H3" s="44"/>
      <c r="I3" s="45"/>
      <c r="J3" s="44"/>
    </row>
    <row r="4" spans="1:10" ht="24" hidden="1" outlineLevel="2" x14ac:dyDescent="0.2">
      <c r="A4" s="7" t="s">
        <v>114</v>
      </c>
      <c r="B4" s="7" t="s">
        <v>115</v>
      </c>
      <c r="C4" s="7" t="s">
        <v>114</v>
      </c>
      <c r="D4" s="42" t="s">
        <v>118</v>
      </c>
      <c r="E4" s="7" t="s">
        <v>117</v>
      </c>
      <c r="F4" s="8">
        <v>194.99299999999999</v>
      </c>
      <c r="G4" s="43" t="s">
        <v>101</v>
      </c>
      <c r="H4" s="44"/>
      <c r="I4" s="45"/>
      <c r="J4" s="44"/>
    </row>
    <row r="5" spans="1:10" ht="24" hidden="1" outlineLevel="2" x14ac:dyDescent="0.2">
      <c r="A5" s="7" t="s">
        <v>114</v>
      </c>
      <c r="B5" s="7" t="s">
        <v>115</v>
      </c>
      <c r="C5" s="7" t="s">
        <v>114</v>
      </c>
      <c r="D5" s="42" t="s">
        <v>118</v>
      </c>
      <c r="E5" s="7" t="s">
        <v>117</v>
      </c>
      <c r="F5" s="8">
        <v>160.05199999999999</v>
      </c>
      <c r="G5" s="43" t="s">
        <v>101</v>
      </c>
      <c r="H5" s="44"/>
      <c r="I5" s="45"/>
      <c r="J5" s="44"/>
    </row>
    <row r="6" spans="1:10" ht="24" hidden="1" outlineLevel="2" x14ac:dyDescent="0.2">
      <c r="A6" s="7" t="s">
        <v>114</v>
      </c>
      <c r="B6" s="7" t="s">
        <v>115</v>
      </c>
      <c r="C6" s="7" t="s">
        <v>114</v>
      </c>
      <c r="D6" s="42" t="s">
        <v>119</v>
      </c>
      <c r="E6" s="7" t="s">
        <v>120</v>
      </c>
      <c r="F6" s="8">
        <v>12.641299999999999</v>
      </c>
      <c r="G6" s="43" t="s">
        <v>101</v>
      </c>
      <c r="H6" s="44"/>
      <c r="I6" s="45"/>
      <c r="J6" s="45"/>
    </row>
    <row r="7" spans="1:10" ht="24" hidden="1" outlineLevel="2" x14ac:dyDescent="0.2">
      <c r="A7" s="7" t="s">
        <v>114</v>
      </c>
      <c r="B7" s="7" t="s">
        <v>115</v>
      </c>
      <c r="C7" s="7" t="s">
        <v>114</v>
      </c>
      <c r="D7" s="42" t="s">
        <v>121</v>
      </c>
      <c r="E7" s="7" t="s">
        <v>120</v>
      </c>
      <c r="F7" s="8">
        <v>16.4346</v>
      </c>
      <c r="G7" s="43" t="s">
        <v>101</v>
      </c>
      <c r="H7" s="44"/>
      <c r="I7" s="45"/>
      <c r="J7" s="45"/>
    </row>
    <row r="8" spans="1:10" ht="24" hidden="1" outlineLevel="2" x14ac:dyDescent="0.2">
      <c r="A8" s="7" t="s">
        <v>114</v>
      </c>
      <c r="B8" s="7" t="s">
        <v>115</v>
      </c>
      <c r="C8" s="7" t="s">
        <v>114</v>
      </c>
      <c r="D8" s="42" t="s">
        <v>122</v>
      </c>
      <c r="E8" s="7" t="s">
        <v>120</v>
      </c>
      <c r="F8" s="8">
        <v>27.918299999999999</v>
      </c>
      <c r="G8" s="43" t="s">
        <v>101</v>
      </c>
      <c r="H8" s="44"/>
      <c r="I8" s="45"/>
      <c r="J8" s="45"/>
    </row>
    <row r="9" spans="1:10" ht="24" outlineLevel="1" collapsed="1" x14ac:dyDescent="0.2">
      <c r="A9" s="7"/>
      <c r="B9" s="46" t="s">
        <v>28</v>
      </c>
      <c r="C9" s="7"/>
      <c r="D9" s="42"/>
      <c r="E9" s="7"/>
      <c r="F9" s="8">
        <f>SUBTOTAL(9,F2:F8)</f>
        <v>684.37790000000007</v>
      </c>
      <c r="G9" s="43"/>
      <c r="H9" s="114">
        <f>SUM(H2:H8)</f>
        <v>0</v>
      </c>
      <c r="I9" s="45"/>
      <c r="J9" s="114">
        <f>SUM(J2:J5)</f>
        <v>0</v>
      </c>
    </row>
    <row r="10" spans="1:10" ht="24" hidden="1" outlineLevel="2" x14ac:dyDescent="0.2">
      <c r="A10" s="7" t="s">
        <v>114</v>
      </c>
      <c r="B10" s="7" t="s">
        <v>123</v>
      </c>
      <c r="C10" s="7" t="s">
        <v>114</v>
      </c>
      <c r="D10" s="42" t="s">
        <v>124</v>
      </c>
      <c r="E10" s="7" t="s">
        <v>125</v>
      </c>
      <c r="F10" s="8">
        <v>152.6</v>
      </c>
      <c r="G10" s="43" t="s">
        <v>101</v>
      </c>
      <c r="H10" s="44"/>
      <c r="I10" s="45"/>
      <c r="J10" s="45"/>
    </row>
    <row r="11" spans="1:10" ht="24" hidden="1" outlineLevel="2" x14ac:dyDescent="0.2">
      <c r="A11" s="7" t="s">
        <v>114</v>
      </c>
      <c r="B11" s="7" t="s">
        <v>123</v>
      </c>
      <c r="C11" s="7" t="s">
        <v>114</v>
      </c>
      <c r="D11" s="42" t="s">
        <v>126</v>
      </c>
      <c r="E11" s="7" t="s">
        <v>127</v>
      </c>
      <c r="F11" s="8">
        <v>14.248799999999999</v>
      </c>
      <c r="G11" s="43" t="s">
        <v>101</v>
      </c>
      <c r="H11" s="44"/>
      <c r="I11" s="45"/>
      <c r="J11" s="45"/>
    </row>
    <row r="12" spans="1:10" ht="24" hidden="1" outlineLevel="2" x14ac:dyDescent="0.2">
      <c r="A12" s="7" t="s">
        <v>114</v>
      </c>
      <c r="B12" s="7" t="s">
        <v>123</v>
      </c>
      <c r="C12" s="7" t="s">
        <v>114</v>
      </c>
      <c r="D12" s="42" t="s">
        <v>126</v>
      </c>
      <c r="E12" s="7" t="s">
        <v>128</v>
      </c>
      <c r="F12" s="8">
        <v>37</v>
      </c>
      <c r="G12" s="43" t="s">
        <v>101</v>
      </c>
      <c r="H12" s="44"/>
      <c r="I12" s="45"/>
      <c r="J12" s="45"/>
    </row>
    <row r="13" spans="1:10" ht="24" outlineLevel="1" collapsed="1" x14ac:dyDescent="0.2">
      <c r="A13" s="7"/>
      <c r="B13" s="46" t="s">
        <v>30</v>
      </c>
      <c r="C13" s="7"/>
      <c r="D13" s="42"/>
      <c r="E13" s="7"/>
      <c r="F13" s="8">
        <f>SUBTOTAL(9,F10:F12)</f>
        <v>203.84879999999998</v>
      </c>
      <c r="G13" s="43"/>
      <c r="H13" s="114">
        <f>SUM(H10:H12)</f>
        <v>0</v>
      </c>
      <c r="I13" s="45"/>
      <c r="J13" s="45"/>
    </row>
    <row r="14" spans="1:10" ht="24" hidden="1" outlineLevel="2" x14ac:dyDescent="0.2">
      <c r="A14" s="7" t="s">
        <v>129</v>
      </c>
      <c r="B14" s="7" t="s">
        <v>130</v>
      </c>
      <c r="C14" s="7" t="s">
        <v>131</v>
      </c>
      <c r="D14" s="42" t="s">
        <v>132</v>
      </c>
      <c r="E14" s="7" t="s">
        <v>125</v>
      </c>
      <c r="F14" s="8">
        <v>265.72000000000003</v>
      </c>
      <c r="G14" s="43" t="s">
        <v>101</v>
      </c>
      <c r="H14" s="44"/>
      <c r="I14" s="45"/>
      <c r="J14" s="45"/>
    </row>
    <row r="15" spans="1:10" ht="24" hidden="1" outlineLevel="2" x14ac:dyDescent="0.2">
      <c r="A15" s="7" t="s">
        <v>129</v>
      </c>
      <c r="B15" s="7" t="s">
        <v>130</v>
      </c>
      <c r="C15" s="7" t="s">
        <v>131</v>
      </c>
      <c r="D15" s="42" t="s">
        <v>132</v>
      </c>
      <c r="E15" s="7" t="s">
        <v>125</v>
      </c>
      <c r="F15" s="8">
        <v>96.902699999999996</v>
      </c>
      <c r="G15" s="43" t="s">
        <v>101</v>
      </c>
      <c r="H15" s="44"/>
      <c r="I15" s="45"/>
      <c r="J15" s="45"/>
    </row>
    <row r="16" spans="1:10" ht="24" hidden="1" outlineLevel="2" x14ac:dyDescent="0.2">
      <c r="A16" s="7" t="s">
        <v>129</v>
      </c>
      <c r="B16" s="7" t="s">
        <v>130</v>
      </c>
      <c r="C16" s="7" t="s">
        <v>131</v>
      </c>
      <c r="D16" s="42" t="s">
        <v>132</v>
      </c>
      <c r="E16" s="7" t="s">
        <v>125</v>
      </c>
      <c r="F16" s="8">
        <v>162.9</v>
      </c>
      <c r="G16" s="43" t="s">
        <v>101</v>
      </c>
      <c r="H16" s="44"/>
      <c r="I16" s="45"/>
      <c r="J16" s="45"/>
    </row>
    <row r="17" spans="1:10" ht="24" hidden="1" outlineLevel="2" x14ac:dyDescent="0.2">
      <c r="A17" s="7" t="s">
        <v>129</v>
      </c>
      <c r="B17" s="7" t="s">
        <v>130</v>
      </c>
      <c r="C17" s="7" t="s">
        <v>131</v>
      </c>
      <c r="D17" s="42" t="s">
        <v>132</v>
      </c>
      <c r="E17" s="7" t="s">
        <v>133</v>
      </c>
      <c r="F17" s="8">
        <v>14.2</v>
      </c>
      <c r="G17" s="43" t="s">
        <v>101</v>
      </c>
      <c r="H17" s="44"/>
      <c r="I17" s="45"/>
      <c r="J17" s="45"/>
    </row>
    <row r="18" spans="1:10" outlineLevel="1" collapsed="1" x14ac:dyDescent="0.2">
      <c r="A18" s="7"/>
      <c r="B18" s="46" t="s">
        <v>37</v>
      </c>
      <c r="C18" s="7"/>
      <c r="D18" s="42"/>
      <c r="E18" s="7"/>
      <c r="F18" s="8">
        <f>SUBTOTAL(9,F14:F17)</f>
        <v>539.72270000000003</v>
      </c>
      <c r="G18" s="43"/>
      <c r="H18" s="114">
        <f>SUM(H14:H17)</f>
        <v>0</v>
      </c>
      <c r="I18" s="45"/>
      <c r="J18" s="45"/>
    </row>
    <row r="19" spans="1:10" hidden="1" outlineLevel="2" x14ac:dyDescent="0.2">
      <c r="A19" s="7" t="s">
        <v>134</v>
      </c>
      <c r="B19" s="7" t="s">
        <v>135</v>
      </c>
      <c r="C19" s="7" t="s">
        <v>134</v>
      </c>
      <c r="D19" s="42" t="s">
        <v>136</v>
      </c>
      <c r="E19" s="7" t="s">
        <v>125</v>
      </c>
      <c r="F19" s="8">
        <v>78.599999999999994</v>
      </c>
      <c r="G19" s="43" t="s">
        <v>101</v>
      </c>
      <c r="H19" s="44"/>
      <c r="I19" s="45"/>
      <c r="J19" s="45"/>
    </row>
    <row r="20" spans="1:10" ht="24" hidden="1" outlineLevel="2" x14ac:dyDescent="0.2">
      <c r="A20" s="7" t="s">
        <v>134</v>
      </c>
      <c r="B20" s="7" t="s">
        <v>135</v>
      </c>
      <c r="C20" s="7" t="s">
        <v>134</v>
      </c>
      <c r="D20" s="42" t="s">
        <v>137</v>
      </c>
      <c r="E20" s="7" t="s">
        <v>125</v>
      </c>
      <c r="F20" s="8">
        <v>135.13900000000001</v>
      </c>
      <c r="G20" s="43" t="s">
        <v>101</v>
      </c>
      <c r="H20" s="44"/>
      <c r="I20" s="45"/>
      <c r="J20" s="45"/>
    </row>
    <row r="21" spans="1:10" ht="24" hidden="1" outlineLevel="2" x14ac:dyDescent="0.2">
      <c r="A21" s="7" t="s">
        <v>134</v>
      </c>
      <c r="B21" s="7" t="s">
        <v>135</v>
      </c>
      <c r="C21" s="7" t="s">
        <v>134</v>
      </c>
      <c r="D21" s="42" t="s">
        <v>137</v>
      </c>
      <c r="E21" s="7" t="s">
        <v>125</v>
      </c>
      <c r="F21" s="8">
        <v>130.75200000000001</v>
      </c>
      <c r="G21" s="43" t="s">
        <v>101</v>
      </c>
      <c r="H21" s="44"/>
      <c r="I21" s="45"/>
      <c r="J21" s="45"/>
    </row>
    <row r="22" spans="1:10" ht="24" hidden="1" outlineLevel="2" x14ac:dyDescent="0.2">
      <c r="A22" s="7" t="s">
        <v>134</v>
      </c>
      <c r="B22" s="7" t="s">
        <v>135</v>
      </c>
      <c r="C22" s="7" t="s">
        <v>134</v>
      </c>
      <c r="D22" s="42" t="s">
        <v>138</v>
      </c>
      <c r="E22" s="7" t="s">
        <v>125</v>
      </c>
      <c r="F22" s="8">
        <v>31.469799999999999</v>
      </c>
      <c r="G22" s="43" t="s">
        <v>101</v>
      </c>
      <c r="H22" s="44"/>
      <c r="I22" s="45"/>
      <c r="J22" s="45"/>
    </row>
    <row r="23" spans="1:10" ht="24" hidden="1" outlineLevel="2" x14ac:dyDescent="0.2">
      <c r="A23" s="7" t="s">
        <v>134</v>
      </c>
      <c r="B23" s="7" t="s">
        <v>135</v>
      </c>
      <c r="C23" s="7" t="s">
        <v>134</v>
      </c>
      <c r="D23" s="42" t="s">
        <v>138</v>
      </c>
      <c r="E23" s="7" t="s">
        <v>125</v>
      </c>
      <c r="F23" s="8">
        <v>60.936100000000003</v>
      </c>
      <c r="G23" s="43" t="s">
        <v>101</v>
      </c>
      <c r="H23" s="44"/>
      <c r="I23" s="45"/>
      <c r="J23" s="45"/>
    </row>
    <row r="24" spans="1:10" ht="24" hidden="1" outlineLevel="2" x14ac:dyDescent="0.2">
      <c r="A24" s="7" t="s">
        <v>134</v>
      </c>
      <c r="B24" s="7" t="s">
        <v>135</v>
      </c>
      <c r="C24" s="7" t="s">
        <v>134</v>
      </c>
      <c r="D24" s="42" t="s">
        <v>139</v>
      </c>
      <c r="E24" s="7" t="s">
        <v>125</v>
      </c>
      <c r="F24" s="8">
        <v>33.200000000000003</v>
      </c>
      <c r="G24" s="43" t="s">
        <v>101</v>
      </c>
      <c r="H24" s="44"/>
      <c r="I24" s="45"/>
      <c r="J24" s="45"/>
    </row>
    <row r="25" spans="1:10" ht="24" hidden="1" outlineLevel="2" x14ac:dyDescent="0.2">
      <c r="A25" s="7" t="s">
        <v>134</v>
      </c>
      <c r="B25" s="7" t="s">
        <v>135</v>
      </c>
      <c r="C25" s="7" t="s">
        <v>134</v>
      </c>
      <c r="D25" s="42" t="s">
        <v>137</v>
      </c>
      <c r="E25" s="7" t="s">
        <v>125</v>
      </c>
      <c r="F25" s="8">
        <v>131.006</v>
      </c>
      <c r="G25" s="43" t="s">
        <v>101</v>
      </c>
      <c r="H25" s="44"/>
      <c r="I25" s="45"/>
      <c r="J25" s="45"/>
    </row>
    <row r="26" spans="1:10" ht="24" hidden="1" outlineLevel="2" x14ac:dyDescent="0.2">
      <c r="A26" s="7" t="s">
        <v>134</v>
      </c>
      <c r="B26" s="7" t="s">
        <v>135</v>
      </c>
      <c r="C26" s="7" t="s">
        <v>134</v>
      </c>
      <c r="D26" s="42" t="s">
        <v>139</v>
      </c>
      <c r="E26" s="7" t="s">
        <v>125</v>
      </c>
      <c r="F26" s="8">
        <v>11.3</v>
      </c>
      <c r="G26" s="43" t="s">
        <v>101</v>
      </c>
      <c r="H26" s="44"/>
      <c r="I26" s="45"/>
      <c r="J26" s="45"/>
    </row>
    <row r="27" spans="1:10" ht="24" hidden="1" outlineLevel="2" x14ac:dyDescent="0.2">
      <c r="A27" s="7" t="s">
        <v>134</v>
      </c>
      <c r="B27" s="7" t="s">
        <v>135</v>
      </c>
      <c r="C27" s="7" t="s">
        <v>134</v>
      </c>
      <c r="D27" s="42" t="s">
        <v>140</v>
      </c>
      <c r="E27" s="7" t="s">
        <v>125</v>
      </c>
      <c r="F27" s="8">
        <v>16.5472</v>
      </c>
      <c r="G27" s="43" t="s">
        <v>101</v>
      </c>
      <c r="H27" s="44"/>
      <c r="I27" s="45"/>
      <c r="J27" s="45"/>
    </row>
    <row r="28" spans="1:10" hidden="1" outlineLevel="2" x14ac:dyDescent="0.2">
      <c r="A28" s="7" t="s">
        <v>134</v>
      </c>
      <c r="B28" s="7" t="s">
        <v>135</v>
      </c>
      <c r="C28" s="7" t="s">
        <v>134</v>
      </c>
      <c r="D28" s="42" t="s">
        <v>136</v>
      </c>
      <c r="E28" s="7" t="s">
        <v>125</v>
      </c>
      <c r="F28" s="8">
        <v>324.39499999999998</v>
      </c>
      <c r="G28" s="43" t="s">
        <v>101</v>
      </c>
      <c r="H28" s="44"/>
      <c r="I28" s="45"/>
      <c r="J28" s="45"/>
    </row>
    <row r="29" spans="1:10" ht="24" outlineLevel="1" collapsed="1" x14ac:dyDescent="0.2">
      <c r="A29" s="7"/>
      <c r="B29" s="46" t="s">
        <v>54</v>
      </c>
      <c r="C29" s="7"/>
      <c r="D29" s="42"/>
      <c r="E29" s="7"/>
      <c r="F29" s="8">
        <f>SUBTOTAL(9,F19:F28)</f>
        <v>953.34509999999989</v>
      </c>
      <c r="G29" s="43"/>
      <c r="H29" s="114">
        <f>SUM(H19:H28)</f>
        <v>0</v>
      </c>
      <c r="I29" s="45"/>
      <c r="J29" s="45"/>
    </row>
    <row r="30" spans="1:10" hidden="1" outlineLevel="2" x14ac:dyDescent="0.2">
      <c r="A30" s="7" t="s">
        <v>134</v>
      </c>
      <c r="B30" s="7" t="s">
        <v>145</v>
      </c>
      <c r="C30" s="7" t="s">
        <v>134</v>
      </c>
      <c r="D30" s="42" t="s">
        <v>146</v>
      </c>
      <c r="E30" s="7" t="s">
        <v>125</v>
      </c>
      <c r="F30" s="8">
        <v>37.813800000000001</v>
      </c>
      <c r="G30" s="43" t="s">
        <v>101</v>
      </c>
      <c r="H30" s="44"/>
      <c r="I30" s="45"/>
      <c r="J30" s="45"/>
    </row>
    <row r="31" spans="1:10" hidden="1" outlineLevel="2" x14ac:dyDescent="0.2">
      <c r="A31" s="7" t="s">
        <v>134</v>
      </c>
      <c r="B31" s="7" t="s">
        <v>145</v>
      </c>
      <c r="C31" s="7" t="s">
        <v>134</v>
      </c>
      <c r="D31" s="42" t="s">
        <v>147</v>
      </c>
      <c r="E31" s="7" t="s">
        <v>125</v>
      </c>
      <c r="F31" s="8">
        <v>84.703000000000003</v>
      </c>
      <c r="G31" s="43" t="s">
        <v>101</v>
      </c>
      <c r="H31" s="44"/>
      <c r="I31" s="45"/>
      <c r="J31" s="45"/>
    </row>
    <row r="32" spans="1:10" hidden="1" outlineLevel="2" x14ac:dyDescent="0.2">
      <c r="A32" s="7" t="s">
        <v>134</v>
      </c>
      <c r="B32" s="7" t="s">
        <v>145</v>
      </c>
      <c r="C32" s="7" t="s">
        <v>134</v>
      </c>
      <c r="D32" s="42" t="s">
        <v>147</v>
      </c>
      <c r="E32" s="7" t="s">
        <v>125</v>
      </c>
      <c r="F32" s="8">
        <v>20.0031</v>
      </c>
      <c r="G32" s="43" t="s">
        <v>101</v>
      </c>
      <c r="H32" s="44"/>
      <c r="I32" s="45"/>
      <c r="J32" s="45"/>
    </row>
    <row r="33" spans="1:10" ht="24" hidden="1" outlineLevel="2" x14ac:dyDescent="0.2">
      <c r="A33" s="7" t="s">
        <v>134</v>
      </c>
      <c r="B33" s="7" t="s">
        <v>145</v>
      </c>
      <c r="C33" s="7" t="s">
        <v>134</v>
      </c>
      <c r="D33" s="42" t="s">
        <v>147</v>
      </c>
      <c r="E33" s="7" t="s">
        <v>120</v>
      </c>
      <c r="F33" s="8">
        <v>23.020299999999999</v>
      </c>
      <c r="G33" s="43" t="s">
        <v>101</v>
      </c>
      <c r="H33" s="44"/>
      <c r="I33" s="45"/>
      <c r="J33" s="45"/>
    </row>
    <row r="34" spans="1:10" ht="24" hidden="1" outlineLevel="2" x14ac:dyDescent="0.2">
      <c r="A34" s="7" t="s">
        <v>134</v>
      </c>
      <c r="B34" s="7" t="s">
        <v>145</v>
      </c>
      <c r="C34" s="7" t="s">
        <v>134</v>
      </c>
      <c r="D34" s="42" t="s">
        <v>147</v>
      </c>
      <c r="E34" s="7" t="s">
        <v>120</v>
      </c>
      <c r="F34" s="8">
        <v>9.8434000000000008</v>
      </c>
      <c r="G34" s="43" t="s">
        <v>101</v>
      </c>
      <c r="H34" s="44"/>
      <c r="I34" s="45"/>
      <c r="J34" s="45"/>
    </row>
    <row r="35" spans="1:10" ht="24" hidden="1" outlineLevel="2" x14ac:dyDescent="0.2">
      <c r="A35" s="7" t="s">
        <v>134</v>
      </c>
      <c r="B35" s="7" t="s">
        <v>145</v>
      </c>
      <c r="C35" s="7" t="s">
        <v>134</v>
      </c>
      <c r="D35" s="42" t="s">
        <v>147</v>
      </c>
      <c r="E35" s="7" t="s">
        <v>120</v>
      </c>
      <c r="F35" s="8">
        <v>33.996499999999997</v>
      </c>
      <c r="G35" s="43" t="s">
        <v>101</v>
      </c>
      <c r="H35" s="44"/>
      <c r="I35" s="45"/>
      <c r="J35" s="45"/>
    </row>
    <row r="36" spans="1:10" hidden="1" outlineLevel="2" x14ac:dyDescent="0.2">
      <c r="A36" s="7" t="s">
        <v>134</v>
      </c>
      <c r="B36" s="7" t="s">
        <v>145</v>
      </c>
      <c r="C36" s="7" t="s">
        <v>134</v>
      </c>
      <c r="D36" s="42" t="s">
        <v>148</v>
      </c>
      <c r="E36" s="7" t="s">
        <v>149</v>
      </c>
      <c r="F36" s="8">
        <v>6.6</v>
      </c>
      <c r="G36" s="43" t="s">
        <v>101</v>
      </c>
      <c r="H36" s="44"/>
      <c r="I36" s="45"/>
      <c r="J36" s="45"/>
    </row>
    <row r="37" spans="1:10" ht="24" outlineLevel="1" collapsed="1" x14ac:dyDescent="0.2">
      <c r="A37" s="7"/>
      <c r="B37" s="46" t="s">
        <v>56</v>
      </c>
      <c r="C37" s="7"/>
      <c r="D37" s="42"/>
      <c r="E37" s="7"/>
      <c r="F37" s="8">
        <f>SUBTOTAL(9,F30:F36)</f>
        <v>215.98009999999999</v>
      </c>
      <c r="G37" s="43"/>
      <c r="H37" s="114">
        <f>SUM(H30:H36)</f>
        <v>0</v>
      </c>
      <c r="I37" s="45"/>
      <c r="J37" s="45"/>
    </row>
    <row r="38" spans="1:10" hidden="1" outlineLevel="2" x14ac:dyDescent="0.2">
      <c r="A38" s="7" t="s">
        <v>134</v>
      </c>
      <c r="B38" s="7" t="s">
        <v>150</v>
      </c>
      <c r="C38" s="7" t="s">
        <v>134</v>
      </c>
      <c r="D38" s="42" t="s">
        <v>151</v>
      </c>
      <c r="E38" s="7" t="s">
        <v>152</v>
      </c>
      <c r="F38" s="8">
        <v>2.4093900000000001</v>
      </c>
      <c r="G38" s="43" t="s">
        <v>101</v>
      </c>
      <c r="H38" s="44"/>
      <c r="I38" s="45"/>
      <c r="J38" s="44"/>
    </row>
    <row r="39" spans="1:10" hidden="1" outlineLevel="2" x14ac:dyDescent="0.2">
      <c r="A39" s="7" t="s">
        <v>134</v>
      </c>
      <c r="B39" s="7" t="s">
        <v>150</v>
      </c>
      <c r="C39" s="7" t="s">
        <v>134</v>
      </c>
      <c r="D39" s="42" t="s">
        <v>153</v>
      </c>
      <c r="E39" s="7" t="s">
        <v>152</v>
      </c>
      <c r="F39" s="8">
        <v>3.20594</v>
      </c>
      <c r="G39" s="43" t="s">
        <v>101</v>
      </c>
      <c r="H39" s="44"/>
      <c r="I39" s="45"/>
      <c r="J39" s="44"/>
    </row>
    <row r="40" spans="1:10" hidden="1" outlineLevel="2" x14ac:dyDescent="0.2">
      <c r="A40" s="7" t="s">
        <v>134</v>
      </c>
      <c r="B40" s="7" t="s">
        <v>150</v>
      </c>
      <c r="C40" s="7" t="s">
        <v>134</v>
      </c>
      <c r="D40" s="42" t="s">
        <v>154</v>
      </c>
      <c r="E40" s="7" t="s">
        <v>152</v>
      </c>
      <c r="F40" s="8">
        <v>3.1374200000000001</v>
      </c>
      <c r="G40" s="43" t="s">
        <v>101</v>
      </c>
      <c r="H40" s="44"/>
      <c r="I40" s="45"/>
      <c r="J40" s="44"/>
    </row>
    <row r="41" spans="1:10" hidden="1" outlineLevel="2" x14ac:dyDescent="0.2">
      <c r="A41" s="7" t="s">
        <v>134</v>
      </c>
      <c r="B41" s="7" t="s">
        <v>150</v>
      </c>
      <c r="C41" s="7" t="s">
        <v>134</v>
      </c>
      <c r="D41" s="42" t="s">
        <v>155</v>
      </c>
      <c r="E41" s="7" t="s">
        <v>152</v>
      </c>
      <c r="F41" s="8">
        <v>8.3949700000000007</v>
      </c>
      <c r="G41" s="43" t="s">
        <v>101</v>
      </c>
      <c r="H41" s="44"/>
      <c r="I41" s="45"/>
      <c r="J41" s="44"/>
    </row>
    <row r="42" spans="1:10" hidden="1" outlineLevel="2" x14ac:dyDescent="0.2">
      <c r="A42" s="7" t="s">
        <v>134</v>
      </c>
      <c r="B42" s="7" t="s">
        <v>150</v>
      </c>
      <c r="C42" s="7" t="s">
        <v>134</v>
      </c>
      <c r="D42" s="42" t="s">
        <v>155</v>
      </c>
      <c r="E42" s="7" t="s">
        <v>152</v>
      </c>
      <c r="F42" s="8">
        <v>1.18103</v>
      </c>
      <c r="G42" s="43" t="s">
        <v>101</v>
      </c>
      <c r="H42" s="44"/>
      <c r="I42" s="45"/>
      <c r="J42" s="44"/>
    </row>
    <row r="43" spans="1:10" outlineLevel="1" collapsed="1" x14ac:dyDescent="0.2">
      <c r="A43" s="7"/>
      <c r="B43" s="46" t="s">
        <v>59</v>
      </c>
      <c r="C43" s="7"/>
      <c r="D43" s="42"/>
      <c r="E43" s="7"/>
      <c r="F43" s="8">
        <f>SUBTOTAL(9,F38:F42)</f>
        <v>18.328749999999999</v>
      </c>
      <c r="G43" s="43"/>
      <c r="H43" s="114">
        <f>SUM(H38:H42)</f>
        <v>0</v>
      </c>
      <c r="I43" s="45"/>
      <c r="J43" s="114">
        <f>SUM(J38:J42)</f>
        <v>0</v>
      </c>
    </row>
    <row r="44" spans="1:10" ht="24" hidden="1" outlineLevel="2" x14ac:dyDescent="0.2">
      <c r="A44" s="7" t="s">
        <v>156</v>
      </c>
      <c r="B44" s="7" t="s">
        <v>157</v>
      </c>
      <c r="C44" s="7" t="s">
        <v>158</v>
      </c>
      <c r="D44" s="42" t="s">
        <v>159</v>
      </c>
      <c r="E44" s="7" t="s">
        <v>160</v>
      </c>
      <c r="F44" s="8">
        <v>252.89699999999999</v>
      </c>
      <c r="G44" s="43" t="s">
        <v>102</v>
      </c>
      <c r="H44" s="44"/>
      <c r="I44" s="44"/>
      <c r="J44" s="45"/>
    </row>
    <row r="45" spans="1:10" ht="24" hidden="1" outlineLevel="2" x14ac:dyDescent="0.2">
      <c r="A45" s="7" t="s">
        <v>156</v>
      </c>
      <c r="B45" s="7" t="s">
        <v>157</v>
      </c>
      <c r="C45" s="7" t="s">
        <v>158</v>
      </c>
      <c r="D45" s="42" t="s">
        <v>161</v>
      </c>
      <c r="E45" s="7" t="s">
        <v>160</v>
      </c>
      <c r="F45" s="8">
        <v>45.137599999999999</v>
      </c>
      <c r="G45" s="43" t="s">
        <v>102</v>
      </c>
      <c r="H45" s="44"/>
      <c r="I45" s="44"/>
      <c r="J45" s="45"/>
    </row>
    <row r="46" spans="1:10" ht="24" outlineLevel="1" collapsed="1" x14ac:dyDescent="0.2">
      <c r="A46" s="7"/>
      <c r="B46" s="46" t="s">
        <v>63</v>
      </c>
      <c r="C46" s="7"/>
      <c r="D46" s="42"/>
      <c r="E46" s="7"/>
      <c r="F46" s="8">
        <f>SUBTOTAL(9,F44:F45)</f>
        <v>298.03460000000001</v>
      </c>
      <c r="G46" s="43"/>
      <c r="H46" s="114">
        <f>SUM(H44:H45)</f>
        <v>0</v>
      </c>
      <c r="I46" s="114">
        <f>SUM(I44:I45)</f>
        <v>0</v>
      </c>
      <c r="J46" s="45"/>
    </row>
    <row r="47" spans="1:10" ht="24" hidden="1" outlineLevel="2" x14ac:dyDescent="0.2">
      <c r="A47" s="7" t="s">
        <v>156</v>
      </c>
      <c r="B47" s="7" t="s">
        <v>162</v>
      </c>
      <c r="C47" s="7" t="s">
        <v>158</v>
      </c>
      <c r="D47" s="42" t="s">
        <v>163</v>
      </c>
      <c r="E47" s="7" t="s">
        <v>125</v>
      </c>
      <c r="F47" s="8">
        <v>27.390699999999999</v>
      </c>
      <c r="G47" s="43" t="s">
        <v>101</v>
      </c>
      <c r="H47" s="44"/>
      <c r="I47" s="45"/>
      <c r="J47" s="45"/>
    </row>
    <row r="48" spans="1:10" ht="24" hidden="1" outlineLevel="2" x14ac:dyDescent="0.2">
      <c r="A48" s="7" t="s">
        <v>156</v>
      </c>
      <c r="B48" s="7" t="s">
        <v>162</v>
      </c>
      <c r="C48" s="7" t="s">
        <v>158</v>
      </c>
      <c r="D48" s="42" t="s">
        <v>163</v>
      </c>
      <c r="E48" s="7" t="s">
        <v>125</v>
      </c>
      <c r="F48" s="8">
        <v>66.278999999999996</v>
      </c>
      <c r="G48" s="43" t="s">
        <v>101</v>
      </c>
      <c r="H48" s="44"/>
      <c r="I48" s="45"/>
      <c r="J48" s="45"/>
    </row>
    <row r="49" spans="1:10" ht="24" hidden="1" outlineLevel="2" x14ac:dyDescent="0.2">
      <c r="A49" s="7" t="s">
        <v>156</v>
      </c>
      <c r="B49" s="7" t="s">
        <v>162</v>
      </c>
      <c r="C49" s="7" t="s">
        <v>158</v>
      </c>
      <c r="D49" s="42" t="s">
        <v>163</v>
      </c>
      <c r="E49" s="7" t="s">
        <v>125</v>
      </c>
      <c r="F49" s="8">
        <v>56.026299999999999</v>
      </c>
      <c r="G49" s="43" t="s">
        <v>101</v>
      </c>
      <c r="H49" s="44"/>
      <c r="I49" s="45"/>
      <c r="J49" s="45"/>
    </row>
    <row r="50" spans="1:10" ht="24" outlineLevel="1" collapsed="1" x14ac:dyDescent="0.2">
      <c r="A50" s="7"/>
      <c r="B50" s="46" t="s">
        <v>65</v>
      </c>
      <c r="C50" s="7"/>
      <c r="D50" s="42"/>
      <c r="E50" s="7"/>
      <c r="F50" s="8">
        <f>SUBTOTAL(9,F47:F49)</f>
        <v>149.696</v>
      </c>
      <c r="G50" s="43"/>
      <c r="H50" s="114">
        <f>SUM(H47:H49)</f>
        <v>0</v>
      </c>
      <c r="I50" s="45"/>
      <c r="J50" s="45"/>
    </row>
    <row r="51" spans="1:10" outlineLevel="1" x14ac:dyDescent="0.2">
      <c r="A51" s="47"/>
      <c r="B51" s="48" t="s">
        <v>164</v>
      </c>
      <c r="C51" s="48"/>
      <c r="D51" s="49"/>
      <c r="E51" s="48"/>
      <c r="F51" s="50">
        <f>SUM(F2:F50)</f>
        <v>6126.6678999999995</v>
      </c>
      <c r="G51" s="51"/>
      <c r="H51" s="52">
        <f>SUM(H50,H46,H43,H37,H29,H18,H13,H9)</f>
        <v>0</v>
      </c>
      <c r="I51" s="52">
        <f>SUM(I46)</f>
        <v>0</v>
      </c>
      <c r="J51" s="52">
        <f>SUM(J43,J9)</f>
        <v>0</v>
      </c>
    </row>
    <row r="52" spans="1:10" outlineLevel="1" x14ac:dyDescent="0.2">
      <c r="A52" s="47"/>
      <c r="B52" s="47"/>
      <c r="C52" s="47"/>
      <c r="D52" s="53"/>
      <c r="E52" s="47"/>
      <c r="F52" s="54"/>
      <c r="G52" s="55"/>
      <c r="H52" s="56"/>
      <c r="I52" s="56"/>
      <c r="J52" s="56"/>
    </row>
    <row r="53" spans="1:10" ht="25.5" outlineLevel="1" x14ac:dyDescent="0.2">
      <c r="A53" s="47"/>
      <c r="B53" s="57" t="s">
        <v>165</v>
      </c>
      <c r="C53" s="57"/>
      <c r="D53" s="58"/>
      <c r="E53" s="57"/>
      <c r="F53" s="59">
        <f>F51</f>
        <v>6126.6678999999995</v>
      </c>
      <c r="G53" s="60"/>
      <c r="H53" s="61">
        <f>SUM(H51:J51)</f>
        <v>0</v>
      </c>
      <c r="I53" s="56"/>
      <c r="J53" s="56"/>
    </row>
    <row r="54" spans="1:10" outlineLevel="1" x14ac:dyDescent="0.2"/>
    <row r="55" spans="1:10" outlineLevel="1" x14ac:dyDescent="0.2">
      <c r="A55" s="29"/>
      <c r="B55" s="67"/>
      <c r="C55" s="29"/>
      <c r="D55" s="68"/>
      <c r="E55" s="30" t="s">
        <v>103</v>
      </c>
    </row>
    <row r="56" spans="1:10" outlineLevel="1" x14ac:dyDescent="0.2"/>
    <row r="57" spans="1:10" outlineLevel="1" x14ac:dyDescent="0.2"/>
    <row r="58" spans="1:10" outlineLevel="1" x14ac:dyDescent="0.2"/>
    <row r="59" spans="1:10" outlineLevel="1" x14ac:dyDescent="0.2"/>
    <row r="60" spans="1:10" outlineLevel="1" x14ac:dyDescent="0.2"/>
    <row r="61" spans="1:10" outlineLevel="1" x14ac:dyDescent="0.2"/>
    <row r="62" spans="1:10" outlineLevel="1" x14ac:dyDescent="0.2"/>
    <row r="63" spans="1:10" outlineLevel="1" x14ac:dyDescent="0.2"/>
    <row r="64" spans="1:10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outlineLevel="1" x14ac:dyDescent="0.2"/>
    <row r="72" outlineLevel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outlineLevel="1" x14ac:dyDescent="0.2"/>
    <row r="79" outlineLevel="1" x14ac:dyDescent="0.2"/>
    <row r="80" outlineLevel="1" x14ac:dyDescent="0.2"/>
    <row r="81" spans="2:10" outlineLevel="1" x14ac:dyDescent="0.2"/>
    <row r="82" spans="2:10" outlineLevel="1" x14ac:dyDescent="0.2"/>
    <row r="83" spans="2:10" outlineLevel="1" x14ac:dyDescent="0.2"/>
    <row r="84" spans="2:10" outlineLevel="1" x14ac:dyDescent="0.2"/>
    <row r="85" spans="2:10" outlineLevel="1" x14ac:dyDescent="0.2"/>
    <row r="86" spans="2:10" outlineLevel="1" x14ac:dyDescent="0.2"/>
    <row r="87" spans="2:10" outlineLevel="1" x14ac:dyDescent="0.2"/>
    <row r="88" spans="2:10" outlineLevel="1" x14ac:dyDescent="0.2">
      <c r="B88" s="69" t="s">
        <v>166</v>
      </c>
      <c r="F88" s="64">
        <f>SUBTOTAL(9,F2:F87)</f>
        <v>15316.669749999997</v>
      </c>
      <c r="H88" s="66">
        <f>SUBTOTAL(9,H2:H87)</f>
        <v>0</v>
      </c>
      <c r="I88" s="66">
        <f>SUBTOTAL(9,I2:I87)</f>
        <v>0</v>
      </c>
      <c r="J88" s="66">
        <f>SUBTOTAL(9,J2:J87)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activeCell="O179" sqref="O179"/>
    </sheetView>
  </sheetViews>
  <sheetFormatPr defaultRowHeight="12.75" outlineLevelRow="2" x14ac:dyDescent="0.2"/>
  <cols>
    <col min="1" max="1" width="14.5703125" bestFit="1" customWidth="1"/>
    <col min="2" max="2" width="31.5703125" bestFit="1" customWidth="1"/>
    <col min="3" max="3" width="16" bestFit="1" customWidth="1"/>
    <col min="4" max="4" width="5.7109375" style="89" bestFit="1" customWidth="1"/>
    <col min="5" max="5" width="8.85546875" style="2" bestFit="1" customWidth="1"/>
    <col min="6" max="6" width="7.85546875" style="90" bestFit="1" customWidth="1"/>
    <col min="7" max="7" width="13.5703125" style="3" bestFit="1" customWidth="1"/>
    <col min="8" max="9" width="12.5703125" style="3" bestFit="1" customWidth="1"/>
  </cols>
  <sheetData>
    <row r="1" spans="1:9" x14ac:dyDescent="0.2">
      <c r="A1" s="70" t="s">
        <v>106</v>
      </c>
      <c r="B1" s="70" t="s">
        <v>0</v>
      </c>
      <c r="C1" s="70" t="s">
        <v>107</v>
      </c>
      <c r="D1" s="71" t="s">
        <v>108</v>
      </c>
      <c r="E1" s="72" t="s">
        <v>110</v>
      </c>
      <c r="F1" s="71" t="s">
        <v>90</v>
      </c>
      <c r="G1" s="73" t="s">
        <v>1</v>
      </c>
      <c r="H1" s="73" t="s">
        <v>2</v>
      </c>
      <c r="I1" s="73" t="s">
        <v>3</v>
      </c>
    </row>
    <row r="2" spans="1:9" hidden="1" outlineLevel="2" x14ac:dyDescent="0.2">
      <c r="A2" s="4" t="s">
        <v>167</v>
      </c>
      <c r="B2" s="4" t="s">
        <v>168</v>
      </c>
      <c r="C2" s="4" t="s">
        <v>167</v>
      </c>
      <c r="D2" s="74" t="s">
        <v>169</v>
      </c>
      <c r="E2" s="5">
        <v>75.884799999999998</v>
      </c>
      <c r="F2" s="75" t="s">
        <v>91</v>
      </c>
      <c r="G2" s="32"/>
      <c r="H2" s="32"/>
      <c r="I2" s="32"/>
    </row>
    <row r="3" spans="1:9" hidden="1" outlineLevel="2" x14ac:dyDescent="0.2">
      <c r="A3" s="4" t="s">
        <v>167</v>
      </c>
      <c r="B3" s="4" t="s">
        <v>168</v>
      </c>
      <c r="C3" s="4" t="s">
        <v>167</v>
      </c>
      <c r="D3" s="74" t="s">
        <v>170</v>
      </c>
      <c r="E3" s="5">
        <v>12.1166</v>
      </c>
      <c r="F3" s="75" t="s">
        <v>91</v>
      </c>
      <c r="G3" s="32"/>
      <c r="H3" s="32"/>
      <c r="I3" s="32"/>
    </row>
    <row r="4" spans="1:9" hidden="1" outlineLevel="2" x14ac:dyDescent="0.2">
      <c r="A4" s="4" t="s">
        <v>167</v>
      </c>
      <c r="B4" s="4" t="s">
        <v>168</v>
      </c>
      <c r="C4" s="4" t="s">
        <v>167</v>
      </c>
      <c r="D4" s="74" t="s">
        <v>170</v>
      </c>
      <c r="E4" s="5">
        <v>77.602500000000006</v>
      </c>
      <c r="F4" s="75" t="s">
        <v>91</v>
      </c>
      <c r="G4" s="32"/>
      <c r="H4" s="32"/>
      <c r="I4" s="32"/>
    </row>
    <row r="5" spans="1:9" hidden="1" outlineLevel="2" x14ac:dyDescent="0.2">
      <c r="A5" s="4" t="s">
        <v>167</v>
      </c>
      <c r="B5" s="4" t="s">
        <v>168</v>
      </c>
      <c r="C5" s="4" t="s">
        <v>167</v>
      </c>
      <c r="D5" s="74" t="s">
        <v>169</v>
      </c>
      <c r="E5" s="5">
        <v>117.003</v>
      </c>
      <c r="F5" s="75" t="s">
        <v>91</v>
      </c>
      <c r="G5" s="32"/>
      <c r="H5" s="32"/>
      <c r="I5" s="32"/>
    </row>
    <row r="6" spans="1:9" hidden="1" outlineLevel="2" x14ac:dyDescent="0.2">
      <c r="A6" s="4" t="s">
        <v>167</v>
      </c>
      <c r="B6" s="4" t="s">
        <v>168</v>
      </c>
      <c r="C6" s="4" t="s">
        <v>167</v>
      </c>
      <c r="D6" s="74" t="s">
        <v>170</v>
      </c>
      <c r="E6" s="5">
        <v>33.441200000000002</v>
      </c>
      <c r="F6" s="75" t="s">
        <v>91</v>
      </c>
      <c r="G6" s="32"/>
      <c r="H6" s="32"/>
      <c r="I6" s="32"/>
    </row>
    <row r="7" spans="1:9" hidden="1" outlineLevel="2" x14ac:dyDescent="0.2">
      <c r="A7" s="4" t="s">
        <v>167</v>
      </c>
      <c r="B7" s="4" t="s">
        <v>168</v>
      </c>
      <c r="C7" s="4" t="s">
        <v>167</v>
      </c>
      <c r="D7" s="74" t="s">
        <v>170</v>
      </c>
      <c r="E7" s="5">
        <v>31.3</v>
      </c>
      <c r="F7" s="75" t="s">
        <v>91</v>
      </c>
      <c r="G7" s="32"/>
      <c r="H7" s="32"/>
      <c r="I7" s="32"/>
    </row>
    <row r="8" spans="1:9" hidden="1" outlineLevel="2" x14ac:dyDescent="0.2">
      <c r="A8" s="4" t="s">
        <v>167</v>
      </c>
      <c r="B8" s="4" t="s">
        <v>168</v>
      </c>
      <c r="C8" s="4" t="s">
        <v>167</v>
      </c>
      <c r="D8" s="74" t="s">
        <v>170</v>
      </c>
      <c r="E8" s="5">
        <v>33.957299999999996</v>
      </c>
      <c r="F8" s="75" t="s">
        <v>91</v>
      </c>
      <c r="G8" s="32"/>
      <c r="H8" s="32"/>
      <c r="I8" s="32"/>
    </row>
    <row r="9" spans="1:9" hidden="1" outlineLevel="2" x14ac:dyDescent="0.2">
      <c r="A9" s="4" t="s">
        <v>167</v>
      </c>
      <c r="B9" s="4" t="s">
        <v>168</v>
      </c>
      <c r="C9" s="4" t="s">
        <v>167</v>
      </c>
      <c r="D9" s="74" t="s">
        <v>169</v>
      </c>
      <c r="E9" s="5">
        <v>82.763800000000003</v>
      </c>
      <c r="F9" s="75" t="s">
        <v>91</v>
      </c>
      <c r="G9" s="32"/>
      <c r="H9" s="32"/>
      <c r="I9" s="32"/>
    </row>
    <row r="10" spans="1:9" hidden="1" outlineLevel="2" x14ac:dyDescent="0.2">
      <c r="A10" s="4" t="s">
        <v>167</v>
      </c>
      <c r="B10" s="4" t="s">
        <v>168</v>
      </c>
      <c r="C10" s="4" t="s">
        <v>167</v>
      </c>
      <c r="D10" s="74" t="s">
        <v>170</v>
      </c>
      <c r="E10" s="5">
        <v>7.9180200000000003</v>
      </c>
      <c r="F10" s="75" t="s">
        <v>91</v>
      </c>
      <c r="G10" s="32"/>
      <c r="H10" s="32"/>
      <c r="I10" s="32"/>
    </row>
    <row r="11" spans="1:9" outlineLevel="1" collapsed="1" x14ac:dyDescent="0.2">
      <c r="A11" s="4"/>
      <c r="B11" s="70" t="s">
        <v>9</v>
      </c>
      <c r="C11" s="4"/>
      <c r="D11" s="74"/>
      <c r="E11" s="5">
        <f>SUBTOTAL(9,E2:E10)</f>
        <v>471.98721999999998</v>
      </c>
      <c r="F11" s="75"/>
      <c r="G11" s="113">
        <f>SUM(G2:G10)</f>
        <v>0</v>
      </c>
      <c r="H11" s="113">
        <f>SUM(H2:H10)</f>
        <v>0</v>
      </c>
      <c r="I11" s="113">
        <f>SUM(I2:I10)</f>
        <v>0</v>
      </c>
    </row>
    <row r="12" spans="1:9" hidden="1" outlineLevel="2" x14ac:dyDescent="0.2">
      <c r="A12" s="4" t="s">
        <v>167</v>
      </c>
      <c r="B12" s="4" t="s">
        <v>171</v>
      </c>
      <c r="C12" s="4" t="s">
        <v>167</v>
      </c>
      <c r="D12" s="74" t="s">
        <v>172</v>
      </c>
      <c r="E12" s="5">
        <v>153.29300000000001</v>
      </c>
      <c r="F12" s="75" t="s">
        <v>91</v>
      </c>
      <c r="G12" s="32"/>
      <c r="H12" s="32"/>
      <c r="I12" s="32"/>
    </row>
    <row r="13" spans="1:9" hidden="1" outlineLevel="2" x14ac:dyDescent="0.2">
      <c r="A13" s="4" t="s">
        <v>167</v>
      </c>
      <c r="B13" s="4" t="s">
        <v>171</v>
      </c>
      <c r="C13" s="4" t="s">
        <v>167</v>
      </c>
      <c r="D13" s="74" t="s">
        <v>172</v>
      </c>
      <c r="E13" s="5">
        <v>16.4011</v>
      </c>
      <c r="F13" s="75" t="s">
        <v>91</v>
      </c>
      <c r="G13" s="32"/>
      <c r="H13" s="32"/>
      <c r="I13" s="32"/>
    </row>
    <row r="14" spans="1:9" outlineLevel="1" collapsed="1" x14ac:dyDescent="0.2">
      <c r="A14" s="4"/>
      <c r="B14" s="70" t="s">
        <v>10</v>
      </c>
      <c r="C14" s="4"/>
      <c r="D14" s="74"/>
      <c r="E14" s="5">
        <f>SUBTOTAL(9,E12:E13)</f>
        <v>169.69409999999999</v>
      </c>
      <c r="F14" s="75"/>
      <c r="G14" s="113">
        <f>SUM(G12:G13)</f>
        <v>0</v>
      </c>
      <c r="H14" s="113">
        <f>SUM(H12:H13)</f>
        <v>0</v>
      </c>
      <c r="I14" s="113">
        <f>SUM(I12:I13)</f>
        <v>0</v>
      </c>
    </row>
    <row r="15" spans="1:9" hidden="1" outlineLevel="2" x14ac:dyDescent="0.2">
      <c r="A15" s="4" t="s">
        <v>167</v>
      </c>
      <c r="B15" s="4" t="s">
        <v>173</v>
      </c>
      <c r="C15" s="4" t="s">
        <v>167</v>
      </c>
      <c r="D15" s="74" t="s">
        <v>174</v>
      </c>
      <c r="E15" s="5">
        <v>2472.56</v>
      </c>
      <c r="F15" s="75" t="s">
        <v>91</v>
      </c>
      <c r="G15" s="32"/>
      <c r="H15" s="32"/>
      <c r="I15" s="32"/>
    </row>
    <row r="16" spans="1:9" hidden="1" outlineLevel="2" x14ac:dyDescent="0.2">
      <c r="A16" s="4" t="s">
        <v>167</v>
      </c>
      <c r="B16" s="4" t="s">
        <v>173</v>
      </c>
      <c r="C16" s="4" t="s">
        <v>167</v>
      </c>
      <c r="D16" s="74" t="s">
        <v>175</v>
      </c>
      <c r="E16" s="5">
        <v>0.945052</v>
      </c>
      <c r="F16" s="75" t="s">
        <v>91</v>
      </c>
      <c r="G16" s="32"/>
      <c r="H16" s="32"/>
      <c r="I16" s="32"/>
    </row>
    <row r="17" spans="1:9" hidden="1" outlineLevel="2" x14ac:dyDescent="0.2">
      <c r="A17" s="4" t="s">
        <v>167</v>
      </c>
      <c r="B17" s="4" t="s">
        <v>173</v>
      </c>
      <c r="C17" s="4" t="s">
        <v>167</v>
      </c>
      <c r="D17" s="74" t="s">
        <v>176</v>
      </c>
      <c r="E17" s="5">
        <v>500.17700000000002</v>
      </c>
      <c r="F17" s="75" t="s">
        <v>91</v>
      </c>
      <c r="G17" s="32"/>
      <c r="H17" s="32"/>
      <c r="I17" s="32"/>
    </row>
    <row r="18" spans="1:9" hidden="1" outlineLevel="2" x14ac:dyDescent="0.2">
      <c r="A18" s="4" t="s">
        <v>167</v>
      </c>
      <c r="B18" s="4" t="s">
        <v>173</v>
      </c>
      <c r="C18" s="4" t="s">
        <v>167</v>
      </c>
      <c r="D18" s="74" t="s">
        <v>175</v>
      </c>
      <c r="E18" s="5">
        <v>88.880700000000004</v>
      </c>
      <c r="F18" s="75" t="s">
        <v>91</v>
      </c>
      <c r="G18" s="32"/>
      <c r="H18" s="32"/>
      <c r="I18" s="32"/>
    </row>
    <row r="19" spans="1:9" outlineLevel="1" collapsed="1" x14ac:dyDescent="0.2">
      <c r="A19" s="4"/>
      <c r="B19" s="70" t="s">
        <v>12</v>
      </c>
      <c r="C19" s="4"/>
      <c r="D19" s="74"/>
      <c r="E19" s="5">
        <f>SUBTOTAL(9,E15:E18)</f>
        <v>3062.5627520000003</v>
      </c>
      <c r="F19" s="75"/>
      <c r="G19" s="113">
        <f>SUM(G15:G18)</f>
        <v>0</v>
      </c>
      <c r="H19" s="113">
        <f>SUM(H15:H18)</f>
        <v>0</v>
      </c>
      <c r="I19" s="113">
        <f>SUM(I15:I18)</f>
        <v>0</v>
      </c>
    </row>
    <row r="20" spans="1:9" hidden="1" outlineLevel="2" x14ac:dyDescent="0.2">
      <c r="A20" s="4" t="s">
        <v>167</v>
      </c>
      <c r="B20" s="4" t="s">
        <v>177</v>
      </c>
      <c r="C20" s="4" t="s">
        <v>167</v>
      </c>
      <c r="D20" s="74" t="s">
        <v>178</v>
      </c>
      <c r="E20" s="5">
        <v>182.58</v>
      </c>
      <c r="F20" s="75" t="s">
        <v>92</v>
      </c>
      <c r="G20" s="32"/>
      <c r="H20" s="32"/>
      <c r="I20" s="6"/>
    </row>
    <row r="21" spans="1:9" hidden="1" outlineLevel="2" x14ac:dyDescent="0.2">
      <c r="A21" s="4" t="s">
        <v>167</v>
      </c>
      <c r="B21" s="4" t="s">
        <v>177</v>
      </c>
      <c r="C21" s="4" t="s">
        <v>167</v>
      </c>
      <c r="D21" s="74" t="s">
        <v>179</v>
      </c>
      <c r="E21" s="5">
        <v>8.7128899999999998</v>
      </c>
      <c r="F21" s="75" t="s">
        <v>92</v>
      </c>
      <c r="G21" s="32"/>
      <c r="H21" s="32"/>
      <c r="I21" s="6"/>
    </row>
    <row r="22" spans="1:9" hidden="1" outlineLevel="2" x14ac:dyDescent="0.2">
      <c r="A22" s="4" t="s">
        <v>167</v>
      </c>
      <c r="B22" s="4" t="s">
        <v>177</v>
      </c>
      <c r="C22" s="4" t="s">
        <v>167</v>
      </c>
      <c r="D22" s="74" t="s">
        <v>180</v>
      </c>
      <c r="E22" s="5">
        <v>313.82799999999997</v>
      </c>
      <c r="F22" s="75" t="s">
        <v>92</v>
      </c>
      <c r="G22" s="32"/>
      <c r="H22" s="32"/>
      <c r="I22" s="6"/>
    </row>
    <row r="23" spans="1:9" hidden="1" outlineLevel="2" x14ac:dyDescent="0.2">
      <c r="A23" s="4" t="s">
        <v>167</v>
      </c>
      <c r="B23" s="4" t="s">
        <v>177</v>
      </c>
      <c r="C23" s="4" t="s">
        <v>167</v>
      </c>
      <c r="D23" s="74" t="s">
        <v>181</v>
      </c>
      <c r="E23" s="5">
        <v>2427.61</v>
      </c>
      <c r="F23" s="75" t="s">
        <v>92</v>
      </c>
      <c r="G23" s="32"/>
      <c r="H23" s="32"/>
      <c r="I23" s="6"/>
    </row>
    <row r="24" spans="1:9" hidden="1" outlineLevel="2" x14ac:dyDescent="0.2">
      <c r="A24" s="4" t="s">
        <v>167</v>
      </c>
      <c r="B24" s="4" t="s">
        <v>177</v>
      </c>
      <c r="C24" s="4" t="s">
        <v>167</v>
      </c>
      <c r="D24" s="74" t="s">
        <v>182</v>
      </c>
      <c r="E24" s="5">
        <v>1.4040600000000001</v>
      </c>
      <c r="F24" s="75" t="s">
        <v>92</v>
      </c>
      <c r="G24" s="32"/>
      <c r="H24" s="32"/>
      <c r="I24" s="6"/>
    </row>
    <row r="25" spans="1:9" hidden="1" outlineLevel="2" x14ac:dyDescent="0.2">
      <c r="A25" s="4" t="s">
        <v>167</v>
      </c>
      <c r="B25" s="4" t="s">
        <v>177</v>
      </c>
      <c r="C25" s="4" t="s">
        <v>167</v>
      </c>
      <c r="D25" s="74" t="s">
        <v>183</v>
      </c>
      <c r="E25" s="5">
        <v>72.944000000000003</v>
      </c>
      <c r="F25" s="75" t="s">
        <v>92</v>
      </c>
      <c r="G25" s="32"/>
      <c r="H25" s="32"/>
      <c r="I25" s="6"/>
    </row>
    <row r="26" spans="1:9" hidden="1" outlineLevel="2" x14ac:dyDescent="0.2">
      <c r="A26" s="4" t="s">
        <v>167</v>
      </c>
      <c r="B26" s="4" t="s">
        <v>177</v>
      </c>
      <c r="C26" s="4" t="s">
        <v>167</v>
      </c>
      <c r="D26" s="74" t="s">
        <v>184</v>
      </c>
      <c r="E26" s="5">
        <v>0.37433699999999998</v>
      </c>
      <c r="F26" s="75" t="s">
        <v>92</v>
      </c>
      <c r="G26" s="32"/>
      <c r="H26" s="32"/>
      <c r="I26" s="6"/>
    </row>
    <row r="27" spans="1:9" hidden="1" outlineLevel="2" x14ac:dyDescent="0.2">
      <c r="A27" s="4" t="s">
        <v>167</v>
      </c>
      <c r="B27" s="4" t="s">
        <v>177</v>
      </c>
      <c r="C27" s="4" t="s">
        <v>167</v>
      </c>
      <c r="D27" s="74" t="s">
        <v>182</v>
      </c>
      <c r="E27" s="5">
        <v>120.2</v>
      </c>
      <c r="F27" s="75" t="s">
        <v>92</v>
      </c>
      <c r="G27" s="32"/>
      <c r="H27" s="32"/>
      <c r="I27" s="6"/>
    </row>
    <row r="28" spans="1:9" hidden="1" outlineLevel="2" x14ac:dyDescent="0.2">
      <c r="A28" s="4" t="s">
        <v>167</v>
      </c>
      <c r="B28" s="4" t="s">
        <v>177</v>
      </c>
      <c r="C28" s="4" t="s">
        <v>167</v>
      </c>
      <c r="D28" s="74" t="s">
        <v>181</v>
      </c>
      <c r="E28" s="5">
        <v>71.962199999999996</v>
      </c>
      <c r="F28" s="75" t="s">
        <v>92</v>
      </c>
      <c r="G28" s="32"/>
      <c r="H28" s="32"/>
      <c r="I28" s="6"/>
    </row>
    <row r="29" spans="1:9" hidden="1" outlineLevel="2" x14ac:dyDescent="0.2">
      <c r="A29" s="4" t="s">
        <v>167</v>
      </c>
      <c r="B29" s="4" t="s">
        <v>177</v>
      </c>
      <c r="C29" s="4" t="s">
        <v>167</v>
      </c>
      <c r="D29" s="74" t="s">
        <v>179</v>
      </c>
      <c r="E29" s="5">
        <v>246.31</v>
      </c>
      <c r="F29" s="75" t="s">
        <v>92</v>
      </c>
      <c r="G29" s="32"/>
      <c r="H29" s="32"/>
      <c r="I29" s="6"/>
    </row>
    <row r="30" spans="1:9" hidden="1" outlineLevel="2" x14ac:dyDescent="0.2">
      <c r="A30" s="4" t="s">
        <v>167</v>
      </c>
      <c r="B30" s="4" t="s">
        <v>177</v>
      </c>
      <c r="C30" s="4" t="s">
        <v>167</v>
      </c>
      <c r="D30" s="74" t="s">
        <v>180</v>
      </c>
      <c r="E30" s="5">
        <v>32.1</v>
      </c>
      <c r="F30" s="75" t="s">
        <v>92</v>
      </c>
      <c r="G30" s="32"/>
      <c r="H30" s="32"/>
      <c r="I30" s="6"/>
    </row>
    <row r="31" spans="1:9" hidden="1" outlineLevel="2" x14ac:dyDescent="0.2">
      <c r="A31" s="4" t="s">
        <v>167</v>
      </c>
      <c r="B31" s="4" t="s">
        <v>177</v>
      </c>
      <c r="C31" s="4" t="s">
        <v>167</v>
      </c>
      <c r="D31" s="74" t="s">
        <v>180</v>
      </c>
      <c r="E31" s="5">
        <v>24.866800000000001</v>
      </c>
      <c r="F31" s="75" t="s">
        <v>92</v>
      </c>
      <c r="G31" s="32"/>
      <c r="H31" s="32"/>
      <c r="I31" s="6"/>
    </row>
    <row r="32" spans="1:9" hidden="1" outlineLevel="2" x14ac:dyDescent="0.2">
      <c r="A32" s="4" t="s">
        <v>167</v>
      </c>
      <c r="B32" s="4" t="s">
        <v>177</v>
      </c>
      <c r="C32" s="4" t="s">
        <v>167</v>
      </c>
      <c r="D32" s="74" t="s">
        <v>178</v>
      </c>
      <c r="E32" s="5">
        <v>1567.92</v>
      </c>
      <c r="F32" s="75" t="s">
        <v>92</v>
      </c>
      <c r="G32" s="32"/>
      <c r="H32" s="32"/>
      <c r="I32" s="6"/>
    </row>
    <row r="33" spans="1:9" hidden="1" outlineLevel="2" x14ac:dyDescent="0.2">
      <c r="A33" s="4" t="s">
        <v>167</v>
      </c>
      <c r="B33" s="4" t="s">
        <v>177</v>
      </c>
      <c r="C33" s="4" t="s">
        <v>167</v>
      </c>
      <c r="D33" s="74" t="s">
        <v>180</v>
      </c>
      <c r="E33" s="5">
        <v>30.072900000000001</v>
      </c>
      <c r="F33" s="75" t="s">
        <v>92</v>
      </c>
      <c r="G33" s="32"/>
      <c r="H33" s="32"/>
      <c r="I33" s="6"/>
    </row>
    <row r="34" spans="1:9" hidden="1" outlineLevel="2" x14ac:dyDescent="0.2">
      <c r="A34" s="4" t="s">
        <v>167</v>
      </c>
      <c r="B34" s="4" t="s">
        <v>177</v>
      </c>
      <c r="C34" s="4" t="s">
        <v>167</v>
      </c>
      <c r="D34" s="74" t="s">
        <v>182</v>
      </c>
      <c r="E34" s="5">
        <v>66.509500000000003</v>
      </c>
      <c r="F34" s="75" t="s">
        <v>92</v>
      </c>
      <c r="G34" s="32"/>
      <c r="H34" s="32"/>
      <c r="I34" s="6"/>
    </row>
    <row r="35" spans="1:9" hidden="1" outlineLevel="2" x14ac:dyDescent="0.2">
      <c r="A35" s="4" t="s">
        <v>167</v>
      </c>
      <c r="B35" s="4" t="s">
        <v>177</v>
      </c>
      <c r="C35" s="4" t="s">
        <v>167</v>
      </c>
      <c r="D35" s="74" t="s">
        <v>184</v>
      </c>
      <c r="E35" s="5">
        <v>43.308</v>
      </c>
      <c r="F35" s="75" t="s">
        <v>92</v>
      </c>
      <c r="G35" s="32"/>
      <c r="H35" s="32"/>
      <c r="I35" s="6"/>
    </row>
    <row r="36" spans="1:9" hidden="1" outlineLevel="2" x14ac:dyDescent="0.2">
      <c r="A36" s="4" t="s">
        <v>167</v>
      </c>
      <c r="B36" s="4" t="s">
        <v>177</v>
      </c>
      <c r="C36" s="4" t="s">
        <v>167</v>
      </c>
      <c r="D36" s="74" t="s">
        <v>179</v>
      </c>
      <c r="E36" s="5">
        <v>241.43899999999999</v>
      </c>
      <c r="F36" s="75" t="s">
        <v>92</v>
      </c>
      <c r="G36" s="32"/>
      <c r="H36" s="32"/>
      <c r="I36" s="6"/>
    </row>
    <row r="37" spans="1:9" hidden="1" outlineLevel="2" x14ac:dyDescent="0.2">
      <c r="A37" s="4" t="s">
        <v>167</v>
      </c>
      <c r="B37" s="4" t="s">
        <v>177</v>
      </c>
      <c r="C37" s="4" t="s">
        <v>167</v>
      </c>
      <c r="D37" s="74" t="s">
        <v>183</v>
      </c>
      <c r="E37" s="5">
        <v>15.1518</v>
      </c>
      <c r="F37" s="75" t="s">
        <v>92</v>
      </c>
      <c r="G37" s="32"/>
      <c r="H37" s="32"/>
      <c r="I37" s="6"/>
    </row>
    <row r="38" spans="1:9" hidden="1" outlineLevel="2" x14ac:dyDescent="0.2">
      <c r="A38" s="4" t="s">
        <v>167</v>
      </c>
      <c r="B38" s="4" t="s">
        <v>177</v>
      </c>
      <c r="C38" s="4" t="s">
        <v>167</v>
      </c>
      <c r="D38" s="74" t="s">
        <v>179</v>
      </c>
      <c r="E38" s="5">
        <v>587.19000000000005</v>
      </c>
      <c r="F38" s="75" t="s">
        <v>92</v>
      </c>
      <c r="G38" s="32"/>
      <c r="H38" s="32"/>
      <c r="I38" s="6"/>
    </row>
    <row r="39" spans="1:9" hidden="1" outlineLevel="2" x14ac:dyDescent="0.2">
      <c r="A39" s="4" t="s">
        <v>167</v>
      </c>
      <c r="B39" s="4" t="s">
        <v>177</v>
      </c>
      <c r="C39" s="4" t="s">
        <v>167</v>
      </c>
      <c r="D39" s="74" t="s">
        <v>183</v>
      </c>
      <c r="E39" s="5">
        <v>20.619</v>
      </c>
      <c r="F39" s="75" t="s">
        <v>92</v>
      </c>
      <c r="G39" s="32"/>
      <c r="H39" s="32"/>
      <c r="I39" s="6"/>
    </row>
    <row r="40" spans="1:9" outlineLevel="1" collapsed="1" x14ac:dyDescent="0.2">
      <c r="A40" s="4"/>
      <c r="B40" s="70" t="s">
        <v>16</v>
      </c>
      <c r="C40" s="4"/>
      <c r="D40" s="74"/>
      <c r="E40" s="5">
        <f>SUBTOTAL(9,E20:E39)</f>
        <v>6075.1024869999992</v>
      </c>
      <c r="F40" s="75"/>
      <c r="G40" s="113">
        <f>SUM(G20:G39)</f>
        <v>0</v>
      </c>
      <c r="H40" s="113">
        <f>SUM(H20:H39)</f>
        <v>0</v>
      </c>
      <c r="I40" s="6"/>
    </row>
    <row r="41" spans="1:9" hidden="1" outlineLevel="2" x14ac:dyDescent="0.2">
      <c r="A41" s="4" t="s">
        <v>167</v>
      </c>
      <c r="B41" s="4" t="s">
        <v>185</v>
      </c>
      <c r="C41" s="4" t="s">
        <v>167</v>
      </c>
      <c r="D41" s="74" t="s">
        <v>186</v>
      </c>
      <c r="E41" s="5">
        <v>60.027200000000001</v>
      </c>
      <c r="F41" s="75" t="s">
        <v>91</v>
      </c>
      <c r="G41" s="32"/>
      <c r="H41" s="32"/>
      <c r="I41" s="32"/>
    </row>
    <row r="42" spans="1:9" hidden="1" outlineLevel="2" x14ac:dyDescent="0.2">
      <c r="A42" s="4" t="s">
        <v>167</v>
      </c>
      <c r="B42" s="4" t="s">
        <v>185</v>
      </c>
      <c r="C42" s="4" t="s">
        <v>167</v>
      </c>
      <c r="D42" s="74" t="s">
        <v>187</v>
      </c>
      <c r="E42" s="5">
        <v>359.90600000000001</v>
      </c>
      <c r="F42" s="75" t="s">
        <v>91</v>
      </c>
      <c r="G42" s="32"/>
      <c r="H42" s="32"/>
      <c r="I42" s="32"/>
    </row>
    <row r="43" spans="1:9" hidden="1" outlineLevel="2" x14ac:dyDescent="0.2">
      <c r="A43" s="4" t="s">
        <v>167</v>
      </c>
      <c r="B43" s="4" t="s">
        <v>185</v>
      </c>
      <c r="C43" s="4" t="s">
        <v>167</v>
      </c>
      <c r="D43" s="74" t="s">
        <v>188</v>
      </c>
      <c r="E43" s="5">
        <v>70.488900000000001</v>
      </c>
      <c r="F43" s="75" t="s">
        <v>91</v>
      </c>
      <c r="G43" s="32"/>
      <c r="H43" s="32"/>
      <c r="I43" s="32"/>
    </row>
    <row r="44" spans="1:9" hidden="1" outlineLevel="2" x14ac:dyDescent="0.2">
      <c r="A44" s="4" t="s">
        <v>167</v>
      </c>
      <c r="B44" s="4" t="s">
        <v>185</v>
      </c>
      <c r="C44" s="4" t="s">
        <v>167</v>
      </c>
      <c r="D44" s="74" t="s">
        <v>189</v>
      </c>
      <c r="E44" s="5">
        <v>460.28899999999999</v>
      </c>
      <c r="F44" s="75" t="s">
        <v>91</v>
      </c>
      <c r="G44" s="32"/>
      <c r="H44" s="32"/>
      <c r="I44" s="32"/>
    </row>
    <row r="45" spans="1:9" hidden="1" outlineLevel="2" x14ac:dyDescent="0.2">
      <c r="A45" s="4" t="s">
        <v>167</v>
      </c>
      <c r="B45" s="4" t="s">
        <v>185</v>
      </c>
      <c r="C45" s="4" t="s">
        <v>167</v>
      </c>
      <c r="D45" s="74" t="s">
        <v>187</v>
      </c>
      <c r="E45" s="5">
        <v>94.360600000000005</v>
      </c>
      <c r="F45" s="75" t="s">
        <v>91</v>
      </c>
      <c r="G45" s="32"/>
      <c r="H45" s="32"/>
      <c r="I45" s="32"/>
    </row>
    <row r="46" spans="1:9" hidden="1" outlineLevel="2" x14ac:dyDescent="0.2">
      <c r="A46" s="4" t="s">
        <v>167</v>
      </c>
      <c r="B46" s="4" t="s">
        <v>185</v>
      </c>
      <c r="C46" s="4" t="s">
        <v>167</v>
      </c>
      <c r="D46" s="74" t="s">
        <v>189</v>
      </c>
      <c r="E46" s="5">
        <v>329.02199999999999</v>
      </c>
      <c r="F46" s="75" t="s">
        <v>91</v>
      </c>
      <c r="G46" s="32"/>
      <c r="H46" s="32"/>
      <c r="I46" s="32"/>
    </row>
    <row r="47" spans="1:9" hidden="1" outlineLevel="2" x14ac:dyDescent="0.2">
      <c r="A47" s="4" t="s">
        <v>167</v>
      </c>
      <c r="B47" s="4" t="s">
        <v>185</v>
      </c>
      <c r="C47" s="4" t="s">
        <v>167</v>
      </c>
      <c r="D47" s="74" t="s">
        <v>190</v>
      </c>
      <c r="E47" s="5">
        <v>21.008199999999999</v>
      </c>
      <c r="F47" s="75" t="s">
        <v>91</v>
      </c>
      <c r="G47" s="32"/>
      <c r="H47" s="32"/>
      <c r="I47" s="32"/>
    </row>
    <row r="48" spans="1:9" hidden="1" outlineLevel="2" x14ac:dyDescent="0.2">
      <c r="A48" s="4" t="s">
        <v>167</v>
      </c>
      <c r="B48" s="4" t="s">
        <v>185</v>
      </c>
      <c r="C48" s="4" t="s">
        <v>167</v>
      </c>
      <c r="D48" s="74" t="s">
        <v>191</v>
      </c>
      <c r="E48" s="5">
        <v>30.1662</v>
      </c>
      <c r="F48" s="75" t="s">
        <v>91</v>
      </c>
      <c r="G48" s="32"/>
      <c r="H48" s="32"/>
      <c r="I48" s="32"/>
    </row>
    <row r="49" spans="1:9" outlineLevel="1" collapsed="1" x14ac:dyDescent="0.2">
      <c r="A49" s="4"/>
      <c r="B49" s="70" t="s">
        <v>17</v>
      </c>
      <c r="C49" s="4"/>
      <c r="D49" s="74"/>
      <c r="E49" s="5">
        <f>SUBTOTAL(9,E41:E48)</f>
        <v>1425.2680999999998</v>
      </c>
      <c r="F49" s="75"/>
      <c r="G49" s="113">
        <f>SUM(G41:G48)</f>
        <v>0</v>
      </c>
      <c r="H49" s="113">
        <f>SUM(H41:H48)</f>
        <v>0</v>
      </c>
      <c r="I49" s="113">
        <f>SUM(I41:I48)</f>
        <v>0</v>
      </c>
    </row>
    <row r="50" spans="1:9" hidden="1" outlineLevel="2" x14ac:dyDescent="0.2">
      <c r="A50" s="4" t="s">
        <v>167</v>
      </c>
      <c r="B50" s="4" t="s">
        <v>192</v>
      </c>
      <c r="C50" s="4" t="s">
        <v>167</v>
      </c>
      <c r="D50" s="74" t="s">
        <v>193</v>
      </c>
      <c r="E50" s="5">
        <v>47.5</v>
      </c>
      <c r="F50" s="75" t="s">
        <v>91</v>
      </c>
      <c r="G50" s="32"/>
      <c r="H50" s="32"/>
      <c r="I50" s="32"/>
    </row>
    <row r="51" spans="1:9" hidden="1" outlineLevel="2" x14ac:dyDescent="0.2">
      <c r="A51" s="4" t="s">
        <v>167</v>
      </c>
      <c r="B51" s="4" t="s">
        <v>192</v>
      </c>
      <c r="C51" s="4" t="s">
        <v>167</v>
      </c>
      <c r="D51" s="74" t="s">
        <v>193</v>
      </c>
      <c r="E51" s="5">
        <v>302.339</v>
      </c>
      <c r="F51" s="75" t="s">
        <v>91</v>
      </c>
      <c r="G51" s="32"/>
      <c r="H51" s="32"/>
      <c r="I51" s="32"/>
    </row>
    <row r="52" spans="1:9" hidden="1" outlineLevel="2" x14ac:dyDescent="0.2">
      <c r="A52" s="4" t="s">
        <v>167</v>
      </c>
      <c r="B52" s="4" t="s">
        <v>192</v>
      </c>
      <c r="C52" s="4" t="s">
        <v>167</v>
      </c>
      <c r="D52" s="74" t="s">
        <v>193</v>
      </c>
      <c r="E52" s="5">
        <v>105.87</v>
      </c>
      <c r="F52" s="75" t="s">
        <v>91</v>
      </c>
      <c r="G52" s="32"/>
      <c r="H52" s="32"/>
      <c r="I52" s="32"/>
    </row>
    <row r="53" spans="1:9" hidden="1" outlineLevel="2" x14ac:dyDescent="0.2">
      <c r="A53" s="4" t="s">
        <v>167</v>
      </c>
      <c r="B53" s="4" t="s">
        <v>192</v>
      </c>
      <c r="C53" s="4" t="s">
        <v>167</v>
      </c>
      <c r="D53" s="74" t="s">
        <v>193</v>
      </c>
      <c r="E53" s="5">
        <v>24.466999999999999</v>
      </c>
      <c r="F53" s="75" t="s">
        <v>91</v>
      </c>
      <c r="G53" s="32"/>
      <c r="H53" s="32"/>
      <c r="I53" s="32"/>
    </row>
    <row r="54" spans="1:9" hidden="1" outlineLevel="2" x14ac:dyDescent="0.2">
      <c r="A54" s="4" t="s">
        <v>167</v>
      </c>
      <c r="B54" s="4" t="s">
        <v>192</v>
      </c>
      <c r="C54" s="4" t="s">
        <v>167</v>
      </c>
      <c r="D54" s="74" t="s">
        <v>193</v>
      </c>
      <c r="E54" s="5">
        <v>388.66199999999998</v>
      </c>
      <c r="F54" s="75" t="s">
        <v>91</v>
      </c>
      <c r="G54" s="32"/>
      <c r="H54" s="32"/>
      <c r="I54" s="32"/>
    </row>
    <row r="55" spans="1:9" hidden="1" outlineLevel="2" x14ac:dyDescent="0.2">
      <c r="A55" s="4" t="s">
        <v>167</v>
      </c>
      <c r="B55" s="4" t="s">
        <v>192</v>
      </c>
      <c r="C55" s="4" t="s">
        <v>167</v>
      </c>
      <c r="D55" s="74" t="s">
        <v>193</v>
      </c>
      <c r="E55" s="5">
        <v>40.639899999999997</v>
      </c>
      <c r="F55" s="75" t="s">
        <v>91</v>
      </c>
      <c r="G55" s="32"/>
      <c r="H55" s="32"/>
      <c r="I55" s="32"/>
    </row>
    <row r="56" spans="1:9" hidden="1" outlineLevel="2" x14ac:dyDescent="0.2">
      <c r="A56" s="4" t="s">
        <v>167</v>
      </c>
      <c r="B56" s="4" t="s">
        <v>192</v>
      </c>
      <c r="C56" s="4" t="s">
        <v>167</v>
      </c>
      <c r="D56" s="74" t="s">
        <v>193</v>
      </c>
      <c r="E56" s="5">
        <v>89.922700000000006</v>
      </c>
      <c r="F56" s="75" t="s">
        <v>91</v>
      </c>
      <c r="G56" s="32"/>
      <c r="H56" s="32"/>
      <c r="I56" s="32"/>
    </row>
    <row r="57" spans="1:9" hidden="1" outlineLevel="2" x14ac:dyDescent="0.2">
      <c r="A57" s="4" t="s">
        <v>167</v>
      </c>
      <c r="B57" s="4" t="s">
        <v>192</v>
      </c>
      <c r="C57" s="4" t="s">
        <v>167</v>
      </c>
      <c r="D57" s="74" t="s">
        <v>193</v>
      </c>
      <c r="E57" s="5">
        <v>11.010999999999999</v>
      </c>
      <c r="F57" s="75" t="s">
        <v>91</v>
      </c>
      <c r="G57" s="32"/>
      <c r="H57" s="32"/>
      <c r="I57" s="32"/>
    </row>
    <row r="58" spans="1:9" hidden="1" outlineLevel="2" x14ac:dyDescent="0.2">
      <c r="A58" s="4" t="s">
        <v>167</v>
      </c>
      <c r="B58" s="4" t="s">
        <v>192</v>
      </c>
      <c r="C58" s="4" t="s">
        <v>167</v>
      </c>
      <c r="D58" s="74" t="s">
        <v>193</v>
      </c>
      <c r="E58" s="5">
        <v>25.425899999999999</v>
      </c>
      <c r="F58" s="75" t="s">
        <v>91</v>
      </c>
      <c r="G58" s="32"/>
      <c r="H58" s="32"/>
      <c r="I58" s="32"/>
    </row>
    <row r="59" spans="1:9" hidden="1" outlineLevel="2" x14ac:dyDescent="0.2">
      <c r="A59" s="4" t="s">
        <v>167</v>
      </c>
      <c r="B59" s="4" t="s">
        <v>192</v>
      </c>
      <c r="C59" s="4" t="s">
        <v>167</v>
      </c>
      <c r="D59" s="74" t="s">
        <v>193</v>
      </c>
      <c r="E59" s="5">
        <v>263.02699999999999</v>
      </c>
      <c r="F59" s="75" t="s">
        <v>91</v>
      </c>
      <c r="G59" s="32"/>
      <c r="H59" s="32"/>
      <c r="I59" s="32"/>
    </row>
    <row r="60" spans="1:9" outlineLevel="1" collapsed="1" x14ac:dyDescent="0.2">
      <c r="A60" s="4"/>
      <c r="B60" s="70" t="s">
        <v>18</v>
      </c>
      <c r="C60" s="4"/>
      <c r="D60" s="74"/>
      <c r="E60" s="5">
        <f>SUBTOTAL(9,E50:E59)</f>
        <v>1298.8644999999999</v>
      </c>
      <c r="F60" s="75"/>
      <c r="G60" s="113">
        <f>SUM(G50:G59)</f>
        <v>0</v>
      </c>
      <c r="H60" s="113">
        <f>SUM(H50:H59)</f>
        <v>0</v>
      </c>
      <c r="I60" s="113">
        <f>SUM(I50:I59)</f>
        <v>0</v>
      </c>
    </row>
    <row r="61" spans="1:9" hidden="1" outlineLevel="2" x14ac:dyDescent="0.2">
      <c r="A61" s="4" t="s">
        <v>167</v>
      </c>
      <c r="B61" s="4" t="s">
        <v>194</v>
      </c>
      <c r="C61" s="4" t="s">
        <v>167</v>
      </c>
      <c r="D61" s="74" t="s">
        <v>195</v>
      </c>
      <c r="E61" s="5">
        <v>13.2021</v>
      </c>
      <c r="F61" s="75" t="s">
        <v>91</v>
      </c>
      <c r="G61" s="32"/>
      <c r="H61" s="32"/>
      <c r="I61" s="32"/>
    </row>
    <row r="62" spans="1:9" hidden="1" outlineLevel="2" x14ac:dyDescent="0.2">
      <c r="A62" s="4" t="s">
        <v>167</v>
      </c>
      <c r="B62" s="4" t="s">
        <v>194</v>
      </c>
      <c r="C62" s="4" t="s">
        <v>167</v>
      </c>
      <c r="D62" s="74" t="s">
        <v>195</v>
      </c>
      <c r="E62" s="5">
        <v>285.86399999999998</v>
      </c>
      <c r="F62" s="75" t="s">
        <v>91</v>
      </c>
      <c r="G62" s="32"/>
      <c r="H62" s="32"/>
      <c r="I62" s="32"/>
    </row>
    <row r="63" spans="1:9" hidden="1" outlineLevel="2" x14ac:dyDescent="0.2">
      <c r="A63" s="4" t="s">
        <v>167</v>
      </c>
      <c r="B63" s="4" t="s">
        <v>194</v>
      </c>
      <c r="C63" s="4" t="s">
        <v>167</v>
      </c>
      <c r="D63" s="74" t="s">
        <v>196</v>
      </c>
      <c r="E63" s="5">
        <v>1984.85</v>
      </c>
      <c r="F63" s="75" t="s">
        <v>91</v>
      </c>
      <c r="G63" s="32"/>
      <c r="H63" s="32"/>
      <c r="I63" s="32"/>
    </row>
    <row r="64" spans="1:9" hidden="1" outlineLevel="2" x14ac:dyDescent="0.2">
      <c r="A64" s="4" t="s">
        <v>167</v>
      </c>
      <c r="B64" s="4" t="s">
        <v>194</v>
      </c>
      <c r="C64" s="4" t="s">
        <v>167</v>
      </c>
      <c r="D64" s="74" t="s">
        <v>195</v>
      </c>
      <c r="E64" s="5">
        <v>5.0816299999999996</v>
      </c>
      <c r="F64" s="75" t="s">
        <v>91</v>
      </c>
      <c r="G64" s="32"/>
      <c r="H64" s="32"/>
      <c r="I64" s="32"/>
    </row>
    <row r="65" spans="1:9" outlineLevel="1" collapsed="1" x14ac:dyDescent="0.2">
      <c r="A65" s="4"/>
      <c r="B65" s="70" t="s">
        <v>19</v>
      </c>
      <c r="C65" s="4"/>
      <c r="D65" s="74"/>
      <c r="E65" s="5">
        <f>SUBTOTAL(9,E61:E64)</f>
        <v>2288.99773</v>
      </c>
      <c r="F65" s="75"/>
      <c r="G65" s="113">
        <f>SUM(G61:G64)</f>
        <v>0</v>
      </c>
      <c r="H65" s="113">
        <f>SUM(H61:H64)</f>
        <v>0</v>
      </c>
      <c r="I65" s="113">
        <f>SUM(I61:I64)</f>
        <v>0</v>
      </c>
    </row>
    <row r="66" spans="1:9" hidden="1" outlineLevel="2" x14ac:dyDescent="0.2">
      <c r="A66" s="4" t="s">
        <v>167</v>
      </c>
      <c r="B66" s="4" t="s">
        <v>197</v>
      </c>
      <c r="C66" s="4" t="s">
        <v>167</v>
      </c>
      <c r="D66" s="74" t="s">
        <v>198</v>
      </c>
      <c r="E66" s="5">
        <v>448.3</v>
      </c>
      <c r="F66" s="75" t="s">
        <v>91</v>
      </c>
      <c r="G66" s="32"/>
      <c r="H66" s="32"/>
      <c r="I66" s="32"/>
    </row>
    <row r="67" spans="1:9" hidden="1" outlineLevel="2" x14ac:dyDescent="0.2">
      <c r="A67" s="4" t="s">
        <v>167</v>
      </c>
      <c r="B67" s="4" t="s">
        <v>197</v>
      </c>
      <c r="C67" s="4" t="s">
        <v>167</v>
      </c>
      <c r="D67" s="74" t="s">
        <v>198</v>
      </c>
      <c r="E67" s="5">
        <v>46</v>
      </c>
      <c r="F67" s="75" t="s">
        <v>91</v>
      </c>
      <c r="G67" s="32"/>
      <c r="H67" s="32"/>
      <c r="I67" s="32"/>
    </row>
    <row r="68" spans="1:9" hidden="1" outlineLevel="2" x14ac:dyDescent="0.2">
      <c r="A68" s="4" t="s">
        <v>167</v>
      </c>
      <c r="B68" s="4" t="s">
        <v>197</v>
      </c>
      <c r="C68" s="4" t="s">
        <v>167</v>
      </c>
      <c r="D68" s="74" t="s">
        <v>199</v>
      </c>
      <c r="E68" s="5">
        <v>79.852000000000004</v>
      </c>
      <c r="F68" s="75" t="s">
        <v>91</v>
      </c>
      <c r="G68" s="32"/>
      <c r="H68" s="32"/>
      <c r="I68" s="32"/>
    </row>
    <row r="69" spans="1:9" hidden="1" outlineLevel="2" x14ac:dyDescent="0.2">
      <c r="A69" s="4" t="s">
        <v>167</v>
      </c>
      <c r="B69" s="4" t="s">
        <v>197</v>
      </c>
      <c r="C69" s="4" t="s">
        <v>167</v>
      </c>
      <c r="D69" s="74" t="s">
        <v>198</v>
      </c>
      <c r="E69" s="5">
        <v>107.286</v>
      </c>
      <c r="F69" s="75" t="s">
        <v>91</v>
      </c>
      <c r="G69" s="32"/>
      <c r="H69" s="32"/>
      <c r="I69" s="32"/>
    </row>
    <row r="70" spans="1:9" hidden="1" outlineLevel="2" x14ac:dyDescent="0.2">
      <c r="A70" s="4" t="s">
        <v>167</v>
      </c>
      <c r="B70" s="4" t="s">
        <v>197</v>
      </c>
      <c r="C70" s="4" t="s">
        <v>167</v>
      </c>
      <c r="D70" s="74" t="s">
        <v>198</v>
      </c>
      <c r="E70" s="5">
        <v>210.434</v>
      </c>
      <c r="F70" s="75" t="s">
        <v>91</v>
      </c>
      <c r="G70" s="32"/>
      <c r="H70" s="32"/>
      <c r="I70" s="32"/>
    </row>
    <row r="71" spans="1:9" outlineLevel="1" collapsed="1" x14ac:dyDescent="0.2">
      <c r="A71" s="4"/>
      <c r="B71" s="70" t="s">
        <v>21</v>
      </c>
      <c r="C71" s="4"/>
      <c r="D71" s="74"/>
      <c r="E71" s="5">
        <f>SUBTOTAL(9,E66:E70)</f>
        <v>891.87200000000007</v>
      </c>
      <c r="F71" s="75"/>
      <c r="G71" s="113">
        <f>SUM(G66:G70)</f>
        <v>0</v>
      </c>
      <c r="H71" s="113">
        <f>SUM(H66:H70)</f>
        <v>0</v>
      </c>
      <c r="I71" s="113">
        <f>SUM(I66:I70)</f>
        <v>0</v>
      </c>
    </row>
    <row r="72" spans="1:9" hidden="1" outlineLevel="2" x14ac:dyDescent="0.2">
      <c r="A72" s="4" t="s">
        <v>200</v>
      </c>
      <c r="B72" s="4" t="s">
        <v>201</v>
      </c>
      <c r="C72" s="4" t="s">
        <v>200</v>
      </c>
      <c r="D72" s="74" t="s">
        <v>202</v>
      </c>
      <c r="E72" s="5">
        <v>101.3</v>
      </c>
      <c r="F72" s="75" t="s">
        <v>91</v>
      </c>
      <c r="G72" s="32"/>
      <c r="H72" s="32"/>
      <c r="I72" s="32"/>
    </row>
    <row r="73" spans="1:9" hidden="1" outlineLevel="2" x14ac:dyDescent="0.2">
      <c r="A73" s="4" t="s">
        <v>200</v>
      </c>
      <c r="B73" s="4" t="s">
        <v>201</v>
      </c>
      <c r="C73" s="4" t="s">
        <v>200</v>
      </c>
      <c r="D73" s="74" t="s">
        <v>202</v>
      </c>
      <c r="E73" s="5">
        <v>312.10500000000002</v>
      </c>
      <c r="F73" s="75" t="s">
        <v>91</v>
      </c>
      <c r="G73" s="32"/>
      <c r="H73" s="32"/>
      <c r="I73" s="32"/>
    </row>
    <row r="74" spans="1:9" hidden="1" outlineLevel="2" x14ac:dyDescent="0.2">
      <c r="A74" s="4" t="s">
        <v>200</v>
      </c>
      <c r="B74" s="4" t="s">
        <v>201</v>
      </c>
      <c r="C74" s="4" t="s">
        <v>200</v>
      </c>
      <c r="D74" s="74" t="s">
        <v>202</v>
      </c>
      <c r="E74" s="5">
        <v>52.524500000000003</v>
      </c>
      <c r="F74" s="75" t="s">
        <v>91</v>
      </c>
      <c r="G74" s="32"/>
      <c r="H74" s="32"/>
      <c r="I74" s="32"/>
    </row>
    <row r="75" spans="1:9" outlineLevel="1" collapsed="1" x14ac:dyDescent="0.2">
      <c r="A75" s="4"/>
      <c r="B75" s="70" t="s">
        <v>24</v>
      </c>
      <c r="C75" s="4"/>
      <c r="D75" s="74"/>
      <c r="E75" s="5">
        <f>SUBTOTAL(9,E72:E74)</f>
        <v>465.92950000000002</v>
      </c>
      <c r="F75" s="75"/>
      <c r="G75" s="113">
        <f>SUM(G72:G74)</f>
        <v>0</v>
      </c>
      <c r="H75" s="113">
        <f>SUM(H72:H74)</f>
        <v>0</v>
      </c>
      <c r="I75" s="113">
        <f>SUM(I72:I74)</f>
        <v>0</v>
      </c>
    </row>
    <row r="76" spans="1:9" hidden="1" outlineLevel="2" x14ac:dyDescent="0.2">
      <c r="A76" s="4" t="s">
        <v>114</v>
      </c>
      <c r="B76" s="4" t="s">
        <v>203</v>
      </c>
      <c r="C76" s="4" t="s">
        <v>114</v>
      </c>
      <c r="D76" s="74" t="s">
        <v>204</v>
      </c>
      <c r="E76" s="5">
        <v>813.2</v>
      </c>
      <c r="F76" s="75" t="s">
        <v>91</v>
      </c>
      <c r="G76" s="32"/>
      <c r="H76" s="32"/>
      <c r="I76" s="32"/>
    </row>
    <row r="77" spans="1:9" outlineLevel="1" collapsed="1" x14ac:dyDescent="0.2">
      <c r="A77" s="4"/>
      <c r="B77" s="70" t="s">
        <v>29</v>
      </c>
      <c r="C77" s="4"/>
      <c r="D77" s="74"/>
      <c r="E77" s="5">
        <f>SUBTOTAL(9,E76:E76)</f>
        <v>813.2</v>
      </c>
      <c r="F77" s="75"/>
      <c r="G77" s="113">
        <f>SUM(G76)</f>
        <v>0</v>
      </c>
      <c r="H77" s="113">
        <f>SUM(H76)</f>
        <v>0</v>
      </c>
      <c r="I77" s="113">
        <f>SUM(I76)</f>
        <v>0</v>
      </c>
    </row>
    <row r="78" spans="1:9" hidden="1" outlineLevel="2" x14ac:dyDescent="0.2">
      <c r="A78" s="4" t="s">
        <v>205</v>
      </c>
      <c r="B78" s="4" t="s">
        <v>206</v>
      </c>
      <c r="C78" s="4" t="s">
        <v>205</v>
      </c>
      <c r="D78" s="74" t="s">
        <v>207</v>
      </c>
      <c r="E78" s="5">
        <v>139.93100000000001</v>
      </c>
      <c r="F78" s="75" t="s">
        <v>91</v>
      </c>
      <c r="G78" s="32"/>
      <c r="H78" s="32"/>
      <c r="I78" s="32"/>
    </row>
    <row r="79" spans="1:9" hidden="1" outlineLevel="2" x14ac:dyDescent="0.2">
      <c r="A79" s="4" t="s">
        <v>205</v>
      </c>
      <c r="B79" s="4" t="s">
        <v>206</v>
      </c>
      <c r="C79" s="4" t="s">
        <v>205</v>
      </c>
      <c r="D79" s="74" t="s">
        <v>208</v>
      </c>
      <c r="E79" s="5">
        <v>110.21299999999999</v>
      </c>
      <c r="F79" s="75" t="s">
        <v>91</v>
      </c>
      <c r="G79" s="32"/>
      <c r="H79" s="32"/>
      <c r="I79" s="32"/>
    </row>
    <row r="80" spans="1:9" outlineLevel="1" collapsed="1" x14ac:dyDescent="0.2">
      <c r="A80" s="4"/>
      <c r="B80" s="70" t="s">
        <v>32</v>
      </c>
      <c r="C80" s="4"/>
      <c r="D80" s="74"/>
      <c r="E80" s="5">
        <f>SUBTOTAL(9,E78:E79)</f>
        <v>250.14400000000001</v>
      </c>
      <c r="F80" s="75"/>
      <c r="G80" s="113">
        <f>SUM(G78:G79)</f>
        <v>0</v>
      </c>
      <c r="H80" s="113">
        <f>SUM(H78:H79)</f>
        <v>0</v>
      </c>
      <c r="I80" s="113">
        <f>SUM(I78:I79)</f>
        <v>0</v>
      </c>
    </row>
    <row r="81" spans="1:9" hidden="1" outlineLevel="2" x14ac:dyDescent="0.2">
      <c r="A81" s="4" t="s">
        <v>209</v>
      </c>
      <c r="B81" s="4" t="s">
        <v>210</v>
      </c>
      <c r="C81" s="4" t="s">
        <v>209</v>
      </c>
      <c r="D81" s="74" t="s">
        <v>211</v>
      </c>
      <c r="E81" s="5">
        <v>254.30600000000001</v>
      </c>
      <c r="F81" s="75" t="s">
        <v>91</v>
      </c>
      <c r="G81" s="32"/>
      <c r="H81" s="32"/>
      <c r="I81" s="32"/>
    </row>
    <row r="82" spans="1:9" hidden="1" outlineLevel="2" x14ac:dyDescent="0.2">
      <c r="A82" s="4" t="s">
        <v>209</v>
      </c>
      <c r="B82" s="4" t="s">
        <v>210</v>
      </c>
      <c r="C82" s="4" t="s">
        <v>209</v>
      </c>
      <c r="D82" s="74" t="s">
        <v>212</v>
      </c>
      <c r="E82" s="5">
        <v>472.58</v>
      </c>
      <c r="F82" s="75" t="s">
        <v>91</v>
      </c>
      <c r="G82" s="32"/>
      <c r="H82" s="32"/>
      <c r="I82" s="32"/>
    </row>
    <row r="83" spans="1:9" hidden="1" outlineLevel="2" x14ac:dyDescent="0.2">
      <c r="A83" s="4" t="s">
        <v>209</v>
      </c>
      <c r="B83" s="4" t="s">
        <v>210</v>
      </c>
      <c r="C83" s="4" t="s">
        <v>209</v>
      </c>
      <c r="D83" s="74" t="s">
        <v>213</v>
      </c>
      <c r="E83" s="5">
        <v>90.233900000000006</v>
      </c>
      <c r="F83" s="75" t="s">
        <v>91</v>
      </c>
      <c r="G83" s="32"/>
      <c r="H83" s="32"/>
      <c r="I83" s="32"/>
    </row>
    <row r="84" spans="1:9" hidden="1" outlineLevel="2" x14ac:dyDescent="0.2">
      <c r="A84" s="4" t="s">
        <v>209</v>
      </c>
      <c r="B84" s="4" t="s">
        <v>210</v>
      </c>
      <c r="C84" s="4" t="s">
        <v>209</v>
      </c>
      <c r="D84" s="74" t="s">
        <v>214</v>
      </c>
      <c r="E84" s="5">
        <v>1208.6199999999999</v>
      </c>
      <c r="F84" s="75" t="s">
        <v>91</v>
      </c>
      <c r="G84" s="32"/>
      <c r="H84" s="32"/>
      <c r="I84" s="32"/>
    </row>
    <row r="85" spans="1:9" hidden="1" outlineLevel="2" x14ac:dyDescent="0.2">
      <c r="A85" s="4" t="s">
        <v>209</v>
      </c>
      <c r="B85" s="4" t="s">
        <v>210</v>
      </c>
      <c r="C85" s="4" t="s">
        <v>209</v>
      </c>
      <c r="D85" s="74" t="s">
        <v>215</v>
      </c>
      <c r="E85" s="5">
        <v>264.20400000000001</v>
      </c>
      <c r="F85" s="75" t="s">
        <v>91</v>
      </c>
      <c r="G85" s="32"/>
      <c r="H85" s="32"/>
      <c r="I85" s="32"/>
    </row>
    <row r="86" spans="1:9" hidden="1" outlineLevel="2" x14ac:dyDescent="0.2">
      <c r="A86" s="4" t="s">
        <v>209</v>
      </c>
      <c r="B86" s="4" t="s">
        <v>210</v>
      </c>
      <c r="C86" s="4" t="s">
        <v>209</v>
      </c>
      <c r="D86" s="74" t="s">
        <v>213</v>
      </c>
      <c r="E86" s="5">
        <v>50.0002</v>
      </c>
      <c r="F86" s="75" t="s">
        <v>91</v>
      </c>
      <c r="G86" s="32"/>
      <c r="H86" s="32"/>
      <c r="I86" s="32"/>
    </row>
    <row r="87" spans="1:9" hidden="1" outlineLevel="2" x14ac:dyDescent="0.2">
      <c r="A87" s="4" t="s">
        <v>209</v>
      </c>
      <c r="B87" s="4" t="s">
        <v>210</v>
      </c>
      <c r="C87" s="4" t="s">
        <v>209</v>
      </c>
      <c r="D87" s="74" t="s">
        <v>216</v>
      </c>
      <c r="E87" s="5">
        <v>954.38199999999995</v>
      </c>
      <c r="F87" s="75" t="s">
        <v>91</v>
      </c>
      <c r="G87" s="32"/>
      <c r="H87" s="32"/>
      <c r="I87" s="32"/>
    </row>
    <row r="88" spans="1:9" hidden="1" outlineLevel="2" x14ac:dyDescent="0.2">
      <c r="A88" s="4" t="s">
        <v>209</v>
      </c>
      <c r="B88" s="4" t="s">
        <v>210</v>
      </c>
      <c r="C88" s="4" t="s">
        <v>209</v>
      </c>
      <c r="D88" s="74" t="s">
        <v>217</v>
      </c>
      <c r="E88" s="5">
        <v>2435.6</v>
      </c>
      <c r="F88" s="75" t="s">
        <v>91</v>
      </c>
      <c r="G88" s="32"/>
      <c r="H88" s="32"/>
      <c r="I88" s="32"/>
    </row>
    <row r="89" spans="1:9" hidden="1" outlineLevel="2" x14ac:dyDescent="0.2">
      <c r="A89" s="4" t="s">
        <v>209</v>
      </c>
      <c r="B89" s="4" t="s">
        <v>210</v>
      </c>
      <c r="C89" s="4" t="s">
        <v>209</v>
      </c>
      <c r="D89" s="74" t="s">
        <v>218</v>
      </c>
      <c r="E89" s="5">
        <v>446.4</v>
      </c>
      <c r="F89" s="75" t="s">
        <v>91</v>
      </c>
      <c r="G89" s="32"/>
      <c r="H89" s="32"/>
      <c r="I89" s="32"/>
    </row>
    <row r="90" spans="1:9" hidden="1" outlineLevel="2" x14ac:dyDescent="0.2">
      <c r="A90" s="4" t="s">
        <v>209</v>
      </c>
      <c r="B90" s="4" t="s">
        <v>210</v>
      </c>
      <c r="C90" s="4" t="s">
        <v>209</v>
      </c>
      <c r="D90" s="74" t="s">
        <v>219</v>
      </c>
      <c r="E90" s="5">
        <v>3108.06</v>
      </c>
      <c r="F90" s="75" t="s">
        <v>91</v>
      </c>
      <c r="G90" s="32"/>
      <c r="H90" s="32"/>
      <c r="I90" s="32"/>
    </row>
    <row r="91" spans="1:9" hidden="1" outlineLevel="2" x14ac:dyDescent="0.2">
      <c r="A91" s="4" t="s">
        <v>209</v>
      </c>
      <c r="B91" s="4" t="s">
        <v>210</v>
      </c>
      <c r="C91" s="4" t="s">
        <v>209</v>
      </c>
      <c r="D91" s="74" t="s">
        <v>220</v>
      </c>
      <c r="E91" s="5">
        <v>49.351700000000001</v>
      </c>
      <c r="F91" s="75" t="s">
        <v>91</v>
      </c>
      <c r="G91" s="32"/>
      <c r="H91" s="32"/>
      <c r="I91" s="32"/>
    </row>
    <row r="92" spans="1:9" hidden="1" outlineLevel="2" x14ac:dyDescent="0.2">
      <c r="A92" s="4" t="s">
        <v>209</v>
      </c>
      <c r="B92" s="4" t="s">
        <v>210</v>
      </c>
      <c r="C92" s="4" t="s">
        <v>209</v>
      </c>
      <c r="D92" s="74" t="s">
        <v>221</v>
      </c>
      <c r="E92" s="5">
        <v>652.87400000000002</v>
      </c>
      <c r="F92" s="75" t="s">
        <v>91</v>
      </c>
      <c r="G92" s="32"/>
      <c r="H92" s="32"/>
      <c r="I92" s="32"/>
    </row>
    <row r="93" spans="1:9" hidden="1" outlineLevel="2" x14ac:dyDescent="0.2">
      <c r="A93" s="4" t="s">
        <v>209</v>
      </c>
      <c r="B93" s="4" t="s">
        <v>210</v>
      </c>
      <c r="C93" s="4" t="s">
        <v>209</v>
      </c>
      <c r="D93" s="74" t="s">
        <v>214</v>
      </c>
      <c r="E93" s="5">
        <v>266.125</v>
      </c>
      <c r="F93" s="75" t="s">
        <v>91</v>
      </c>
      <c r="G93" s="32"/>
      <c r="H93" s="32"/>
      <c r="I93" s="32"/>
    </row>
    <row r="94" spans="1:9" hidden="1" outlineLevel="2" x14ac:dyDescent="0.2">
      <c r="A94" s="4" t="s">
        <v>209</v>
      </c>
      <c r="B94" s="4" t="s">
        <v>210</v>
      </c>
      <c r="C94" s="4" t="s">
        <v>209</v>
      </c>
      <c r="D94" s="74" t="s">
        <v>222</v>
      </c>
      <c r="E94" s="5">
        <v>90.264799999999994</v>
      </c>
      <c r="F94" s="75" t="s">
        <v>91</v>
      </c>
      <c r="G94" s="32"/>
      <c r="H94" s="32"/>
      <c r="I94" s="32"/>
    </row>
    <row r="95" spans="1:9" hidden="1" outlineLevel="2" x14ac:dyDescent="0.2">
      <c r="A95" s="4" t="s">
        <v>209</v>
      </c>
      <c r="B95" s="4" t="s">
        <v>210</v>
      </c>
      <c r="C95" s="4" t="s">
        <v>209</v>
      </c>
      <c r="D95" s="74" t="s">
        <v>223</v>
      </c>
      <c r="E95" s="5">
        <v>304.25099999999998</v>
      </c>
      <c r="F95" s="75" t="s">
        <v>91</v>
      </c>
      <c r="G95" s="32"/>
      <c r="H95" s="32"/>
      <c r="I95" s="32"/>
    </row>
    <row r="96" spans="1:9" hidden="1" outlineLevel="2" x14ac:dyDescent="0.2">
      <c r="A96" s="4" t="s">
        <v>209</v>
      </c>
      <c r="B96" s="4" t="s">
        <v>210</v>
      </c>
      <c r="C96" s="4" t="s">
        <v>209</v>
      </c>
      <c r="D96" s="74" t="s">
        <v>211</v>
      </c>
      <c r="E96" s="5">
        <v>10.9695</v>
      </c>
      <c r="F96" s="75" t="s">
        <v>91</v>
      </c>
      <c r="G96" s="32"/>
      <c r="H96" s="32"/>
      <c r="I96" s="32"/>
    </row>
    <row r="97" spans="1:9" hidden="1" outlineLevel="2" x14ac:dyDescent="0.2">
      <c r="A97" s="4" t="s">
        <v>209</v>
      </c>
      <c r="B97" s="4" t="s">
        <v>210</v>
      </c>
      <c r="C97" s="4" t="s">
        <v>209</v>
      </c>
      <c r="D97" s="74" t="s">
        <v>211</v>
      </c>
      <c r="E97" s="5">
        <v>1216.8599999999999</v>
      </c>
      <c r="F97" s="75" t="s">
        <v>91</v>
      </c>
      <c r="G97" s="32"/>
      <c r="H97" s="32"/>
      <c r="I97" s="32"/>
    </row>
    <row r="98" spans="1:9" hidden="1" outlineLevel="2" x14ac:dyDescent="0.2">
      <c r="A98" s="4" t="s">
        <v>209</v>
      </c>
      <c r="B98" s="4" t="s">
        <v>210</v>
      </c>
      <c r="C98" s="4" t="s">
        <v>209</v>
      </c>
      <c r="D98" s="74" t="s">
        <v>224</v>
      </c>
      <c r="E98" s="5">
        <v>759.31700000000001</v>
      </c>
      <c r="F98" s="75" t="s">
        <v>91</v>
      </c>
      <c r="G98" s="32"/>
      <c r="H98" s="32"/>
      <c r="I98" s="32"/>
    </row>
    <row r="99" spans="1:9" hidden="1" outlineLevel="2" x14ac:dyDescent="0.2">
      <c r="A99" s="4" t="s">
        <v>209</v>
      </c>
      <c r="B99" s="4" t="s">
        <v>210</v>
      </c>
      <c r="C99" s="4" t="s">
        <v>209</v>
      </c>
      <c r="D99" s="74" t="s">
        <v>215</v>
      </c>
      <c r="E99" s="5">
        <v>189.36699999999999</v>
      </c>
      <c r="F99" s="75" t="s">
        <v>91</v>
      </c>
      <c r="G99" s="32"/>
      <c r="H99" s="32"/>
      <c r="I99" s="32"/>
    </row>
    <row r="100" spans="1:9" hidden="1" outlineLevel="2" x14ac:dyDescent="0.2">
      <c r="A100" s="4" t="s">
        <v>209</v>
      </c>
      <c r="B100" s="4" t="s">
        <v>210</v>
      </c>
      <c r="C100" s="4" t="s">
        <v>209</v>
      </c>
      <c r="D100" s="74" t="s">
        <v>214</v>
      </c>
      <c r="E100" s="5">
        <v>123.598</v>
      </c>
      <c r="F100" s="75" t="s">
        <v>91</v>
      </c>
      <c r="G100" s="32"/>
      <c r="H100" s="32"/>
      <c r="I100" s="32"/>
    </row>
    <row r="101" spans="1:9" hidden="1" outlineLevel="2" x14ac:dyDescent="0.2">
      <c r="A101" s="4" t="s">
        <v>209</v>
      </c>
      <c r="B101" s="4" t="s">
        <v>210</v>
      </c>
      <c r="C101" s="4" t="s">
        <v>209</v>
      </c>
      <c r="D101" s="74" t="s">
        <v>222</v>
      </c>
      <c r="E101" s="5">
        <v>41.045299999999997</v>
      </c>
      <c r="F101" s="75" t="s">
        <v>91</v>
      </c>
      <c r="G101" s="32"/>
      <c r="H101" s="32"/>
      <c r="I101" s="32"/>
    </row>
    <row r="102" spans="1:9" hidden="1" outlineLevel="2" x14ac:dyDescent="0.2">
      <c r="A102" s="4" t="s">
        <v>209</v>
      </c>
      <c r="B102" s="4" t="s">
        <v>210</v>
      </c>
      <c r="C102" s="4" t="s">
        <v>209</v>
      </c>
      <c r="D102" s="74" t="s">
        <v>218</v>
      </c>
      <c r="E102" s="5">
        <v>499.86500000000001</v>
      </c>
      <c r="F102" s="75" t="s">
        <v>91</v>
      </c>
      <c r="G102" s="32"/>
      <c r="H102" s="32"/>
      <c r="I102" s="32"/>
    </row>
    <row r="103" spans="1:9" hidden="1" outlineLevel="2" x14ac:dyDescent="0.2">
      <c r="A103" s="4" t="s">
        <v>209</v>
      </c>
      <c r="B103" s="4" t="s">
        <v>210</v>
      </c>
      <c r="C103" s="4" t="s">
        <v>209</v>
      </c>
      <c r="D103" s="74" t="s">
        <v>211</v>
      </c>
      <c r="E103" s="5">
        <v>20.471399999999999</v>
      </c>
      <c r="F103" s="75" t="s">
        <v>91</v>
      </c>
      <c r="G103" s="32"/>
      <c r="H103" s="32"/>
      <c r="I103" s="32"/>
    </row>
    <row r="104" spans="1:9" hidden="1" outlineLevel="2" x14ac:dyDescent="0.2">
      <c r="A104" s="4" t="s">
        <v>209</v>
      </c>
      <c r="B104" s="4" t="s">
        <v>210</v>
      </c>
      <c r="C104" s="4" t="s">
        <v>209</v>
      </c>
      <c r="D104" s="74" t="s">
        <v>220</v>
      </c>
      <c r="E104" s="5">
        <v>17.316299999999998</v>
      </c>
      <c r="F104" s="75" t="s">
        <v>91</v>
      </c>
      <c r="G104" s="32"/>
      <c r="H104" s="32"/>
      <c r="I104" s="32"/>
    </row>
    <row r="105" spans="1:9" hidden="1" outlineLevel="2" x14ac:dyDescent="0.2">
      <c r="A105" s="4" t="s">
        <v>209</v>
      </c>
      <c r="B105" s="4" t="s">
        <v>210</v>
      </c>
      <c r="C105" s="4" t="s">
        <v>209</v>
      </c>
      <c r="D105" s="74" t="s">
        <v>212</v>
      </c>
      <c r="E105" s="5">
        <v>592.80600000000004</v>
      </c>
      <c r="F105" s="75" t="s">
        <v>91</v>
      </c>
      <c r="G105" s="32"/>
      <c r="H105" s="32"/>
      <c r="I105" s="32"/>
    </row>
    <row r="106" spans="1:9" hidden="1" outlineLevel="2" x14ac:dyDescent="0.2">
      <c r="A106" s="4" t="s">
        <v>209</v>
      </c>
      <c r="B106" s="4" t="s">
        <v>210</v>
      </c>
      <c r="C106" s="4" t="s">
        <v>209</v>
      </c>
      <c r="D106" s="74" t="s">
        <v>218</v>
      </c>
      <c r="E106" s="5">
        <v>120.879</v>
      </c>
      <c r="F106" s="75" t="s">
        <v>91</v>
      </c>
      <c r="G106" s="32"/>
      <c r="H106" s="32"/>
      <c r="I106" s="32"/>
    </row>
    <row r="107" spans="1:9" hidden="1" outlineLevel="2" x14ac:dyDescent="0.2">
      <c r="A107" s="4" t="s">
        <v>209</v>
      </c>
      <c r="B107" s="4" t="s">
        <v>210</v>
      </c>
      <c r="C107" s="4" t="s">
        <v>209</v>
      </c>
      <c r="D107" s="74" t="s">
        <v>212</v>
      </c>
      <c r="E107" s="5">
        <v>2191.25</v>
      </c>
      <c r="F107" s="75" t="s">
        <v>91</v>
      </c>
      <c r="G107" s="32"/>
      <c r="H107" s="32"/>
      <c r="I107" s="32"/>
    </row>
    <row r="108" spans="1:9" hidden="1" outlineLevel="2" x14ac:dyDescent="0.2">
      <c r="A108" s="4" t="s">
        <v>209</v>
      </c>
      <c r="B108" s="4" t="s">
        <v>210</v>
      </c>
      <c r="C108" s="4" t="s">
        <v>209</v>
      </c>
      <c r="D108" s="74" t="s">
        <v>212</v>
      </c>
      <c r="E108" s="5">
        <v>128.80000000000001</v>
      </c>
      <c r="F108" s="75" t="s">
        <v>91</v>
      </c>
      <c r="G108" s="32"/>
      <c r="H108" s="32"/>
      <c r="I108" s="32"/>
    </row>
    <row r="109" spans="1:9" hidden="1" outlineLevel="2" x14ac:dyDescent="0.2">
      <c r="A109" s="4" t="s">
        <v>209</v>
      </c>
      <c r="B109" s="4" t="s">
        <v>210</v>
      </c>
      <c r="C109" s="4" t="s">
        <v>209</v>
      </c>
      <c r="D109" s="74" t="s">
        <v>211</v>
      </c>
      <c r="E109" s="5">
        <v>37.088999999999999</v>
      </c>
      <c r="F109" s="75" t="s">
        <v>91</v>
      </c>
      <c r="G109" s="32"/>
      <c r="H109" s="32"/>
      <c r="I109" s="32"/>
    </row>
    <row r="110" spans="1:9" hidden="1" outlineLevel="2" x14ac:dyDescent="0.2">
      <c r="A110" s="4" t="s">
        <v>209</v>
      </c>
      <c r="B110" s="4" t="s">
        <v>210</v>
      </c>
      <c r="C110" s="4" t="s">
        <v>209</v>
      </c>
      <c r="D110" s="74" t="s">
        <v>220</v>
      </c>
      <c r="E110" s="5">
        <v>1081.58</v>
      </c>
      <c r="F110" s="75" t="s">
        <v>91</v>
      </c>
      <c r="G110" s="32"/>
      <c r="H110" s="32"/>
      <c r="I110" s="32"/>
    </row>
    <row r="111" spans="1:9" hidden="1" outlineLevel="2" x14ac:dyDescent="0.2">
      <c r="A111" s="4" t="s">
        <v>209</v>
      </c>
      <c r="B111" s="4" t="s">
        <v>210</v>
      </c>
      <c r="C111" s="4" t="s">
        <v>209</v>
      </c>
      <c r="D111" s="74" t="s">
        <v>218</v>
      </c>
      <c r="E111" s="5">
        <v>227.4</v>
      </c>
      <c r="F111" s="75" t="s">
        <v>91</v>
      </c>
      <c r="G111" s="32"/>
      <c r="H111" s="32"/>
      <c r="I111" s="32"/>
    </row>
    <row r="112" spans="1:9" hidden="1" outlineLevel="2" x14ac:dyDescent="0.2">
      <c r="A112" s="4" t="s">
        <v>209</v>
      </c>
      <c r="B112" s="4" t="s">
        <v>210</v>
      </c>
      <c r="C112" s="4" t="s">
        <v>209</v>
      </c>
      <c r="D112" s="74" t="s">
        <v>225</v>
      </c>
      <c r="E112" s="5">
        <v>839.79200000000003</v>
      </c>
      <c r="F112" s="75" t="s">
        <v>91</v>
      </c>
      <c r="G112" s="32"/>
      <c r="H112" s="32"/>
      <c r="I112" s="32"/>
    </row>
    <row r="113" spans="1:9" hidden="1" outlineLevel="2" x14ac:dyDescent="0.2">
      <c r="A113" s="4" t="s">
        <v>209</v>
      </c>
      <c r="B113" s="4" t="s">
        <v>210</v>
      </c>
      <c r="C113" s="4" t="s">
        <v>209</v>
      </c>
      <c r="D113" s="74" t="s">
        <v>226</v>
      </c>
      <c r="E113" s="5">
        <v>240.89500000000001</v>
      </c>
      <c r="F113" s="75" t="s">
        <v>91</v>
      </c>
      <c r="G113" s="32"/>
      <c r="H113" s="32"/>
      <c r="I113" s="32"/>
    </row>
    <row r="114" spans="1:9" outlineLevel="1" collapsed="1" x14ac:dyDescent="0.2">
      <c r="A114" s="4"/>
      <c r="B114" s="70" t="s">
        <v>44</v>
      </c>
      <c r="C114" s="4"/>
      <c r="D114" s="74"/>
      <c r="E114" s="5">
        <f>SUBTOTAL(9,E81:E113)</f>
        <v>18986.553100000001</v>
      </c>
      <c r="F114" s="75"/>
      <c r="G114" s="113">
        <f>SUM(G81:G113)</f>
        <v>0</v>
      </c>
      <c r="H114" s="113">
        <f>SUM(H81:H113)</f>
        <v>0</v>
      </c>
      <c r="I114" s="113">
        <f>SUM(I81:I113)</f>
        <v>0</v>
      </c>
    </row>
    <row r="115" spans="1:9" hidden="1" outlineLevel="2" x14ac:dyDescent="0.2">
      <c r="A115" s="4" t="s">
        <v>209</v>
      </c>
      <c r="B115" s="4" t="s">
        <v>227</v>
      </c>
      <c r="C115" s="4" t="s">
        <v>209</v>
      </c>
      <c r="D115" s="74" t="s">
        <v>228</v>
      </c>
      <c r="E115" s="5">
        <v>11.288399999999999</v>
      </c>
      <c r="F115" s="75" t="s">
        <v>91</v>
      </c>
      <c r="G115" s="32"/>
      <c r="H115" s="32"/>
      <c r="I115" s="32"/>
    </row>
    <row r="116" spans="1:9" hidden="1" outlineLevel="2" x14ac:dyDescent="0.2">
      <c r="A116" s="4" t="s">
        <v>209</v>
      </c>
      <c r="B116" s="4" t="s">
        <v>227</v>
      </c>
      <c r="C116" s="4" t="s">
        <v>209</v>
      </c>
      <c r="D116" s="74" t="s">
        <v>229</v>
      </c>
      <c r="E116" s="5">
        <v>549.52</v>
      </c>
      <c r="F116" s="75" t="s">
        <v>91</v>
      </c>
      <c r="G116" s="32"/>
      <c r="H116" s="32"/>
      <c r="I116" s="32"/>
    </row>
    <row r="117" spans="1:9" hidden="1" outlineLevel="2" x14ac:dyDescent="0.2">
      <c r="A117" s="4" t="s">
        <v>209</v>
      </c>
      <c r="B117" s="4" t="s">
        <v>227</v>
      </c>
      <c r="C117" s="4" t="s">
        <v>209</v>
      </c>
      <c r="D117" s="74" t="s">
        <v>228</v>
      </c>
      <c r="E117" s="5">
        <v>86.869399999999999</v>
      </c>
      <c r="F117" s="75" t="s">
        <v>91</v>
      </c>
      <c r="G117" s="32"/>
      <c r="H117" s="32"/>
      <c r="I117" s="32"/>
    </row>
    <row r="118" spans="1:9" hidden="1" outlineLevel="2" x14ac:dyDescent="0.2">
      <c r="A118" s="4" t="s">
        <v>209</v>
      </c>
      <c r="B118" s="4" t="s">
        <v>227</v>
      </c>
      <c r="C118" s="4" t="s">
        <v>209</v>
      </c>
      <c r="D118" s="74" t="s">
        <v>228</v>
      </c>
      <c r="E118" s="5">
        <v>188.5</v>
      </c>
      <c r="F118" s="75" t="s">
        <v>91</v>
      </c>
      <c r="G118" s="32"/>
      <c r="H118" s="32"/>
      <c r="I118" s="32"/>
    </row>
    <row r="119" spans="1:9" outlineLevel="1" collapsed="1" x14ac:dyDescent="0.2">
      <c r="A119" s="4"/>
      <c r="B119" s="70" t="s">
        <v>45</v>
      </c>
      <c r="C119" s="4"/>
      <c r="D119" s="74"/>
      <c r="E119" s="5">
        <f>SUBTOTAL(9,E115:E118)</f>
        <v>836.17780000000005</v>
      </c>
      <c r="F119" s="75"/>
      <c r="G119" s="113">
        <f>SUM(G115:G118)</f>
        <v>0</v>
      </c>
      <c r="H119" s="113">
        <f>SUM(H115:H118)</f>
        <v>0</v>
      </c>
      <c r="I119" s="113">
        <f>SUM(I115:I118)</f>
        <v>0</v>
      </c>
    </row>
    <row r="120" spans="1:9" hidden="1" outlineLevel="2" x14ac:dyDescent="0.2">
      <c r="A120" s="4" t="s">
        <v>209</v>
      </c>
      <c r="B120" s="4" t="s">
        <v>230</v>
      </c>
      <c r="C120" s="4" t="s">
        <v>209</v>
      </c>
      <c r="D120" s="74" t="s">
        <v>231</v>
      </c>
      <c r="E120" s="5">
        <v>146.18799999999999</v>
      </c>
      <c r="F120" s="75" t="s">
        <v>91</v>
      </c>
      <c r="G120" s="32"/>
      <c r="H120" s="32"/>
      <c r="I120" s="32"/>
    </row>
    <row r="121" spans="1:9" hidden="1" outlineLevel="2" x14ac:dyDescent="0.2">
      <c r="A121" s="4" t="s">
        <v>209</v>
      </c>
      <c r="B121" s="4" t="s">
        <v>230</v>
      </c>
      <c r="C121" s="4" t="s">
        <v>209</v>
      </c>
      <c r="D121" s="74" t="s">
        <v>231</v>
      </c>
      <c r="E121" s="5">
        <v>54.968800000000002</v>
      </c>
      <c r="F121" s="75" t="s">
        <v>91</v>
      </c>
      <c r="G121" s="32"/>
      <c r="H121" s="32"/>
      <c r="I121" s="32"/>
    </row>
    <row r="122" spans="1:9" hidden="1" outlineLevel="2" x14ac:dyDescent="0.2">
      <c r="A122" s="4" t="s">
        <v>209</v>
      </c>
      <c r="B122" s="4" t="s">
        <v>230</v>
      </c>
      <c r="C122" s="4" t="s">
        <v>209</v>
      </c>
      <c r="D122" s="74" t="s">
        <v>232</v>
      </c>
      <c r="E122" s="5">
        <v>118.33799999999999</v>
      </c>
      <c r="F122" s="75" t="s">
        <v>91</v>
      </c>
      <c r="G122" s="32"/>
      <c r="H122" s="32"/>
      <c r="I122" s="32"/>
    </row>
    <row r="123" spans="1:9" hidden="1" outlineLevel="2" x14ac:dyDescent="0.2">
      <c r="A123" s="4" t="s">
        <v>209</v>
      </c>
      <c r="B123" s="4" t="s">
        <v>230</v>
      </c>
      <c r="C123" s="4" t="s">
        <v>209</v>
      </c>
      <c r="D123" s="74" t="s">
        <v>232</v>
      </c>
      <c r="E123" s="5">
        <v>56.1342</v>
      </c>
      <c r="F123" s="75" t="s">
        <v>91</v>
      </c>
      <c r="G123" s="32"/>
      <c r="H123" s="32"/>
      <c r="I123" s="32"/>
    </row>
    <row r="124" spans="1:9" hidden="1" outlineLevel="2" x14ac:dyDescent="0.2">
      <c r="A124" s="4" t="s">
        <v>209</v>
      </c>
      <c r="B124" s="4" t="s">
        <v>230</v>
      </c>
      <c r="C124" s="4" t="s">
        <v>209</v>
      </c>
      <c r="D124" s="74" t="s">
        <v>231</v>
      </c>
      <c r="E124" s="5">
        <v>8.9337800000000005</v>
      </c>
      <c r="F124" s="75" t="s">
        <v>91</v>
      </c>
      <c r="G124" s="32"/>
      <c r="H124" s="32"/>
      <c r="I124" s="32"/>
    </row>
    <row r="125" spans="1:9" hidden="1" outlineLevel="2" x14ac:dyDescent="0.2">
      <c r="A125" s="4" t="s">
        <v>209</v>
      </c>
      <c r="B125" s="4" t="s">
        <v>230</v>
      </c>
      <c r="C125" s="4" t="s">
        <v>209</v>
      </c>
      <c r="D125" s="74" t="s">
        <v>231</v>
      </c>
      <c r="E125" s="5">
        <v>108.343</v>
      </c>
      <c r="F125" s="75" t="s">
        <v>91</v>
      </c>
      <c r="G125" s="32"/>
      <c r="H125" s="32"/>
      <c r="I125" s="32"/>
    </row>
    <row r="126" spans="1:9" outlineLevel="1" collapsed="1" x14ac:dyDescent="0.2">
      <c r="A126" s="4"/>
      <c r="B126" s="70" t="s">
        <v>47</v>
      </c>
      <c r="C126" s="4"/>
      <c r="D126" s="74"/>
      <c r="E126" s="5">
        <f>SUBTOTAL(9,E120:E125)</f>
        <v>492.90577999999999</v>
      </c>
      <c r="F126" s="75"/>
      <c r="G126" s="113">
        <f>SUM(G120:G125)</f>
        <v>0</v>
      </c>
      <c r="H126" s="113">
        <f>SUM(H120:H125)</f>
        <v>0</v>
      </c>
      <c r="I126" s="113">
        <f>SUM(I120:I125)</f>
        <v>0</v>
      </c>
    </row>
    <row r="127" spans="1:9" hidden="1" outlineLevel="2" x14ac:dyDescent="0.2">
      <c r="A127" s="4" t="s">
        <v>209</v>
      </c>
      <c r="B127" s="4" t="s">
        <v>233</v>
      </c>
      <c r="C127" s="4" t="s">
        <v>209</v>
      </c>
      <c r="D127" s="74" t="s">
        <v>234</v>
      </c>
      <c r="E127" s="5">
        <v>22.119499999999999</v>
      </c>
      <c r="F127" s="75" t="s">
        <v>91</v>
      </c>
      <c r="G127" s="32"/>
      <c r="H127" s="32"/>
      <c r="I127" s="32"/>
    </row>
    <row r="128" spans="1:9" hidden="1" outlineLevel="2" x14ac:dyDescent="0.2">
      <c r="A128" s="4" t="s">
        <v>209</v>
      </c>
      <c r="B128" s="4" t="s">
        <v>233</v>
      </c>
      <c r="C128" s="4" t="s">
        <v>209</v>
      </c>
      <c r="D128" s="74" t="s">
        <v>234</v>
      </c>
      <c r="E128" s="5">
        <v>554.84699999999998</v>
      </c>
      <c r="F128" s="75" t="s">
        <v>91</v>
      </c>
      <c r="G128" s="32"/>
      <c r="H128" s="32"/>
      <c r="I128" s="32"/>
    </row>
    <row r="129" spans="1:9" hidden="1" outlineLevel="2" x14ac:dyDescent="0.2">
      <c r="A129" s="4" t="s">
        <v>209</v>
      </c>
      <c r="B129" s="4" t="s">
        <v>233</v>
      </c>
      <c r="C129" s="4" t="s">
        <v>209</v>
      </c>
      <c r="D129" s="74" t="s">
        <v>234</v>
      </c>
      <c r="E129" s="5">
        <v>7.3</v>
      </c>
      <c r="F129" s="75" t="s">
        <v>91</v>
      </c>
      <c r="G129" s="32"/>
      <c r="H129" s="32"/>
      <c r="I129" s="32"/>
    </row>
    <row r="130" spans="1:9" hidden="1" outlineLevel="2" x14ac:dyDescent="0.2">
      <c r="A130" s="4" t="s">
        <v>209</v>
      </c>
      <c r="B130" s="4" t="s">
        <v>233</v>
      </c>
      <c r="C130" s="4" t="s">
        <v>209</v>
      </c>
      <c r="D130" s="74" t="s">
        <v>234</v>
      </c>
      <c r="E130" s="5">
        <v>5.9</v>
      </c>
      <c r="F130" s="75" t="s">
        <v>91</v>
      </c>
      <c r="G130" s="32"/>
      <c r="H130" s="32"/>
      <c r="I130" s="32"/>
    </row>
    <row r="131" spans="1:9" hidden="1" outlineLevel="2" x14ac:dyDescent="0.2">
      <c r="A131" s="4" t="s">
        <v>209</v>
      </c>
      <c r="B131" s="4" t="s">
        <v>233</v>
      </c>
      <c r="C131" s="4" t="s">
        <v>209</v>
      </c>
      <c r="D131" s="74" t="s">
        <v>234</v>
      </c>
      <c r="E131" s="5">
        <v>244.72499999999999</v>
      </c>
      <c r="F131" s="75" t="s">
        <v>91</v>
      </c>
      <c r="G131" s="32"/>
      <c r="H131" s="32"/>
      <c r="I131" s="32"/>
    </row>
    <row r="132" spans="1:9" hidden="1" outlineLevel="2" x14ac:dyDescent="0.2">
      <c r="A132" s="4" t="s">
        <v>209</v>
      </c>
      <c r="B132" s="4" t="s">
        <v>233</v>
      </c>
      <c r="C132" s="4" t="s">
        <v>209</v>
      </c>
      <c r="D132" s="74" t="s">
        <v>235</v>
      </c>
      <c r="E132" s="5">
        <v>82.661500000000004</v>
      </c>
      <c r="F132" s="75" t="s">
        <v>91</v>
      </c>
      <c r="G132" s="32"/>
      <c r="H132" s="32"/>
      <c r="I132" s="32"/>
    </row>
    <row r="133" spans="1:9" hidden="1" outlineLevel="2" x14ac:dyDescent="0.2">
      <c r="A133" s="4" t="s">
        <v>209</v>
      </c>
      <c r="B133" s="4" t="s">
        <v>233</v>
      </c>
      <c r="C133" s="4" t="s">
        <v>209</v>
      </c>
      <c r="D133" s="74" t="s">
        <v>234</v>
      </c>
      <c r="E133" s="5">
        <v>8.8181499999999993</v>
      </c>
      <c r="F133" s="75" t="s">
        <v>91</v>
      </c>
      <c r="G133" s="32"/>
      <c r="H133" s="32"/>
      <c r="I133" s="32"/>
    </row>
    <row r="134" spans="1:9" hidden="1" outlineLevel="2" x14ac:dyDescent="0.2">
      <c r="A134" s="4" t="s">
        <v>209</v>
      </c>
      <c r="B134" s="4" t="s">
        <v>233</v>
      </c>
      <c r="C134" s="4" t="s">
        <v>209</v>
      </c>
      <c r="D134" s="74" t="s">
        <v>234</v>
      </c>
      <c r="E134" s="5">
        <v>9.4</v>
      </c>
      <c r="F134" s="75" t="s">
        <v>91</v>
      </c>
      <c r="G134" s="32"/>
      <c r="H134" s="32"/>
      <c r="I134" s="32"/>
    </row>
    <row r="135" spans="1:9" hidden="1" outlineLevel="2" x14ac:dyDescent="0.2">
      <c r="A135" s="4" t="s">
        <v>209</v>
      </c>
      <c r="B135" s="4" t="s">
        <v>233</v>
      </c>
      <c r="C135" s="4" t="s">
        <v>209</v>
      </c>
      <c r="D135" s="74" t="s">
        <v>234</v>
      </c>
      <c r="E135" s="5">
        <v>15.8409</v>
      </c>
      <c r="F135" s="75" t="s">
        <v>91</v>
      </c>
      <c r="G135" s="32"/>
      <c r="H135" s="32"/>
      <c r="I135" s="32"/>
    </row>
    <row r="136" spans="1:9" hidden="1" outlineLevel="2" x14ac:dyDescent="0.2">
      <c r="A136" s="4" t="s">
        <v>209</v>
      </c>
      <c r="B136" s="4" t="s">
        <v>233</v>
      </c>
      <c r="C136" s="4" t="s">
        <v>209</v>
      </c>
      <c r="D136" s="74" t="s">
        <v>234</v>
      </c>
      <c r="E136" s="5">
        <v>136.19999999999999</v>
      </c>
      <c r="F136" s="75" t="s">
        <v>91</v>
      </c>
      <c r="G136" s="32"/>
      <c r="H136" s="32"/>
      <c r="I136" s="32"/>
    </row>
    <row r="137" spans="1:9" hidden="1" outlineLevel="2" x14ac:dyDescent="0.2">
      <c r="A137" s="4" t="s">
        <v>209</v>
      </c>
      <c r="B137" s="4" t="s">
        <v>233</v>
      </c>
      <c r="C137" s="4" t="s">
        <v>209</v>
      </c>
      <c r="D137" s="74" t="s">
        <v>235</v>
      </c>
      <c r="E137" s="5">
        <v>50.4</v>
      </c>
      <c r="F137" s="75" t="s">
        <v>91</v>
      </c>
      <c r="G137" s="32"/>
      <c r="H137" s="32"/>
      <c r="I137" s="32"/>
    </row>
    <row r="138" spans="1:9" hidden="1" outlineLevel="2" x14ac:dyDescent="0.2">
      <c r="A138" s="4" t="s">
        <v>209</v>
      </c>
      <c r="B138" s="4" t="s">
        <v>233</v>
      </c>
      <c r="C138" s="4" t="s">
        <v>209</v>
      </c>
      <c r="D138" s="74" t="s">
        <v>234</v>
      </c>
      <c r="E138" s="5">
        <v>92.4</v>
      </c>
      <c r="F138" s="75" t="s">
        <v>91</v>
      </c>
      <c r="G138" s="32"/>
      <c r="H138" s="32"/>
      <c r="I138" s="32"/>
    </row>
    <row r="139" spans="1:9" outlineLevel="1" collapsed="1" x14ac:dyDescent="0.2">
      <c r="A139" s="4"/>
      <c r="B139" s="70" t="s">
        <v>48</v>
      </c>
      <c r="C139" s="4"/>
      <c r="D139" s="74"/>
      <c r="E139" s="5">
        <f>SUBTOTAL(9,E127:E138)</f>
        <v>1230.6120500000002</v>
      </c>
      <c r="F139" s="75"/>
      <c r="G139" s="113">
        <f>SUM(G127:G138)</f>
        <v>0</v>
      </c>
      <c r="H139" s="113">
        <f>SUM(H127:H138)</f>
        <v>0</v>
      </c>
      <c r="I139" s="113">
        <f>SUM(I127:I138)</f>
        <v>0</v>
      </c>
    </row>
    <row r="140" spans="1:9" hidden="1" outlineLevel="2" x14ac:dyDescent="0.2">
      <c r="A140" s="4" t="s">
        <v>134</v>
      </c>
      <c r="B140" s="4" t="s">
        <v>135</v>
      </c>
      <c r="C140" s="4" t="s">
        <v>134</v>
      </c>
      <c r="D140" s="74" t="s">
        <v>236</v>
      </c>
      <c r="E140" s="5">
        <v>16537.099999999999</v>
      </c>
      <c r="F140" s="75" t="s">
        <v>91</v>
      </c>
      <c r="G140" s="32"/>
      <c r="H140" s="32"/>
      <c r="I140" s="32"/>
    </row>
    <row r="141" spans="1:9" hidden="1" outlineLevel="2" x14ac:dyDescent="0.2">
      <c r="A141" s="4" t="s">
        <v>134</v>
      </c>
      <c r="B141" s="4" t="s">
        <v>135</v>
      </c>
      <c r="C141" s="4" t="s">
        <v>134</v>
      </c>
      <c r="D141" s="74" t="s">
        <v>237</v>
      </c>
      <c r="E141" s="5">
        <v>382.63400000000001</v>
      </c>
      <c r="F141" s="75" t="s">
        <v>91</v>
      </c>
      <c r="G141" s="32"/>
      <c r="H141" s="32"/>
      <c r="I141" s="32"/>
    </row>
    <row r="142" spans="1:9" hidden="1" outlineLevel="2" x14ac:dyDescent="0.2">
      <c r="A142" s="4" t="s">
        <v>134</v>
      </c>
      <c r="B142" s="4" t="s">
        <v>135</v>
      </c>
      <c r="C142" s="4" t="s">
        <v>134</v>
      </c>
      <c r="D142" s="74" t="s">
        <v>236</v>
      </c>
      <c r="E142" s="5">
        <v>172.8</v>
      </c>
      <c r="F142" s="75" t="s">
        <v>91</v>
      </c>
      <c r="G142" s="32"/>
      <c r="H142" s="32"/>
      <c r="I142" s="32"/>
    </row>
    <row r="143" spans="1:9" hidden="1" outlineLevel="2" x14ac:dyDescent="0.2">
      <c r="A143" s="4" t="s">
        <v>134</v>
      </c>
      <c r="B143" s="4" t="s">
        <v>135</v>
      </c>
      <c r="C143" s="4" t="s">
        <v>134</v>
      </c>
      <c r="D143" s="74" t="s">
        <v>238</v>
      </c>
      <c r="E143" s="5">
        <v>3964.15</v>
      </c>
      <c r="F143" s="75" t="s">
        <v>91</v>
      </c>
      <c r="G143" s="32"/>
      <c r="H143" s="32"/>
      <c r="I143" s="32"/>
    </row>
    <row r="144" spans="1:9" outlineLevel="1" collapsed="1" x14ac:dyDescent="0.2">
      <c r="A144" s="4"/>
      <c r="B144" s="70" t="s">
        <v>54</v>
      </c>
      <c r="C144" s="4"/>
      <c r="D144" s="74"/>
      <c r="E144" s="5">
        <f>SUBTOTAL(9,E140:E143)</f>
        <v>21056.683999999997</v>
      </c>
      <c r="F144" s="75"/>
      <c r="G144" s="113">
        <f>SUM(G140:G143)</f>
        <v>0</v>
      </c>
      <c r="H144" s="113">
        <f>SUM(H140:H143)</f>
        <v>0</v>
      </c>
      <c r="I144" s="113">
        <f>SUM(I140:I143)</f>
        <v>0</v>
      </c>
    </row>
    <row r="145" spans="1:9" hidden="1" outlineLevel="2" x14ac:dyDescent="0.2">
      <c r="A145" s="4" t="s">
        <v>134</v>
      </c>
      <c r="B145" s="4" t="s">
        <v>239</v>
      </c>
      <c r="C145" s="4" t="s">
        <v>134</v>
      </c>
      <c r="D145" s="74" t="s">
        <v>240</v>
      </c>
      <c r="E145" s="5">
        <v>130.173</v>
      </c>
      <c r="F145" s="75" t="s">
        <v>91</v>
      </c>
      <c r="G145" s="32"/>
      <c r="H145" s="32"/>
      <c r="I145" s="32"/>
    </row>
    <row r="146" spans="1:9" hidden="1" outlineLevel="2" x14ac:dyDescent="0.2">
      <c r="A146" s="4" t="s">
        <v>134</v>
      </c>
      <c r="B146" s="4" t="s">
        <v>239</v>
      </c>
      <c r="C146" s="4" t="s">
        <v>134</v>
      </c>
      <c r="D146" s="74" t="s">
        <v>241</v>
      </c>
      <c r="E146" s="5">
        <v>1155.5</v>
      </c>
      <c r="F146" s="75" t="s">
        <v>91</v>
      </c>
      <c r="G146" s="32"/>
      <c r="H146" s="32"/>
      <c r="I146" s="32"/>
    </row>
    <row r="147" spans="1:9" hidden="1" outlineLevel="2" x14ac:dyDescent="0.2">
      <c r="A147" s="4" t="s">
        <v>134</v>
      </c>
      <c r="B147" s="4" t="s">
        <v>239</v>
      </c>
      <c r="C147" s="4" t="s">
        <v>134</v>
      </c>
      <c r="D147" s="74" t="s">
        <v>240</v>
      </c>
      <c r="E147" s="5">
        <v>35.304099999999998</v>
      </c>
      <c r="F147" s="75" t="s">
        <v>91</v>
      </c>
      <c r="G147" s="32"/>
      <c r="H147" s="32"/>
      <c r="I147" s="32"/>
    </row>
    <row r="148" spans="1:9" hidden="1" outlineLevel="2" x14ac:dyDescent="0.2">
      <c r="A148" s="4" t="s">
        <v>134</v>
      </c>
      <c r="B148" s="4" t="s">
        <v>239</v>
      </c>
      <c r="C148" s="4" t="s">
        <v>134</v>
      </c>
      <c r="D148" s="74" t="s">
        <v>241</v>
      </c>
      <c r="E148" s="5">
        <v>72.786100000000005</v>
      </c>
      <c r="F148" s="75" t="s">
        <v>91</v>
      </c>
      <c r="G148" s="32"/>
      <c r="H148" s="32"/>
      <c r="I148" s="32"/>
    </row>
    <row r="149" spans="1:9" hidden="1" outlineLevel="2" x14ac:dyDescent="0.2">
      <c r="A149" s="4" t="s">
        <v>134</v>
      </c>
      <c r="B149" s="4" t="s">
        <v>239</v>
      </c>
      <c r="C149" s="4" t="s">
        <v>134</v>
      </c>
      <c r="D149" s="74" t="s">
        <v>240</v>
      </c>
      <c r="E149" s="5">
        <v>188.149</v>
      </c>
      <c r="F149" s="75" t="s">
        <v>91</v>
      </c>
      <c r="G149" s="32"/>
      <c r="H149" s="32"/>
      <c r="I149" s="32"/>
    </row>
    <row r="150" spans="1:9" hidden="1" outlineLevel="2" x14ac:dyDescent="0.2">
      <c r="A150" s="4" t="s">
        <v>134</v>
      </c>
      <c r="B150" s="4" t="s">
        <v>239</v>
      </c>
      <c r="C150" s="4" t="s">
        <v>134</v>
      </c>
      <c r="D150" s="74" t="s">
        <v>240</v>
      </c>
      <c r="E150" s="5">
        <v>1159.9100000000001</v>
      </c>
      <c r="F150" s="75" t="s">
        <v>91</v>
      </c>
      <c r="G150" s="32"/>
      <c r="H150" s="32"/>
      <c r="I150" s="32"/>
    </row>
    <row r="151" spans="1:9" outlineLevel="1" collapsed="1" x14ac:dyDescent="0.2">
      <c r="A151" s="4"/>
      <c r="B151" s="70" t="s">
        <v>58</v>
      </c>
      <c r="C151" s="4"/>
      <c r="D151" s="74"/>
      <c r="E151" s="5">
        <f>SUBTOTAL(9,E145:E150)</f>
        <v>2741.8222000000005</v>
      </c>
      <c r="F151" s="75"/>
      <c r="G151" s="113">
        <f>SUM(G145:G150)</f>
        <v>0</v>
      </c>
      <c r="H151" s="113">
        <f>SUM(H145:H150)</f>
        <v>0</v>
      </c>
      <c r="I151" s="113">
        <f>SUM(I145:I150)</f>
        <v>0</v>
      </c>
    </row>
    <row r="152" spans="1:9" hidden="1" outlineLevel="2" x14ac:dyDescent="0.2">
      <c r="A152" s="4" t="s">
        <v>156</v>
      </c>
      <c r="B152" s="4" t="s">
        <v>242</v>
      </c>
      <c r="C152" s="4" t="s">
        <v>158</v>
      </c>
      <c r="D152" s="74" t="s">
        <v>243</v>
      </c>
      <c r="E152" s="5">
        <v>483.56200000000001</v>
      </c>
      <c r="F152" s="75" t="s">
        <v>91</v>
      </c>
      <c r="G152" s="32"/>
      <c r="H152" s="32"/>
      <c r="I152" s="32"/>
    </row>
    <row r="153" spans="1:9" hidden="1" outlineLevel="2" x14ac:dyDescent="0.2">
      <c r="A153" s="4" t="s">
        <v>156</v>
      </c>
      <c r="B153" s="4" t="s">
        <v>242</v>
      </c>
      <c r="C153" s="4" t="s">
        <v>158</v>
      </c>
      <c r="D153" s="74" t="s">
        <v>243</v>
      </c>
      <c r="E153" s="5">
        <v>300.53199999999998</v>
      </c>
      <c r="F153" s="75" t="s">
        <v>91</v>
      </c>
      <c r="G153" s="32"/>
      <c r="H153" s="32"/>
      <c r="I153" s="32"/>
    </row>
    <row r="154" spans="1:9" outlineLevel="1" collapsed="1" x14ac:dyDescent="0.2">
      <c r="A154" s="4"/>
      <c r="B154" s="70" t="s">
        <v>60</v>
      </c>
      <c r="C154" s="4"/>
      <c r="D154" s="74"/>
      <c r="E154" s="5">
        <f>SUBTOTAL(9,E152:E153)</f>
        <v>784.09400000000005</v>
      </c>
      <c r="F154" s="75"/>
      <c r="G154" s="113">
        <f>SUM(G152:G153)</f>
        <v>0</v>
      </c>
      <c r="H154" s="113">
        <f>SUM(H152:H153)</f>
        <v>0</v>
      </c>
      <c r="I154" s="113">
        <f>SUM(I152:I153)</f>
        <v>0</v>
      </c>
    </row>
    <row r="155" spans="1:9" hidden="1" outlineLevel="2" x14ac:dyDescent="0.2">
      <c r="A155" s="4" t="s">
        <v>156</v>
      </c>
      <c r="B155" s="4" t="s">
        <v>244</v>
      </c>
      <c r="C155" s="4" t="s">
        <v>158</v>
      </c>
      <c r="D155" s="74" t="s">
        <v>245</v>
      </c>
      <c r="E155" s="5">
        <v>11.481199999999999</v>
      </c>
      <c r="F155" s="75" t="s">
        <v>91</v>
      </c>
      <c r="G155" s="32"/>
      <c r="H155" s="32"/>
      <c r="I155" s="32"/>
    </row>
    <row r="156" spans="1:9" hidden="1" outlineLevel="2" x14ac:dyDescent="0.2">
      <c r="A156" s="4" t="s">
        <v>156</v>
      </c>
      <c r="B156" s="4" t="s">
        <v>244</v>
      </c>
      <c r="C156" s="4" t="s">
        <v>158</v>
      </c>
      <c r="D156" s="74" t="s">
        <v>245</v>
      </c>
      <c r="E156" s="5">
        <v>157.374</v>
      </c>
      <c r="F156" s="75" t="s">
        <v>91</v>
      </c>
      <c r="G156" s="32"/>
      <c r="H156" s="32"/>
      <c r="I156" s="32"/>
    </row>
    <row r="157" spans="1:9" hidden="1" outlineLevel="2" x14ac:dyDescent="0.2">
      <c r="A157" s="4" t="s">
        <v>156</v>
      </c>
      <c r="B157" s="4" t="s">
        <v>244</v>
      </c>
      <c r="C157" s="4" t="s">
        <v>158</v>
      </c>
      <c r="D157" s="74" t="s">
        <v>245</v>
      </c>
      <c r="E157" s="5">
        <v>3.9229400000000001</v>
      </c>
      <c r="F157" s="75" t="s">
        <v>91</v>
      </c>
      <c r="G157" s="32"/>
      <c r="H157" s="32"/>
      <c r="I157" s="32"/>
    </row>
    <row r="158" spans="1:9" hidden="1" outlineLevel="2" x14ac:dyDescent="0.2">
      <c r="A158" s="4" t="s">
        <v>156</v>
      </c>
      <c r="B158" s="4" t="s">
        <v>244</v>
      </c>
      <c r="C158" s="4" t="s">
        <v>158</v>
      </c>
      <c r="D158" s="74" t="s">
        <v>246</v>
      </c>
      <c r="E158" s="5">
        <v>1084.6099999999999</v>
      </c>
      <c r="F158" s="75" t="s">
        <v>91</v>
      </c>
      <c r="G158" s="32"/>
      <c r="H158" s="32"/>
      <c r="I158" s="32"/>
    </row>
    <row r="159" spans="1:9" hidden="1" outlineLevel="2" x14ac:dyDescent="0.2">
      <c r="A159" s="4" t="s">
        <v>156</v>
      </c>
      <c r="B159" s="4" t="s">
        <v>244</v>
      </c>
      <c r="C159" s="4" t="s">
        <v>158</v>
      </c>
      <c r="D159" s="74" t="s">
        <v>247</v>
      </c>
      <c r="E159" s="5">
        <v>80.956999999999994</v>
      </c>
      <c r="F159" s="75" t="s">
        <v>91</v>
      </c>
      <c r="G159" s="32"/>
      <c r="H159" s="32"/>
      <c r="I159" s="32"/>
    </row>
    <row r="160" spans="1:9" outlineLevel="1" collapsed="1" x14ac:dyDescent="0.2">
      <c r="A160" s="4"/>
      <c r="B160" s="70" t="s">
        <v>61</v>
      </c>
      <c r="C160" s="4"/>
      <c r="D160" s="74"/>
      <c r="E160" s="5">
        <f>SUBTOTAL(9,E155:E159)</f>
        <v>1338.3451399999999</v>
      </c>
      <c r="F160" s="75"/>
      <c r="G160" s="113">
        <f>SUM(G155:G159)</f>
        <v>0</v>
      </c>
      <c r="H160" s="113">
        <f>SUM(H155:H159)</f>
        <v>0</v>
      </c>
      <c r="I160" s="113">
        <f>SUM(I155:I159)</f>
        <v>0</v>
      </c>
    </row>
    <row r="161" spans="1:9" hidden="1" outlineLevel="2" x14ac:dyDescent="0.2">
      <c r="A161" s="4" t="s">
        <v>156</v>
      </c>
      <c r="B161" s="4" t="s">
        <v>248</v>
      </c>
      <c r="C161" s="4" t="s">
        <v>158</v>
      </c>
      <c r="D161" s="74" t="s">
        <v>249</v>
      </c>
      <c r="E161" s="5">
        <v>47.3</v>
      </c>
      <c r="F161" s="75" t="s">
        <v>91</v>
      </c>
      <c r="G161" s="32"/>
      <c r="H161" s="32"/>
      <c r="I161" s="32"/>
    </row>
    <row r="162" spans="1:9" hidden="1" outlineLevel="2" x14ac:dyDescent="0.2">
      <c r="A162" s="4" t="s">
        <v>156</v>
      </c>
      <c r="B162" s="4" t="s">
        <v>248</v>
      </c>
      <c r="C162" s="4" t="s">
        <v>158</v>
      </c>
      <c r="D162" s="74" t="s">
        <v>250</v>
      </c>
      <c r="E162" s="5">
        <v>191.15600000000001</v>
      </c>
      <c r="F162" s="75" t="s">
        <v>91</v>
      </c>
      <c r="G162" s="32"/>
      <c r="H162" s="32"/>
      <c r="I162" s="32"/>
    </row>
    <row r="163" spans="1:9" hidden="1" outlineLevel="2" x14ac:dyDescent="0.2">
      <c r="A163" s="4" t="s">
        <v>156</v>
      </c>
      <c r="B163" s="4" t="s">
        <v>248</v>
      </c>
      <c r="C163" s="4" t="s">
        <v>158</v>
      </c>
      <c r="D163" s="74" t="s">
        <v>250</v>
      </c>
      <c r="E163" s="5">
        <v>833.20299999999997</v>
      </c>
      <c r="F163" s="75" t="s">
        <v>91</v>
      </c>
      <c r="G163" s="32"/>
      <c r="H163" s="32"/>
      <c r="I163" s="32"/>
    </row>
    <row r="164" spans="1:9" hidden="1" outlineLevel="2" x14ac:dyDescent="0.2">
      <c r="A164" s="4" t="s">
        <v>156</v>
      </c>
      <c r="B164" s="4" t="s">
        <v>248</v>
      </c>
      <c r="C164" s="4" t="s">
        <v>158</v>
      </c>
      <c r="D164" s="74" t="s">
        <v>249</v>
      </c>
      <c r="E164" s="5">
        <v>5.91751</v>
      </c>
      <c r="F164" s="75" t="s">
        <v>91</v>
      </c>
      <c r="G164" s="32"/>
      <c r="H164" s="32"/>
      <c r="I164" s="32"/>
    </row>
    <row r="165" spans="1:9" hidden="1" outlineLevel="2" x14ac:dyDescent="0.2">
      <c r="A165" s="4" t="s">
        <v>156</v>
      </c>
      <c r="B165" s="4" t="s">
        <v>248</v>
      </c>
      <c r="C165" s="4" t="s">
        <v>158</v>
      </c>
      <c r="D165" s="74" t="s">
        <v>251</v>
      </c>
      <c r="E165" s="5">
        <v>3607.86</v>
      </c>
      <c r="F165" s="75" t="s">
        <v>91</v>
      </c>
      <c r="G165" s="32"/>
      <c r="H165" s="32"/>
      <c r="I165" s="32"/>
    </row>
    <row r="166" spans="1:9" hidden="1" outlineLevel="2" x14ac:dyDescent="0.2">
      <c r="A166" s="4" t="s">
        <v>156</v>
      </c>
      <c r="B166" s="4" t="s">
        <v>248</v>
      </c>
      <c r="C166" s="4" t="s">
        <v>158</v>
      </c>
      <c r="D166" s="74" t="s">
        <v>252</v>
      </c>
      <c r="E166" s="5">
        <v>42.1875</v>
      </c>
      <c r="F166" s="75" t="s">
        <v>91</v>
      </c>
      <c r="G166" s="32"/>
      <c r="H166" s="32"/>
      <c r="I166" s="32"/>
    </row>
    <row r="167" spans="1:9" hidden="1" outlineLevel="2" x14ac:dyDescent="0.2">
      <c r="A167" s="4" t="s">
        <v>156</v>
      </c>
      <c r="B167" s="4" t="s">
        <v>248</v>
      </c>
      <c r="C167" s="4" t="s">
        <v>158</v>
      </c>
      <c r="D167" s="74" t="s">
        <v>249</v>
      </c>
      <c r="E167" s="5">
        <v>66.444100000000006</v>
      </c>
      <c r="F167" s="75" t="s">
        <v>91</v>
      </c>
      <c r="G167" s="32"/>
      <c r="H167" s="32"/>
      <c r="I167" s="32"/>
    </row>
    <row r="168" spans="1:9" hidden="1" outlineLevel="2" x14ac:dyDescent="0.2">
      <c r="A168" s="4" t="s">
        <v>156</v>
      </c>
      <c r="B168" s="4" t="s">
        <v>248</v>
      </c>
      <c r="C168" s="4" t="s">
        <v>158</v>
      </c>
      <c r="D168" s="74" t="s">
        <v>249</v>
      </c>
      <c r="E168" s="5">
        <v>18.899999999999999</v>
      </c>
      <c r="F168" s="75" t="s">
        <v>91</v>
      </c>
      <c r="G168" s="32"/>
      <c r="H168" s="32"/>
      <c r="I168" s="32"/>
    </row>
    <row r="169" spans="1:9" hidden="1" outlineLevel="2" x14ac:dyDescent="0.2">
      <c r="A169" s="4" t="s">
        <v>156</v>
      </c>
      <c r="B169" s="4" t="s">
        <v>248</v>
      </c>
      <c r="C169" s="4" t="s">
        <v>158</v>
      </c>
      <c r="D169" s="74" t="s">
        <v>249</v>
      </c>
      <c r="E169" s="5">
        <v>58.1</v>
      </c>
      <c r="F169" s="75" t="s">
        <v>91</v>
      </c>
      <c r="G169" s="32"/>
      <c r="H169" s="32"/>
      <c r="I169" s="32"/>
    </row>
    <row r="170" spans="1:9" hidden="1" outlineLevel="2" x14ac:dyDescent="0.2">
      <c r="A170" s="4" t="s">
        <v>156</v>
      </c>
      <c r="B170" s="4" t="s">
        <v>248</v>
      </c>
      <c r="C170" s="4" t="s">
        <v>158</v>
      </c>
      <c r="D170" s="74" t="s">
        <v>253</v>
      </c>
      <c r="E170" s="5">
        <v>702.73</v>
      </c>
      <c r="F170" s="75" t="s">
        <v>91</v>
      </c>
      <c r="G170" s="32"/>
      <c r="H170" s="32"/>
      <c r="I170" s="32"/>
    </row>
    <row r="171" spans="1:9" hidden="1" outlineLevel="2" x14ac:dyDescent="0.2">
      <c r="A171" s="4" t="s">
        <v>156</v>
      </c>
      <c r="B171" s="4" t="s">
        <v>248</v>
      </c>
      <c r="C171" s="4" t="s">
        <v>158</v>
      </c>
      <c r="D171" s="74" t="s">
        <v>249</v>
      </c>
      <c r="E171" s="5">
        <v>61.7</v>
      </c>
      <c r="F171" s="75" t="s">
        <v>91</v>
      </c>
      <c r="G171" s="32"/>
      <c r="H171" s="32"/>
      <c r="I171" s="32"/>
    </row>
    <row r="172" spans="1:9" outlineLevel="1" collapsed="1" x14ac:dyDescent="0.2">
      <c r="A172" s="4"/>
      <c r="B172" s="70" t="s">
        <v>52</v>
      </c>
      <c r="C172" s="4"/>
      <c r="D172" s="74"/>
      <c r="E172" s="5">
        <f>SUBTOTAL(9,E161:E171)</f>
        <v>5635.4981099999995</v>
      </c>
      <c r="F172" s="75"/>
      <c r="G172" s="113">
        <f>SUM(G161:G171)</f>
        <v>0</v>
      </c>
      <c r="H172" s="113">
        <f>SUM(H161:H171)</f>
        <v>0</v>
      </c>
      <c r="I172" s="113">
        <f>SUM(I161:I171)</f>
        <v>0</v>
      </c>
    </row>
    <row r="173" spans="1:9" hidden="1" outlineLevel="2" x14ac:dyDescent="0.2">
      <c r="A173" s="4" t="s">
        <v>156</v>
      </c>
      <c r="B173" s="4" t="s">
        <v>254</v>
      </c>
      <c r="C173" s="4" t="s">
        <v>158</v>
      </c>
      <c r="D173" s="74" t="s">
        <v>255</v>
      </c>
      <c r="E173" s="5">
        <v>840.11300000000006</v>
      </c>
      <c r="F173" s="75" t="s">
        <v>91</v>
      </c>
      <c r="G173" s="32"/>
      <c r="H173" s="32"/>
      <c r="I173" s="32"/>
    </row>
    <row r="174" spans="1:9" outlineLevel="1" collapsed="1" x14ac:dyDescent="0.2">
      <c r="A174" s="4"/>
      <c r="B174" s="70" t="s">
        <v>69</v>
      </c>
      <c r="C174" s="4"/>
      <c r="D174" s="74"/>
      <c r="E174" s="5">
        <f>SUBTOTAL(9,E173:E173)</f>
        <v>840.11300000000006</v>
      </c>
      <c r="F174" s="75"/>
      <c r="G174" s="113">
        <f>SUM(G173)</f>
        <v>0</v>
      </c>
      <c r="H174" s="113">
        <f>SUM(H173)</f>
        <v>0</v>
      </c>
      <c r="I174" s="113">
        <f>SUM(I173)</f>
        <v>0</v>
      </c>
    </row>
    <row r="175" spans="1:9" outlineLevel="1" x14ac:dyDescent="0.2">
      <c r="A175" s="31"/>
      <c r="B175" s="31"/>
      <c r="C175" s="31"/>
      <c r="D175" s="76"/>
      <c r="E175" s="38"/>
      <c r="F175" s="77"/>
      <c r="G175" s="6"/>
      <c r="H175" s="6"/>
      <c r="I175" s="6"/>
    </row>
    <row r="176" spans="1:9" s="83" customFormat="1" ht="12" outlineLevel="1" x14ac:dyDescent="0.2">
      <c r="A176" s="78"/>
      <c r="B176" s="79" t="s">
        <v>166</v>
      </c>
      <c r="C176" s="78"/>
      <c r="D176" s="80"/>
      <c r="E176" s="81">
        <f>SUBTOTAL(9,E2:E175)</f>
        <v>71156.427569000021</v>
      </c>
      <c r="F176" s="82"/>
      <c r="G176" s="113">
        <f>SUM(G174,G172,G160,G154,G151,G144,G139,G126,G119,G114,G80,G77,G75,G71,G65,G60,G49,G40,G19,G14,G11)</f>
        <v>0</v>
      </c>
      <c r="H176" s="113">
        <f>SUM(H174,H172,H160,H154,H151,H144,H139,H126,H119,H114,H80,H77,H75,H71,H65,H60,H49,H40,H19,H14,H11)</f>
        <v>0</v>
      </c>
      <c r="I176" s="113">
        <f>SUM(I174,I172,I160,I154,I151,I144,I139,I126,I119,I114,I80,I77,I75,I71,I65,I60,I49,I19,I14,I11)</f>
        <v>0</v>
      </c>
    </row>
    <row r="177" spans="1:9" x14ac:dyDescent="0.2">
      <c r="A177" s="31"/>
      <c r="B177" s="31"/>
      <c r="C177" s="31"/>
      <c r="D177" s="76"/>
      <c r="E177" s="38"/>
      <c r="F177" s="77"/>
      <c r="G177" s="6"/>
      <c r="H177" s="6"/>
      <c r="I177" s="6"/>
    </row>
    <row r="178" spans="1:9" x14ac:dyDescent="0.2">
      <c r="A178" s="31"/>
      <c r="B178" s="84" t="s">
        <v>165</v>
      </c>
      <c r="C178" s="84"/>
      <c r="D178" s="85"/>
      <c r="E178" s="86">
        <f>E176</f>
        <v>71156.427569000021</v>
      </c>
      <c r="F178" s="87"/>
      <c r="G178" s="88">
        <f>SUM(G176:I176)</f>
        <v>0</v>
      </c>
      <c r="H178" s="6"/>
      <c r="I178" s="6"/>
    </row>
    <row r="181" spans="1:9" x14ac:dyDescent="0.2">
      <c r="B181" s="91"/>
      <c r="C181" s="31"/>
      <c r="D181" s="76"/>
      <c r="E181" s="38"/>
      <c r="F181" s="77"/>
      <c r="G181" s="6" t="s">
        <v>103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8"/>
  <sheetViews>
    <sheetView topLeftCell="A456" workbookViewId="0">
      <selection activeCell="G208" sqref="G208"/>
    </sheetView>
  </sheetViews>
  <sheetFormatPr defaultRowHeight="12.75" outlineLevelRow="2" x14ac:dyDescent="0.2"/>
  <cols>
    <col min="1" max="1" width="14.140625" style="109" customWidth="1"/>
    <col min="2" max="2" width="24.140625" style="109" customWidth="1"/>
    <col min="3" max="3" width="13.7109375" style="109" customWidth="1"/>
    <col min="4" max="4" width="6.140625" style="89" customWidth="1"/>
    <col min="5" max="5" width="10" style="2" bestFit="1" customWidth="1"/>
    <col min="6" max="6" width="9.5703125" style="90" bestFit="1" customWidth="1"/>
    <col min="7" max="7" width="12.7109375" style="3" bestFit="1" customWidth="1"/>
    <col min="8" max="9" width="10.85546875" style="3" bestFit="1" customWidth="1"/>
    <col min="10" max="10" width="10" style="3" bestFit="1" customWidth="1"/>
    <col min="11" max="11" width="9.140625" style="3" bestFit="1" customWidth="1"/>
    <col min="12" max="12" width="9" style="96" customWidth="1"/>
  </cols>
  <sheetData>
    <row r="1" spans="1:11" ht="22.5" x14ac:dyDescent="0.2">
      <c r="A1" s="92" t="s">
        <v>106</v>
      </c>
      <c r="B1" s="92" t="s">
        <v>0</v>
      </c>
      <c r="C1" s="92" t="s">
        <v>107</v>
      </c>
      <c r="D1" s="93" t="s">
        <v>108</v>
      </c>
      <c r="E1" s="94" t="s">
        <v>110</v>
      </c>
      <c r="F1" s="93" t="s">
        <v>100</v>
      </c>
      <c r="G1" s="95" t="s">
        <v>1</v>
      </c>
      <c r="H1" s="95" t="s">
        <v>2</v>
      </c>
      <c r="I1" s="95" t="s">
        <v>3</v>
      </c>
      <c r="J1" s="95" t="s">
        <v>4</v>
      </c>
      <c r="K1" s="95" t="s">
        <v>5</v>
      </c>
    </row>
    <row r="2" spans="1:11" hidden="1" outlineLevel="2" x14ac:dyDescent="0.2">
      <c r="A2" s="97" t="s">
        <v>256</v>
      </c>
      <c r="B2" s="97" t="s">
        <v>257</v>
      </c>
      <c r="C2" s="97" t="s">
        <v>256</v>
      </c>
      <c r="D2" s="98" t="s">
        <v>258</v>
      </c>
      <c r="E2" s="99">
        <v>10.985799999999999</v>
      </c>
      <c r="F2" s="100" t="s">
        <v>94</v>
      </c>
      <c r="G2" s="101"/>
      <c r="H2" s="101"/>
      <c r="I2" s="101"/>
      <c r="J2" s="102"/>
      <c r="K2" s="102"/>
    </row>
    <row r="3" spans="1:11" hidden="1" outlineLevel="2" x14ac:dyDescent="0.2">
      <c r="A3" s="97" t="s">
        <v>256</v>
      </c>
      <c r="B3" s="97" t="s">
        <v>257</v>
      </c>
      <c r="C3" s="97" t="s">
        <v>256</v>
      </c>
      <c r="D3" s="98" t="s">
        <v>258</v>
      </c>
      <c r="E3" s="99">
        <v>56.417700000000004</v>
      </c>
      <c r="F3" s="100" t="s">
        <v>94</v>
      </c>
      <c r="G3" s="101"/>
      <c r="H3" s="101"/>
      <c r="I3" s="101"/>
      <c r="J3" s="102"/>
      <c r="K3" s="102"/>
    </row>
    <row r="4" spans="1:11" hidden="1" outlineLevel="2" x14ac:dyDescent="0.2">
      <c r="A4" s="97" t="s">
        <v>256</v>
      </c>
      <c r="B4" s="97" t="s">
        <v>257</v>
      </c>
      <c r="C4" s="97" t="s">
        <v>256</v>
      </c>
      <c r="D4" s="98" t="s">
        <v>259</v>
      </c>
      <c r="E4" s="99">
        <v>41.255699999999997</v>
      </c>
      <c r="F4" s="100" t="s">
        <v>94</v>
      </c>
      <c r="G4" s="101"/>
      <c r="H4" s="101"/>
      <c r="I4" s="101"/>
      <c r="J4" s="102"/>
      <c r="K4" s="102"/>
    </row>
    <row r="5" spans="1:11" hidden="1" outlineLevel="2" x14ac:dyDescent="0.2">
      <c r="A5" s="97" t="s">
        <v>256</v>
      </c>
      <c r="B5" s="97" t="s">
        <v>257</v>
      </c>
      <c r="C5" s="97" t="s">
        <v>256</v>
      </c>
      <c r="D5" s="98" t="s">
        <v>260</v>
      </c>
      <c r="E5" s="99">
        <v>37</v>
      </c>
      <c r="F5" s="100" t="s">
        <v>94</v>
      </c>
      <c r="G5" s="101"/>
      <c r="H5" s="101"/>
      <c r="I5" s="101"/>
      <c r="J5" s="102"/>
      <c r="K5" s="102"/>
    </row>
    <row r="6" spans="1:11" hidden="1" outlineLevel="2" x14ac:dyDescent="0.2">
      <c r="A6" s="97" t="s">
        <v>256</v>
      </c>
      <c r="B6" s="97" t="s">
        <v>257</v>
      </c>
      <c r="C6" s="97" t="s">
        <v>256</v>
      </c>
      <c r="D6" s="98" t="s">
        <v>260</v>
      </c>
      <c r="E6" s="99">
        <v>556.74900000000002</v>
      </c>
      <c r="F6" s="100" t="s">
        <v>94</v>
      </c>
      <c r="G6" s="101"/>
      <c r="H6" s="101"/>
      <c r="I6" s="101"/>
      <c r="J6" s="102"/>
      <c r="K6" s="102"/>
    </row>
    <row r="7" spans="1:11" ht="22.5" outlineLevel="1" collapsed="1" x14ac:dyDescent="0.2">
      <c r="A7" s="97"/>
      <c r="B7" s="92" t="s">
        <v>6</v>
      </c>
      <c r="C7" s="97"/>
      <c r="D7" s="98"/>
      <c r="E7" s="99">
        <f>SUBTOTAL(9,E2:E6)</f>
        <v>702.40820000000008</v>
      </c>
      <c r="F7" s="100"/>
      <c r="G7" s="106">
        <f>SUM(G2:G6)</f>
        <v>0</v>
      </c>
      <c r="H7" s="106">
        <f>SUM(H2:H6)</f>
        <v>0</v>
      </c>
      <c r="I7" s="106">
        <f>SUM(I2:I6)</f>
        <v>0</v>
      </c>
      <c r="J7" s="102"/>
      <c r="K7" s="102"/>
    </row>
    <row r="8" spans="1:11" hidden="1" outlineLevel="2" x14ac:dyDescent="0.2">
      <c r="A8" s="97" t="s">
        <v>256</v>
      </c>
      <c r="B8" s="97" t="s">
        <v>261</v>
      </c>
      <c r="C8" s="97" t="s">
        <v>256</v>
      </c>
      <c r="D8" s="98" t="s">
        <v>262</v>
      </c>
      <c r="E8" s="99">
        <v>122.54</v>
      </c>
      <c r="F8" s="100" t="s">
        <v>94</v>
      </c>
      <c r="G8" s="101"/>
      <c r="H8" s="101"/>
      <c r="I8" s="101"/>
      <c r="J8" s="102"/>
      <c r="K8" s="102"/>
    </row>
    <row r="9" spans="1:11" outlineLevel="1" collapsed="1" x14ac:dyDescent="0.2">
      <c r="A9" s="97"/>
      <c r="B9" s="92" t="s">
        <v>7</v>
      </c>
      <c r="C9" s="97"/>
      <c r="D9" s="98"/>
      <c r="E9" s="99">
        <f>SUBTOTAL(9,E8:E8)</f>
        <v>122.54</v>
      </c>
      <c r="F9" s="100"/>
      <c r="G9" s="106">
        <f>SUM(G8)</f>
        <v>0</v>
      </c>
      <c r="H9" s="106">
        <f>SUM(H8)</f>
        <v>0</v>
      </c>
      <c r="I9" s="106">
        <f>SUM(I8)</f>
        <v>0</v>
      </c>
      <c r="J9" s="102"/>
      <c r="K9" s="102"/>
    </row>
    <row r="10" spans="1:11" hidden="1" outlineLevel="2" x14ac:dyDescent="0.2">
      <c r="A10" s="97" t="s">
        <v>167</v>
      </c>
      <c r="B10" s="97" t="s">
        <v>263</v>
      </c>
      <c r="C10" s="97" t="s">
        <v>167</v>
      </c>
      <c r="D10" s="98" t="s">
        <v>264</v>
      </c>
      <c r="E10" s="99">
        <v>164.80099999999999</v>
      </c>
      <c r="F10" s="100" t="s">
        <v>97</v>
      </c>
      <c r="G10" s="101"/>
      <c r="H10" s="101"/>
      <c r="I10" s="102"/>
      <c r="J10" s="102"/>
      <c r="K10" s="102"/>
    </row>
    <row r="11" spans="1:11" hidden="1" outlineLevel="2" x14ac:dyDescent="0.2">
      <c r="A11" s="97" t="s">
        <v>167</v>
      </c>
      <c r="B11" s="97" t="s">
        <v>263</v>
      </c>
      <c r="C11" s="97" t="s">
        <v>167</v>
      </c>
      <c r="D11" s="98" t="s">
        <v>265</v>
      </c>
      <c r="E11" s="99">
        <v>27.493400000000001</v>
      </c>
      <c r="F11" s="100" t="s">
        <v>97</v>
      </c>
      <c r="G11" s="101"/>
      <c r="H11" s="101"/>
      <c r="I11" s="102"/>
      <c r="J11" s="102"/>
      <c r="K11" s="102"/>
    </row>
    <row r="12" spans="1:11" hidden="1" outlineLevel="2" x14ac:dyDescent="0.2">
      <c r="A12" s="97" t="s">
        <v>167</v>
      </c>
      <c r="B12" s="97" t="s">
        <v>263</v>
      </c>
      <c r="C12" s="97" t="s">
        <v>167</v>
      </c>
      <c r="D12" s="98" t="s">
        <v>265</v>
      </c>
      <c r="E12" s="99">
        <v>51.546999999999997</v>
      </c>
      <c r="F12" s="100" t="s">
        <v>97</v>
      </c>
      <c r="G12" s="101"/>
      <c r="H12" s="101"/>
      <c r="I12" s="102"/>
      <c r="J12" s="102"/>
      <c r="K12" s="102"/>
    </row>
    <row r="13" spans="1:11" hidden="1" outlineLevel="2" x14ac:dyDescent="0.2">
      <c r="A13" s="97" t="s">
        <v>167</v>
      </c>
      <c r="B13" s="97" t="s">
        <v>263</v>
      </c>
      <c r="C13" s="97" t="s">
        <v>167</v>
      </c>
      <c r="D13" s="98" t="s">
        <v>265</v>
      </c>
      <c r="E13" s="99">
        <v>2.73102</v>
      </c>
      <c r="F13" s="100" t="s">
        <v>97</v>
      </c>
      <c r="G13" s="101"/>
      <c r="H13" s="101"/>
      <c r="I13" s="102"/>
      <c r="J13" s="102"/>
      <c r="K13" s="102"/>
    </row>
    <row r="14" spans="1:11" hidden="1" outlineLevel="2" x14ac:dyDescent="0.2">
      <c r="A14" s="97" t="s">
        <v>167</v>
      </c>
      <c r="B14" s="97" t="s">
        <v>263</v>
      </c>
      <c r="C14" s="97" t="s">
        <v>167</v>
      </c>
      <c r="D14" s="98" t="s">
        <v>265</v>
      </c>
      <c r="E14" s="99">
        <v>88.7</v>
      </c>
      <c r="F14" s="100" t="s">
        <v>97</v>
      </c>
      <c r="G14" s="101"/>
      <c r="H14" s="101"/>
      <c r="I14" s="102"/>
      <c r="J14" s="102"/>
      <c r="K14" s="102"/>
    </row>
    <row r="15" spans="1:11" hidden="1" outlineLevel="2" x14ac:dyDescent="0.2">
      <c r="A15" s="97" t="s">
        <v>167</v>
      </c>
      <c r="B15" s="97" t="s">
        <v>263</v>
      </c>
      <c r="C15" s="97" t="s">
        <v>167</v>
      </c>
      <c r="D15" s="98" t="s">
        <v>265</v>
      </c>
      <c r="E15" s="99">
        <v>95.730699999999999</v>
      </c>
      <c r="F15" s="100" t="s">
        <v>97</v>
      </c>
      <c r="G15" s="101"/>
      <c r="H15" s="101"/>
      <c r="I15" s="102"/>
      <c r="J15" s="102"/>
      <c r="K15" s="102"/>
    </row>
    <row r="16" spans="1:11" hidden="1" outlineLevel="2" x14ac:dyDescent="0.2">
      <c r="A16" s="97" t="s">
        <v>167</v>
      </c>
      <c r="B16" s="97" t="s">
        <v>263</v>
      </c>
      <c r="C16" s="97" t="s">
        <v>167</v>
      </c>
      <c r="D16" s="98" t="s">
        <v>265</v>
      </c>
      <c r="E16" s="99">
        <v>5.5612000000000004</v>
      </c>
      <c r="F16" s="100" t="s">
        <v>97</v>
      </c>
      <c r="G16" s="101"/>
      <c r="H16" s="101"/>
      <c r="I16" s="102"/>
      <c r="J16" s="102"/>
      <c r="K16" s="102"/>
    </row>
    <row r="17" spans="1:11" hidden="1" outlineLevel="2" x14ac:dyDescent="0.2">
      <c r="A17" s="97" t="s">
        <v>167</v>
      </c>
      <c r="B17" s="97" t="s">
        <v>263</v>
      </c>
      <c r="C17" s="97" t="s">
        <v>167</v>
      </c>
      <c r="D17" s="98" t="s">
        <v>265</v>
      </c>
      <c r="E17" s="99">
        <v>13.7</v>
      </c>
      <c r="F17" s="100" t="s">
        <v>97</v>
      </c>
      <c r="G17" s="101"/>
      <c r="H17" s="101"/>
      <c r="I17" s="102"/>
      <c r="J17" s="102"/>
      <c r="K17" s="102"/>
    </row>
    <row r="18" spans="1:11" hidden="1" outlineLevel="2" x14ac:dyDescent="0.2">
      <c r="A18" s="97" t="s">
        <v>167</v>
      </c>
      <c r="B18" s="97" t="s">
        <v>263</v>
      </c>
      <c r="C18" s="97" t="s">
        <v>167</v>
      </c>
      <c r="D18" s="98" t="s">
        <v>265</v>
      </c>
      <c r="E18" s="99">
        <v>91.640699999999995</v>
      </c>
      <c r="F18" s="100" t="s">
        <v>97</v>
      </c>
      <c r="G18" s="101"/>
      <c r="H18" s="101"/>
      <c r="I18" s="102"/>
      <c r="J18" s="102"/>
      <c r="K18" s="102"/>
    </row>
    <row r="19" spans="1:11" hidden="1" outlineLevel="2" x14ac:dyDescent="0.2">
      <c r="A19" s="97" t="s">
        <v>167</v>
      </c>
      <c r="B19" s="97" t="s">
        <v>263</v>
      </c>
      <c r="C19" s="97" t="s">
        <v>167</v>
      </c>
      <c r="D19" s="98" t="s">
        <v>265</v>
      </c>
      <c r="E19" s="99">
        <v>44.6</v>
      </c>
      <c r="F19" s="100" t="s">
        <v>97</v>
      </c>
      <c r="G19" s="101"/>
      <c r="H19" s="101"/>
      <c r="I19" s="102"/>
      <c r="J19" s="102"/>
      <c r="K19" s="102"/>
    </row>
    <row r="20" spans="1:11" hidden="1" outlineLevel="2" x14ac:dyDescent="0.2">
      <c r="A20" s="97" t="s">
        <v>167</v>
      </c>
      <c r="B20" s="97" t="s">
        <v>263</v>
      </c>
      <c r="C20" s="97" t="s">
        <v>167</v>
      </c>
      <c r="D20" s="98" t="s">
        <v>265</v>
      </c>
      <c r="E20" s="99">
        <v>412.209</v>
      </c>
      <c r="F20" s="100" t="s">
        <v>97</v>
      </c>
      <c r="G20" s="101"/>
      <c r="H20" s="101"/>
      <c r="I20" s="102"/>
      <c r="J20" s="102"/>
      <c r="K20" s="102"/>
    </row>
    <row r="21" spans="1:11" hidden="1" outlineLevel="2" x14ac:dyDescent="0.2">
      <c r="A21" s="97" t="s">
        <v>167</v>
      </c>
      <c r="B21" s="97" t="s">
        <v>263</v>
      </c>
      <c r="C21" s="97" t="s">
        <v>167</v>
      </c>
      <c r="D21" s="98" t="s">
        <v>265</v>
      </c>
      <c r="E21" s="99">
        <v>4.17361</v>
      </c>
      <c r="F21" s="100" t="s">
        <v>97</v>
      </c>
      <c r="G21" s="101"/>
      <c r="H21" s="101"/>
      <c r="I21" s="102"/>
      <c r="J21" s="102"/>
      <c r="K21" s="102"/>
    </row>
    <row r="22" spans="1:11" hidden="1" outlineLevel="2" x14ac:dyDescent="0.2">
      <c r="A22" s="97" t="s">
        <v>167</v>
      </c>
      <c r="B22" s="97" t="s">
        <v>263</v>
      </c>
      <c r="C22" s="97" t="s">
        <v>167</v>
      </c>
      <c r="D22" s="98" t="s">
        <v>265</v>
      </c>
      <c r="E22" s="99">
        <v>3.7465899999999999</v>
      </c>
      <c r="F22" s="100" t="s">
        <v>97</v>
      </c>
      <c r="G22" s="101"/>
      <c r="H22" s="101"/>
      <c r="I22" s="102"/>
      <c r="J22" s="102"/>
      <c r="K22" s="102"/>
    </row>
    <row r="23" spans="1:11" hidden="1" outlineLevel="2" x14ac:dyDescent="0.2">
      <c r="A23" s="97" t="s">
        <v>167</v>
      </c>
      <c r="B23" s="97" t="s">
        <v>263</v>
      </c>
      <c r="C23" s="97" t="s">
        <v>167</v>
      </c>
      <c r="D23" s="98" t="s">
        <v>265</v>
      </c>
      <c r="E23" s="99">
        <v>14.872199999999999</v>
      </c>
      <c r="F23" s="100" t="s">
        <v>97</v>
      </c>
      <c r="G23" s="101"/>
      <c r="H23" s="101"/>
      <c r="I23" s="102"/>
      <c r="J23" s="102"/>
      <c r="K23" s="102"/>
    </row>
    <row r="24" spans="1:11" hidden="1" outlineLevel="2" x14ac:dyDescent="0.2">
      <c r="A24" s="97" t="s">
        <v>167</v>
      </c>
      <c r="B24" s="97" t="s">
        <v>263</v>
      </c>
      <c r="C24" s="97" t="s">
        <v>167</v>
      </c>
      <c r="D24" s="98" t="s">
        <v>265</v>
      </c>
      <c r="E24" s="99">
        <v>15.1015</v>
      </c>
      <c r="F24" s="100" t="s">
        <v>97</v>
      </c>
      <c r="G24" s="101"/>
      <c r="H24" s="101"/>
      <c r="I24" s="102"/>
      <c r="J24" s="102"/>
      <c r="K24" s="102"/>
    </row>
    <row r="25" spans="1:11" hidden="1" outlineLevel="2" x14ac:dyDescent="0.2">
      <c r="A25" s="97" t="s">
        <v>167</v>
      </c>
      <c r="B25" s="97" t="s">
        <v>263</v>
      </c>
      <c r="C25" s="97" t="s">
        <v>167</v>
      </c>
      <c r="D25" s="98" t="s">
        <v>265</v>
      </c>
      <c r="E25" s="99">
        <v>179.15700000000001</v>
      </c>
      <c r="F25" s="100" t="s">
        <v>97</v>
      </c>
      <c r="G25" s="101"/>
      <c r="H25" s="101"/>
      <c r="I25" s="102"/>
      <c r="J25" s="102"/>
      <c r="K25" s="102"/>
    </row>
    <row r="26" spans="1:11" hidden="1" outlineLevel="2" x14ac:dyDescent="0.2">
      <c r="A26" s="97" t="s">
        <v>167</v>
      </c>
      <c r="B26" s="97" t="s">
        <v>263</v>
      </c>
      <c r="C26" s="97" t="s">
        <v>167</v>
      </c>
      <c r="D26" s="98" t="s">
        <v>265</v>
      </c>
      <c r="E26" s="99">
        <v>104.095</v>
      </c>
      <c r="F26" s="100" t="s">
        <v>97</v>
      </c>
      <c r="G26" s="101"/>
      <c r="H26" s="101"/>
      <c r="I26" s="102"/>
      <c r="J26" s="102"/>
      <c r="K26" s="102"/>
    </row>
    <row r="27" spans="1:11" hidden="1" outlineLevel="2" x14ac:dyDescent="0.2">
      <c r="A27" s="97" t="s">
        <v>167</v>
      </c>
      <c r="B27" s="97" t="s">
        <v>263</v>
      </c>
      <c r="C27" s="97" t="s">
        <v>167</v>
      </c>
      <c r="D27" s="98" t="s">
        <v>264</v>
      </c>
      <c r="E27" s="99">
        <v>136.619</v>
      </c>
      <c r="F27" s="100" t="s">
        <v>97</v>
      </c>
      <c r="G27" s="101"/>
      <c r="H27" s="101"/>
      <c r="I27" s="102"/>
      <c r="J27" s="102"/>
      <c r="K27" s="102"/>
    </row>
    <row r="28" spans="1:11" hidden="1" outlineLevel="2" x14ac:dyDescent="0.2">
      <c r="A28" s="97" t="s">
        <v>167</v>
      </c>
      <c r="B28" s="97" t="s">
        <v>263</v>
      </c>
      <c r="C28" s="97" t="s">
        <v>167</v>
      </c>
      <c r="D28" s="98" t="s">
        <v>264</v>
      </c>
      <c r="E28" s="99">
        <v>90.0321</v>
      </c>
      <c r="F28" s="100" t="s">
        <v>97</v>
      </c>
      <c r="G28" s="101"/>
      <c r="H28" s="101"/>
      <c r="I28" s="102"/>
      <c r="J28" s="102"/>
      <c r="K28" s="102"/>
    </row>
    <row r="29" spans="1:11" hidden="1" outlineLevel="2" x14ac:dyDescent="0.2">
      <c r="A29" s="97" t="s">
        <v>167</v>
      </c>
      <c r="B29" s="97" t="s">
        <v>263</v>
      </c>
      <c r="C29" s="97" t="s">
        <v>167</v>
      </c>
      <c r="D29" s="98" t="s">
        <v>264</v>
      </c>
      <c r="E29" s="99">
        <v>557.44500000000005</v>
      </c>
      <c r="F29" s="100" t="s">
        <v>97</v>
      </c>
      <c r="G29" s="101"/>
      <c r="H29" s="101"/>
      <c r="I29" s="102"/>
      <c r="J29" s="102"/>
      <c r="K29" s="102"/>
    </row>
    <row r="30" spans="1:11" hidden="1" outlineLevel="2" x14ac:dyDescent="0.2">
      <c r="A30" s="97" t="s">
        <v>167</v>
      </c>
      <c r="B30" s="97" t="s">
        <v>263</v>
      </c>
      <c r="C30" s="97" t="s">
        <v>167</v>
      </c>
      <c r="D30" s="98" t="s">
        <v>264</v>
      </c>
      <c r="E30" s="99">
        <v>117.794</v>
      </c>
      <c r="F30" s="100" t="s">
        <v>97</v>
      </c>
      <c r="G30" s="101"/>
      <c r="H30" s="101"/>
      <c r="I30" s="102"/>
      <c r="J30" s="102"/>
      <c r="K30" s="102"/>
    </row>
    <row r="31" spans="1:11" hidden="1" outlineLevel="2" x14ac:dyDescent="0.2">
      <c r="A31" s="97" t="s">
        <v>167</v>
      </c>
      <c r="B31" s="97" t="s">
        <v>263</v>
      </c>
      <c r="C31" s="97" t="s">
        <v>167</v>
      </c>
      <c r="D31" s="98" t="s">
        <v>264</v>
      </c>
      <c r="E31" s="99">
        <v>113.79900000000001</v>
      </c>
      <c r="F31" s="100" t="s">
        <v>97</v>
      </c>
      <c r="G31" s="101"/>
      <c r="H31" s="101"/>
      <c r="I31" s="102"/>
      <c r="J31" s="102"/>
      <c r="K31" s="102"/>
    </row>
    <row r="32" spans="1:11" hidden="1" outlineLevel="2" x14ac:dyDescent="0.2">
      <c r="A32" s="97" t="s">
        <v>167</v>
      </c>
      <c r="B32" s="97" t="s">
        <v>263</v>
      </c>
      <c r="C32" s="97" t="s">
        <v>167</v>
      </c>
      <c r="D32" s="98" t="s">
        <v>264</v>
      </c>
      <c r="E32" s="99">
        <v>18.702200000000001</v>
      </c>
      <c r="F32" s="100" t="s">
        <v>97</v>
      </c>
      <c r="G32" s="101"/>
      <c r="H32" s="101"/>
      <c r="I32" s="102"/>
      <c r="J32" s="102"/>
      <c r="K32" s="102"/>
    </row>
    <row r="33" spans="1:11" hidden="1" outlineLevel="2" x14ac:dyDescent="0.2">
      <c r="A33" s="97" t="s">
        <v>167</v>
      </c>
      <c r="B33" s="97" t="s">
        <v>263</v>
      </c>
      <c r="C33" s="97" t="s">
        <v>167</v>
      </c>
      <c r="D33" s="98" t="s">
        <v>264</v>
      </c>
      <c r="E33" s="99">
        <v>136.773</v>
      </c>
      <c r="F33" s="100" t="s">
        <v>97</v>
      </c>
      <c r="G33" s="101"/>
      <c r="H33" s="101"/>
      <c r="I33" s="102"/>
      <c r="J33" s="102"/>
      <c r="K33" s="102"/>
    </row>
    <row r="34" spans="1:11" hidden="1" outlineLevel="2" x14ac:dyDescent="0.2">
      <c r="A34" s="97" t="s">
        <v>167</v>
      </c>
      <c r="B34" s="97" t="s">
        <v>263</v>
      </c>
      <c r="C34" s="97" t="s">
        <v>167</v>
      </c>
      <c r="D34" s="98" t="s">
        <v>264</v>
      </c>
      <c r="E34" s="99">
        <v>74.205699999999993</v>
      </c>
      <c r="F34" s="100" t="s">
        <v>97</v>
      </c>
      <c r="G34" s="101"/>
      <c r="H34" s="101"/>
      <c r="I34" s="102"/>
      <c r="J34" s="102"/>
      <c r="K34" s="102"/>
    </row>
    <row r="35" spans="1:11" hidden="1" outlineLevel="2" x14ac:dyDescent="0.2">
      <c r="A35" s="97" t="s">
        <v>167</v>
      </c>
      <c r="B35" s="97" t="s">
        <v>263</v>
      </c>
      <c r="C35" s="97" t="s">
        <v>167</v>
      </c>
      <c r="D35" s="98" t="s">
        <v>265</v>
      </c>
      <c r="E35" s="99">
        <v>20.377199999999998</v>
      </c>
      <c r="F35" s="100" t="s">
        <v>97</v>
      </c>
      <c r="G35" s="101"/>
      <c r="H35" s="101"/>
      <c r="I35" s="102"/>
      <c r="J35" s="102"/>
      <c r="K35" s="102"/>
    </row>
    <row r="36" spans="1:11" hidden="1" outlineLevel="2" x14ac:dyDescent="0.2">
      <c r="A36" s="97" t="s">
        <v>167</v>
      </c>
      <c r="B36" s="97" t="s">
        <v>263</v>
      </c>
      <c r="C36" s="97" t="s">
        <v>167</v>
      </c>
      <c r="D36" s="98" t="s">
        <v>265</v>
      </c>
      <c r="E36" s="99">
        <v>243.999</v>
      </c>
      <c r="F36" s="100" t="s">
        <v>97</v>
      </c>
      <c r="G36" s="101"/>
      <c r="H36" s="101"/>
      <c r="I36" s="102"/>
      <c r="J36" s="102"/>
      <c r="K36" s="102"/>
    </row>
    <row r="37" spans="1:11" hidden="1" outlineLevel="2" x14ac:dyDescent="0.2">
      <c r="A37" s="97" t="s">
        <v>167</v>
      </c>
      <c r="B37" s="97" t="s">
        <v>263</v>
      </c>
      <c r="C37" s="97" t="s">
        <v>167</v>
      </c>
      <c r="D37" s="98" t="s">
        <v>265</v>
      </c>
      <c r="E37" s="99">
        <v>1.4442900000000001</v>
      </c>
      <c r="F37" s="100" t="s">
        <v>97</v>
      </c>
      <c r="G37" s="101"/>
      <c r="H37" s="101"/>
      <c r="I37" s="102"/>
      <c r="J37" s="102"/>
      <c r="K37" s="102"/>
    </row>
    <row r="38" spans="1:11" hidden="1" outlineLevel="2" x14ac:dyDescent="0.2">
      <c r="A38" s="97" t="s">
        <v>167</v>
      </c>
      <c r="B38" s="97" t="s">
        <v>263</v>
      </c>
      <c r="C38" s="97" t="s">
        <v>167</v>
      </c>
      <c r="D38" s="98" t="s">
        <v>265</v>
      </c>
      <c r="E38" s="99">
        <v>151.92699999999999</v>
      </c>
      <c r="F38" s="100" t="s">
        <v>97</v>
      </c>
      <c r="G38" s="101"/>
      <c r="H38" s="101"/>
      <c r="I38" s="102"/>
      <c r="J38" s="102"/>
      <c r="K38" s="102"/>
    </row>
    <row r="39" spans="1:11" hidden="1" outlineLevel="2" x14ac:dyDescent="0.2">
      <c r="A39" s="97" t="s">
        <v>167</v>
      </c>
      <c r="B39" s="97" t="s">
        <v>263</v>
      </c>
      <c r="C39" s="97" t="s">
        <v>167</v>
      </c>
      <c r="D39" s="98" t="s">
        <v>264</v>
      </c>
      <c r="E39" s="99">
        <v>0.41177399999999997</v>
      </c>
      <c r="F39" s="100" t="s">
        <v>97</v>
      </c>
      <c r="G39" s="101"/>
      <c r="H39" s="101"/>
      <c r="I39" s="102"/>
      <c r="J39" s="102"/>
      <c r="K39" s="102"/>
    </row>
    <row r="40" spans="1:11" hidden="1" outlineLevel="2" x14ac:dyDescent="0.2">
      <c r="A40" s="97" t="s">
        <v>167</v>
      </c>
      <c r="B40" s="97" t="s">
        <v>263</v>
      </c>
      <c r="C40" s="97" t="s">
        <v>167</v>
      </c>
      <c r="D40" s="98" t="s">
        <v>264</v>
      </c>
      <c r="E40" s="99">
        <v>383.18400000000003</v>
      </c>
      <c r="F40" s="100" t="s">
        <v>97</v>
      </c>
      <c r="G40" s="101"/>
      <c r="H40" s="101"/>
      <c r="I40" s="102"/>
      <c r="J40" s="102"/>
      <c r="K40" s="102"/>
    </row>
    <row r="41" spans="1:11" outlineLevel="1" collapsed="1" x14ac:dyDescent="0.2">
      <c r="A41" s="97"/>
      <c r="B41" s="92" t="s">
        <v>8</v>
      </c>
      <c r="C41" s="97"/>
      <c r="D41" s="98"/>
      <c r="E41" s="99">
        <f>SUBTOTAL(9,E10:E40)</f>
        <v>3366.5731840000003</v>
      </c>
      <c r="F41" s="100"/>
      <c r="G41" s="106">
        <f>SUM(G10:G40)</f>
        <v>0</v>
      </c>
      <c r="H41" s="106">
        <f>SUM(H10:H40)</f>
        <v>0</v>
      </c>
      <c r="I41" s="102"/>
      <c r="J41" s="102"/>
      <c r="K41" s="102"/>
    </row>
    <row r="42" spans="1:11" hidden="1" outlineLevel="2" x14ac:dyDescent="0.2">
      <c r="A42" s="97" t="s">
        <v>167</v>
      </c>
      <c r="B42" s="97" t="s">
        <v>168</v>
      </c>
      <c r="C42" s="97" t="s">
        <v>167</v>
      </c>
      <c r="D42" s="98" t="s">
        <v>169</v>
      </c>
      <c r="E42" s="99">
        <v>75.884799999999998</v>
      </c>
      <c r="F42" s="100" t="s">
        <v>91</v>
      </c>
      <c r="G42" s="101"/>
      <c r="H42" s="101"/>
      <c r="I42" s="101"/>
      <c r="J42" s="102"/>
      <c r="K42" s="102"/>
    </row>
    <row r="43" spans="1:11" hidden="1" outlineLevel="2" x14ac:dyDescent="0.2">
      <c r="A43" s="97" t="s">
        <v>167</v>
      </c>
      <c r="B43" s="97" t="s">
        <v>168</v>
      </c>
      <c r="C43" s="97" t="s">
        <v>167</v>
      </c>
      <c r="D43" s="98" t="s">
        <v>169</v>
      </c>
      <c r="E43" s="99">
        <v>117.003</v>
      </c>
      <c r="F43" s="100" t="s">
        <v>91</v>
      </c>
      <c r="G43" s="101"/>
      <c r="H43" s="101"/>
      <c r="I43" s="101"/>
      <c r="J43" s="102"/>
      <c r="K43" s="102"/>
    </row>
    <row r="44" spans="1:11" hidden="1" outlineLevel="2" x14ac:dyDescent="0.2">
      <c r="A44" s="97" t="s">
        <v>167</v>
      </c>
      <c r="B44" s="97" t="s">
        <v>168</v>
      </c>
      <c r="C44" s="97" t="s">
        <v>167</v>
      </c>
      <c r="D44" s="98" t="s">
        <v>170</v>
      </c>
      <c r="E44" s="99">
        <v>33.957299999999996</v>
      </c>
      <c r="F44" s="100" t="s">
        <v>91</v>
      </c>
      <c r="G44" s="101"/>
      <c r="H44" s="101"/>
      <c r="I44" s="101"/>
      <c r="J44" s="102"/>
      <c r="K44" s="102"/>
    </row>
    <row r="45" spans="1:11" hidden="1" outlineLevel="2" x14ac:dyDescent="0.2">
      <c r="A45" s="97" t="s">
        <v>167</v>
      </c>
      <c r="B45" s="97" t="s">
        <v>168</v>
      </c>
      <c r="C45" s="97" t="s">
        <v>167</v>
      </c>
      <c r="D45" s="98" t="s">
        <v>170</v>
      </c>
      <c r="E45" s="99">
        <v>31.3</v>
      </c>
      <c r="F45" s="100" t="s">
        <v>91</v>
      </c>
      <c r="G45" s="101"/>
      <c r="H45" s="101"/>
      <c r="I45" s="101"/>
      <c r="J45" s="102"/>
      <c r="K45" s="102"/>
    </row>
    <row r="46" spans="1:11" hidden="1" outlineLevel="2" x14ac:dyDescent="0.2">
      <c r="A46" s="97" t="s">
        <v>167</v>
      </c>
      <c r="B46" s="97" t="s">
        <v>168</v>
      </c>
      <c r="C46" s="97" t="s">
        <v>167</v>
      </c>
      <c r="D46" s="98" t="s">
        <v>170</v>
      </c>
      <c r="E46" s="99">
        <v>12.1166</v>
      </c>
      <c r="F46" s="100" t="s">
        <v>91</v>
      </c>
      <c r="G46" s="101"/>
      <c r="H46" s="101"/>
      <c r="I46" s="101"/>
      <c r="J46" s="102"/>
      <c r="K46" s="102"/>
    </row>
    <row r="47" spans="1:11" hidden="1" outlineLevel="2" x14ac:dyDescent="0.2">
      <c r="A47" s="97" t="s">
        <v>167</v>
      </c>
      <c r="B47" s="97" t="s">
        <v>168</v>
      </c>
      <c r="C47" s="97" t="s">
        <v>167</v>
      </c>
      <c r="D47" s="98" t="s">
        <v>170</v>
      </c>
      <c r="E47" s="99">
        <v>33.441200000000002</v>
      </c>
      <c r="F47" s="100" t="s">
        <v>91</v>
      </c>
      <c r="G47" s="101"/>
      <c r="H47" s="101"/>
      <c r="I47" s="101"/>
      <c r="J47" s="102"/>
      <c r="K47" s="102"/>
    </row>
    <row r="48" spans="1:11" hidden="1" outlineLevel="2" x14ac:dyDescent="0.2">
      <c r="A48" s="97" t="s">
        <v>167</v>
      </c>
      <c r="B48" s="97" t="s">
        <v>168</v>
      </c>
      <c r="C48" s="97" t="s">
        <v>167</v>
      </c>
      <c r="D48" s="98" t="s">
        <v>169</v>
      </c>
      <c r="E48" s="99">
        <v>82.763800000000003</v>
      </c>
      <c r="F48" s="100" t="s">
        <v>91</v>
      </c>
      <c r="G48" s="101"/>
      <c r="H48" s="101"/>
      <c r="I48" s="101"/>
      <c r="J48" s="102"/>
      <c r="K48" s="102"/>
    </row>
    <row r="49" spans="1:11" hidden="1" outlineLevel="2" x14ac:dyDescent="0.2">
      <c r="A49" s="97" t="s">
        <v>167</v>
      </c>
      <c r="B49" s="97" t="s">
        <v>168</v>
      </c>
      <c r="C49" s="97" t="s">
        <v>167</v>
      </c>
      <c r="D49" s="98" t="s">
        <v>170</v>
      </c>
      <c r="E49" s="99">
        <v>77.602500000000006</v>
      </c>
      <c r="F49" s="100" t="s">
        <v>91</v>
      </c>
      <c r="G49" s="101"/>
      <c r="H49" s="101"/>
      <c r="I49" s="101"/>
      <c r="J49" s="102"/>
      <c r="K49" s="102"/>
    </row>
    <row r="50" spans="1:11" hidden="1" outlineLevel="2" x14ac:dyDescent="0.2">
      <c r="A50" s="97" t="s">
        <v>167</v>
      </c>
      <c r="B50" s="97" t="s">
        <v>168</v>
      </c>
      <c r="C50" s="97" t="s">
        <v>167</v>
      </c>
      <c r="D50" s="98" t="s">
        <v>170</v>
      </c>
      <c r="E50" s="99">
        <v>7.9180200000000003</v>
      </c>
      <c r="F50" s="100" t="s">
        <v>91</v>
      </c>
      <c r="G50" s="101"/>
      <c r="H50" s="101"/>
      <c r="I50" s="101"/>
      <c r="J50" s="102"/>
      <c r="K50" s="102"/>
    </row>
    <row r="51" spans="1:11" outlineLevel="1" collapsed="1" x14ac:dyDescent="0.2">
      <c r="A51" s="97"/>
      <c r="B51" s="92" t="s">
        <v>9</v>
      </c>
      <c r="C51" s="97"/>
      <c r="D51" s="98"/>
      <c r="E51" s="99">
        <f>SUBTOTAL(9,E42:E50)</f>
        <v>471.98722000000004</v>
      </c>
      <c r="F51" s="100"/>
      <c r="G51" s="106">
        <f>SUM(G42:G50)</f>
        <v>0</v>
      </c>
      <c r="H51" s="106">
        <f>SUM(H42:H50)</f>
        <v>0</v>
      </c>
      <c r="I51" s="106">
        <f>SUM(I42:I50)</f>
        <v>0</v>
      </c>
      <c r="J51" s="102"/>
      <c r="K51" s="102"/>
    </row>
    <row r="52" spans="1:11" hidden="1" outlineLevel="2" x14ac:dyDescent="0.2">
      <c r="A52" s="97" t="s">
        <v>167</v>
      </c>
      <c r="B52" s="97" t="s">
        <v>171</v>
      </c>
      <c r="C52" s="97" t="s">
        <v>167</v>
      </c>
      <c r="D52" s="98" t="s">
        <v>266</v>
      </c>
      <c r="E52" s="99">
        <v>0.44653599999999999</v>
      </c>
      <c r="F52" s="100" t="s">
        <v>97</v>
      </c>
      <c r="G52" s="101"/>
      <c r="H52" s="101"/>
      <c r="I52" s="102"/>
      <c r="J52" s="102"/>
      <c r="K52" s="102"/>
    </row>
    <row r="53" spans="1:11" hidden="1" outlineLevel="2" x14ac:dyDescent="0.2">
      <c r="A53" s="97" t="s">
        <v>167</v>
      </c>
      <c r="B53" s="97" t="s">
        <v>171</v>
      </c>
      <c r="C53" s="97" t="s">
        <v>167</v>
      </c>
      <c r="D53" s="98" t="s">
        <v>267</v>
      </c>
      <c r="E53" s="99">
        <v>3.3311600000000001</v>
      </c>
      <c r="F53" s="100" t="s">
        <v>97</v>
      </c>
      <c r="G53" s="101"/>
      <c r="H53" s="101"/>
      <c r="I53" s="102"/>
      <c r="J53" s="102"/>
      <c r="K53" s="102"/>
    </row>
    <row r="54" spans="1:11" hidden="1" outlineLevel="2" x14ac:dyDescent="0.2">
      <c r="A54" s="97" t="s">
        <v>167</v>
      </c>
      <c r="B54" s="97" t="s">
        <v>171</v>
      </c>
      <c r="C54" s="97" t="s">
        <v>167</v>
      </c>
      <c r="D54" s="98" t="s">
        <v>268</v>
      </c>
      <c r="E54" s="99">
        <v>3.5292599999999998</v>
      </c>
      <c r="F54" s="100" t="s">
        <v>97</v>
      </c>
      <c r="G54" s="101"/>
      <c r="H54" s="101"/>
      <c r="I54" s="102"/>
      <c r="J54" s="102"/>
      <c r="K54" s="102"/>
    </row>
    <row r="55" spans="1:11" hidden="1" outlineLevel="2" x14ac:dyDescent="0.2">
      <c r="A55" s="97" t="s">
        <v>167</v>
      </c>
      <c r="B55" s="97" t="s">
        <v>171</v>
      </c>
      <c r="C55" s="97" t="s">
        <v>167</v>
      </c>
      <c r="D55" s="98" t="s">
        <v>269</v>
      </c>
      <c r="E55" s="99">
        <v>55.335299999999997</v>
      </c>
      <c r="F55" s="100" t="s">
        <v>97</v>
      </c>
      <c r="G55" s="101"/>
      <c r="H55" s="101"/>
      <c r="I55" s="102"/>
      <c r="J55" s="102"/>
      <c r="K55" s="102"/>
    </row>
    <row r="56" spans="1:11" hidden="1" outlineLevel="2" x14ac:dyDescent="0.2">
      <c r="A56" s="97" t="s">
        <v>167</v>
      </c>
      <c r="B56" s="97" t="s">
        <v>171</v>
      </c>
      <c r="C56" s="97" t="s">
        <v>167</v>
      </c>
      <c r="D56" s="98" t="s">
        <v>270</v>
      </c>
      <c r="E56" s="99">
        <v>9.6826299999999996</v>
      </c>
      <c r="F56" s="100" t="s">
        <v>97</v>
      </c>
      <c r="G56" s="101"/>
      <c r="H56" s="101"/>
      <c r="I56" s="102"/>
      <c r="J56" s="102"/>
      <c r="K56" s="102"/>
    </row>
    <row r="57" spans="1:11" hidden="1" outlineLevel="2" x14ac:dyDescent="0.2">
      <c r="A57" s="97" t="s">
        <v>167</v>
      </c>
      <c r="B57" s="97" t="s">
        <v>171</v>
      </c>
      <c r="C57" s="97" t="s">
        <v>167</v>
      </c>
      <c r="D57" s="98" t="s">
        <v>271</v>
      </c>
      <c r="E57" s="99">
        <v>60.763199999999998</v>
      </c>
      <c r="F57" s="100" t="s">
        <v>97</v>
      </c>
      <c r="G57" s="101"/>
      <c r="H57" s="101"/>
      <c r="I57" s="102"/>
      <c r="J57" s="102"/>
      <c r="K57" s="102"/>
    </row>
    <row r="58" spans="1:11" hidden="1" outlineLevel="2" x14ac:dyDescent="0.2">
      <c r="A58" s="97" t="s">
        <v>167</v>
      </c>
      <c r="B58" s="97" t="s">
        <v>171</v>
      </c>
      <c r="C58" s="97" t="s">
        <v>167</v>
      </c>
      <c r="D58" s="98" t="s">
        <v>272</v>
      </c>
      <c r="E58" s="99">
        <v>36.7881</v>
      </c>
      <c r="F58" s="100" t="s">
        <v>97</v>
      </c>
      <c r="G58" s="101"/>
      <c r="H58" s="101"/>
      <c r="I58" s="102"/>
      <c r="J58" s="102"/>
      <c r="K58" s="102"/>
    </row>
    <row r="59" spans="1:11" hidden="1" outlineLevel="2" x14ac:dyDescent="0.2">
      <c r="A59" s="97" t="s">
        <v>167</v>
      </c>
      <c r="B59" s="97" t="s">
        <v>171</v>
      </c>
      <c r="C59" s="97" t="s">
        <v>167</v>
      </c>
      <c r="D59" s="98" t="s">
        <v>273</v>
      </c>
      <c r="E59" s="99">
        <v>0.60111499999999995</v>
      </c>
      <c r="F59" s="100" t="s">
        <v>97</v>
      </c>
      <c r="G59" s="101"/>
      <c r="H59" s="101"/>
      <c r="I59" s="102"/>
      <c r="J59" s="102"/>
      <c r="K59" s="102"/>
    </row>
    <row r="60" spans="1:11" hidden="1" outlineLevel="2" x14ac:dyDescent="0.2">
      <c r="A60" s="97" t="s">
        <v>167</v>
      </c>
      <c r="B60" s="97" t="s">
        <v>171</v>
      </c>
      <c r="C60" s="97" t="s">
        <v>167</v>
      </c>
      <c r="D60" s="98" t="s">
        <v>274</v>
      </c>
      <c r="E60" s="99">
        <v>2.3765999999999998</v>
      </c>
      <c r="F60" s="100" t="s">
        <v>97</v>
      </c>
      <c r="G60" s="101"/>
      <c r="H60" s="101"/>
      <c r="I60" s="102"/>
      <c r="J60" s="102"/>
      <c r="K60" s="102"/>
    </row>
    <row r="61" spans="1:11" hidden="1" outlineLevel="2" x14ac:dyDescent="0.2">
      <c r="A61" s="97" t="s">
        <v>167</v>
      </c>
      <c r="B61" s="97" t="s">
        <v>171</v>
      </c>
      <c r="C61" s="97" t="s">
        <v>167</v>
      </c>
      <c r="D61" s="98" t="s">
        <v>275</v>
      </c>
      <c r="E61" s="99">
        <v>81.662300000000002</v>
      </c>
      <c r="F61" s="100" t="s">
        <v>97</v>
      </c>
      <c r="G61" s="101"/>
      <c r="H61" s="101"/>
      <c r="I61" s="102"/>
      <c r="J61" s="102"/>
      <c r="K61" s="102"/>
    </row>
    <row r="62" spans="1:11" hidden="1" outlineLevel="2" x14ac:dyDescent="0.2">
      <c r="A62" s="97" t="s">
        <v>167</v>
      </c>
      <c r="B62" s="97" t="s">
        <v>171</v>
      </c>
      <c r="C62" s="97" t="s">
        <v>167</v>
      </c>
      <c r="D62" s="98" t="s">
        <v>274</v>
      </c>
      <c r="E62" s="99">
        <v>0.117301</v>
      </c>
      <c r="F62" s="100" t="s">
        <v>97</v>
      </c>
      <c r="G62" s="101"/>
      <c r="H62" s="101"/>
      <c r="I62" s="102"/>
      <c r="J62" s="102"/>
      <c r="K62" s="102"/>
    </row>
    <row r="63" spans="1:11" hidden="1" outlineLevel="2" x14ac:dyDescent="0.2">
      <c r="A63" s="97" t="s">
        <v>167</v>
      </c>
      <c r="B63" s="97" t="s">
        <v>171</v>
      </c>
      <c r="C63" s="97" t="s">
        <v>167</v>
      </c>
      <c r="D63" s="98" t="s">
        <v>276</v>
      </c>
      <c r="E63" s="99">
        <v>9.52182</v>
      </c>
      <c r="F63" s="100" t="s">
        <v>97</v>
      </c>
      <c r="G63" s="101"/>
      <c r="H63" s="101"/>
      <c r="I63" s="102"/>
      <c r="J63" s="102"/>
      <c r="K63" s="102"/>
    </row>
    <row r="64" spans="1:11" hidden="1" outlineLevel="2" x14ac:dyDescent="0.2">
      <c r="A64" s="97" t="s">
        <v>167</v>
      </c>
      <c r="B64" s="97" t="s">
        <v>171</v>
      </c>
      <c r="C64" s="97" t="s">
        <v>167</v>
      </c>
      <c r="D64" s="98" t="s">
        <v>267</v>
      </c>
      <c r="E64" s="99">
        <v>8.1996099999999998</v>
      </c>
      <c r="F64" s="100" t="s">
        <v>97</v>
      </c>
      <c r="G64" s="101"/>
      <c r="H64" s="101"/>
      <c r="I64" s="102"/>
      <c r="J64" s="102"/>
      <c r="K64" s="102"/>
    </row>
    <row r="65" spans="1:11" hidden="1" outlineLevel="2" x14ac:dyDescent="0.2">
      <c r="A65" s="97" t="s">
        <v>167</v>
      </c>
      <c r="B65" s="97" t="s">
        <v>171</v>
      </c>
      <c r="C65" s="97" t="s">
        <v>167</v>
      </c>
      <c r="D65" s="98" t="s">
        <v>172</v>
      </c>
      <c r="E65" s="99">
        <v>0.784941</v>
      </c>
      <c r="F65" s="100" t="s">
        <v>97</v>
      </c>
      <c r="G65" s="101"/>
      <c r="H65" s="101"/>
      <c r="I65" s="102"/>
      <c r="J65" s="102"/>
      <c r="K65" s="102"/>
    </row>
    <row r="66" spans="1:11" hidden="1" outlineLevel="2" x14ac:dyDescent="0.2">
      <c r="A66" s="97" t="s">
        <v>167</v>
      </c>
      <c r="B66" s="97" t="s">
        <v>171</v>
      </c>
      <c r="C66" s="97" t="s">
        <v>167</v>
      </c>
      <c r="D66" s="98" t="s">
        <v>277</v>
      </c>
      <c r="E66" s="99">
        <v>4.8512899999999997</v>
      </c>
      <c r="F66" s="100" t="s">
        <v>97</v>
      </c>
      <c r="G66" s="101"/>
      <c r="H66" s="101"/>
      <c r="I66" s="102"/>
      <c r="J66" s="102"/>
      <c r="K66" s="102"/>
    </row>
    <row r="67" spans="1:11" hidden="1" outlineLevel="2" x14ac:dyDescent="0.2">
      <c r="A67" s="97" t="s">
        <v>167</v>
      </c>
      <c r="B67" s="97" t="s">
        <v>171</v>
      </c>
      <c r="C67" s="97" t="s">
        <v>167</v>
      </c>
      <c r="D67" s="98" t="s">
        <v>267</v>
      </c>
      <c r="E67" s="99">
        <v>6.2604899999999999</v>
      </c>
      <c r="F67" s="100" t="s">
        <v>97</v>
      </c>
      <c r="G67" s="101"/>
      <c r="H67" s="101"/>
      <c r="I67" s="102"/>
      <c r="J67" s="102"/>
      <c r="K67" s="102"/>
    </row>
    <row r="68" spans="1:11" hidden="1" outlineLevel="2" x14ac:dyDescent="0.2">
      <c r="A68" s="97" t="s">
        <v>167</v>
      </c>
      <c r="B68" s="97" t="s">
        <v>171</v>
      </c>
      <c r="C68" s="97" t="s">
        <v>167</v>
      </c>
      <c r="D68" s="98" t="s">
        <v>278</v>
      </c>
      <c r="E68" s="99">
        <v>5.8882599999999998</v>
      </c>
      <c r="F68" s="100" t="s">
        <v>97</v>
      </c>
      <c r="G68" s="101"/>
      <c r="H68" s="101"/>
      <c r="I68" s="102"/>
      <c r="J68" s="102"/>
      <c r="K68" s="102"/>
    </row>
    <row r="69" spans="1:11" hidden="1" outlineLevel="2" x14ac:dyDescent="0.2">
      <c r="A69" s="97" t="s">
        <v>167</v>
      </c>
      <c r="B69" s="97" t="s">
        <v>171</v>
      </c>
      <c r="C69" s="97" t="s">
        <v>167</v>
      </c>
      <c r="D69" s="98" t="s">
        <v>279</v>
      </c>
      <c r="E69" s="99">
        <v>111.947</v>
      </c>
      <c r="F69" s="100" t="s">
        <v>97</v>
      </c>
      <c r="G69" s="101"/>
      <c r="H69" s="101"/>
      <c r="I69" s="102"/>
      <c r="J69" s="102"/>
      <c r="K69" s="102"/>
    </row>
    <row r="70" spans="1:11" hidden="1" outlineLevel="2" x14ac:dyDescent="0.2">
      <c r="A70" s="97" t="s">
        <v>167</v>
      </c>
      <c r="B70" s="97" t="s">
        <v>171</v>
      </c>
      <c r="C70" s="97" t="s">
        <v>167</v>
      </c>
      <c r="D70" s="98" t="s">
        <v>280</v>
      </c>
      <c r="E70" s="99">
        <v>313.60000000000002</v>
      </c>
      <c r="F70" s="100" t="s">
        <v>94</v>
      </c>
      <c r="G70" s="101"/>
      <c r="H70" s="101"/>
      <c r="I70" s="101"/>
      <c r="J70" s="102"/>
      <c r="K70" s="102"/>
    </row>
    <row r="71" spans="1:11" hidden="1" outlineLevel="2" x14ac:dyDescent="0.2">
      <c r="A71" s="97" t="s">
        <v>167</v>
      </c>
      <c r="B71" s="97" t="s">
        <v>171</v>
      </c>
      <c r="C71" s="97" t="s">
        <v>167</v>
      </c>
      <c r="D71" s="98" t="s">
        <v>275</v>
      </c>
      <c r="E71" s="99">
        <v>10.0921</v>
      </c>
      <c r="F71" s="100" t="s">
        <v>97</v>
      </c>
      <c r="G71" s="101"/>
      <c r="H71" s="101"/>
      <c r="I71" s="102"/>
      <c r="J71" s="102"/>
      <c r="K71" s="102"/>
    </row>
    <row r="72" spans="1:11" hidden="1" outlineLevel="2" x14ac:dyDescent="0.2">
      <c r="A72" s="97" t="s">
        <v>167</v>
      </c>
      <c r="B72" s="97" t="s">
        <v>171</v>
      </c>
      <c r="C72" s="97" t="s">
        <v>167</v>
      </c>
      <c r="D72" s="98" t="s">
        <v>281</v>
      </c>
      <c r="E72" s="99">
        <v>6.93065</v>
      </c>
      <c r="F72" s="100" t="s">
        <v>97</v>
      </c>
      <c r="G72" s="101"/>
      <c r="H72" s="101"/>
      <c r="I72" s="102"/>
      <c r="J72" s="102"/>
      <c r="K72" s="102"/>
    </row>
    <row r="73" spans="1:11" hidden="1" outlineLevel="2" x14ac:dyDescent="0.2">
      <c r="A73" s="97" t="s">
        <v>167</v>
      </c>
      <c r="B73" s="97" t="s">
        <v>171</v>
      </c>
      <c r="C73" s="97" t="s">
        <v>256</v>
      </c>
      <c r="D73" s="98" t="s">
        <v>260</v>
      </c>
      <c r="E73" s="99">
        <v>175.791</v>
      </c>
      <c r="F73" s="100" t="s">
        <v>94</v>
      </c>
      <c r="G73" s="101"/>
      <c r="H73" s="101"/>
      <c r="I73" s="101"/>
      <c r="J73" s="102"/>
      <c r="K73" s="102"/>
    </row>
    <row r="74" spans="1:11" hidden="1" outlineLevel="2" x14ac:dyDescent="0.2">
      <c r="A74" s="97" t="s">
        <v>167</v>
      </c>
      <c r="B74" s="97" t="s">
        <v>171</v>
      </c>
      <c r="C74" s="97" t="s">
        <v>167</v>
      </c>
      <c r="D74" s="98" t="s">
        <v>172</v>
      </c>
      <c r="E74" s="99">
        <v>153.29300000000001</v>
      </c>
      <c r="F74" s="100" t="s">
        <v>91</v>
      </c>
      <c r="G74" s="101"/>
      <c r="H74" s="101"/>
      <c r="I74" s="101"/>
      <c r="J74" s="102"/>
      <c r="K74" s="102"/>
    </row>
    <row r="75" spans="1:11" hidden="1" outlineLevel="2" x14ac:dyDescent="0.2">
      <c r="A75" s="97" t="s">
        <v>167</v>
      </c>
      <c r="B75" s="97" t="s">
        <v>171</v>
      </c>
      <c r="C75" s="97" t="s">
        <v>167</v>
      </c>
      <c r="D75" s="98" t="s">
        <v>172</v>
      </c>
      <c r="E75" s="99">
        <v>16.4011</v>
      </c>
      <c r="F75" s="100" t="s">
        <v>91</v>
      </c>
      <c r="G75" s="101"/>
      <c r="H75" s="101"/>
      <c r="I75" s="101"/>
      <c r="J75" s="102"/>
      <c r="K75" s="102"/>
    </row>
    <row r="76" spans="1:11" hidden="1" outlineLevel="2" x14ac:dyDescent="0.2">
      <c r="A76" s="97" t="s">
        <v>167</v>
      </c>
      <c r="B76" s="97" t="s">
        <v>171</v>
      </c>
      <c r="C76" s="97" t="s">
        <v>167</v>
      </c>
      <c r="D76" s="98" t="s">
        <v>280</v>
      </c>
      <c r="E76" s="99">
        <v>61.612099999999998</v>
      </c>
      <c r="F76" s="100" t="s">
        <v>94</v>
      </c>
      <c r="G76" s="101"/>
      <c r="H76" s="101"/>
      <c r="I76" s="101"/>
      <c r="J76" s="102"/>
      <c r="K76" s="102"/>
    </row>
    <row r="77" spans="1:11" hidden="1" outlineLevel="2" x14ac:dyDescent="0.2">
      <c r="A77" s="97" t="s">
        <v>167</v>
      </c>
      <c r="B77" s="97" t="s">
        <v>171</v>
      </c>
      <c r="C77" s="97" t="s">
        <v>167</v>
      </c>
      <c r="D77" s="98" t="s">
        <v>282</v>
      </c>
      <c r="E77" s="99">
        <v>47.415700000000001</v>
      </c>
      <c r="F77" s="100" t="s">
        <v>97</v>
      </c>
      <c r="G77" s="101"/>
      <c r="H77" s="101"/>
      <c r="I77" s="102"/>
      <c r="J77" s="102"/>
      <c r="K77" s="102"/>
    </row>
    <row r="78" spans="1:11" hidden="1" outlineLevel="2" x14ac:dyDescent="0.2">
      <c r="A78" s="97" t="s">
        <v>167</v>
      </c>
      <c r="B78" s="97" t="s">
        <v>171</v>
      </c>
      <c r="C78" s="97" t="s">
        <v>167</v>
      </c>
      <c r="D78" s="98" t="s">
        <v>282</v>
      </c>
      <c r="E78" s="99">
        <v>64.032799999999995</v>
      </c>
      <c r="F78" s="100" t="s">
        <v>97</v>
      </c>
      <c r="G78" s="101"/>
      <c r="H78" s="101"/>
      <c r="I78" s="102"/>
      <c r="J78" s="102"/>
      <c r="K78" s="102"/>
    </row>
    <row r="79" spans="1:11" hidden="1" outlineLevel="2" x14ac:dyDescent="0.2">
      <c r="A79" s="97" t="s">
        <v>167</v>
      </c>
      <c r="B79" s="97" t="s">
        <v>171</v>
      </c>
      <c r="C79" s="97" t="s">
        <v>167</v>
      </c>
      <c r="D79" s="98" t="s">
        <v>279</v>
      </c>
      <c r="E79" s="99">
        <v>156.57400000000001</v>
      </c>
      <c r="F79" s="100" t="s">
        <v>97</v>
      </c>
      <c r="G79" s="101"/>
      <c r="H79" s="101"/>
      <c r="I79" s="102"/>
      <c r="J79" s="102"/>
      <c r="K79" s="102"/>
    </row>
    <row r="80" spans="1:11" hidden="1" outlineLevel="2" x14ac:dyDescent="0.2">
      <c r="A80" s="97" t="s">
        <v>167</v>
      </c>
      <c r="B80" s="97" t="s">
        <v>171</v>
      </c>
      <c r="C80" s="97" t="s">
        <v>167</v>
      </c>
      <c r="D80" s="98" t="s">
        <v>283</v>
      </c>
      <c r="E80" s="99">
        <v>37.661499999999997</v>
      </c>
      <c r="F80" s="100" t="s">
        <v>97</v>
      </c>
      <c r="G80" s="101"/>
      <c r="H80" s="101"/>
      <c r="I80" s="102"/>
      <c r="J80" s="102"/>
      <c r="K80" s="102"/>
    </row>
    <row r="81" spans="1:11" hidden="1" outlineLevel="2" x14ac:dyDescent="0.2">
      <c r="A81" s="97" t="s">
        <v>167</v>
      </c>
      <c r="B81" s="97" t="s">
        <v>171</v>
      </c>
      <c r="C81" s="97" t="s">
        <v>167</v>
      </c>
      <c r="D81" s="98" t="s">
        <v>277</v>
      </c>
      <c r="E81" s="99">
        <v>9.6094399999999993</v>
      </c>
      <c r="F81" s="100" t="s">
        <v>97</v>
      </c>
      <c r="G81" s="101"/>
      <c r="H81" s="101"/>
      <c r="I81" s="102"/>
      <c r="J81" s="102"/>
      <c r="K81" s="102"/>
    </row>
    <row r="82" spans="1:11" hidden="1" outlineLevel="2" x14ac:dyDescent="0.2">
      <c r="A82" s="97" t="s">
        <v>167</v>
      </c>
      <c r="B82" s="97" t="s">
        <v>171</v>
      </c>
      <c r="C82" s="97" t="s">
        <v>167</v>
      </c>
      <c r="D82" s="98" t="s">
        <v>284</v>
      </c>
      <c r="E82" s="99">
        <v>5.3746499999999999</v>
      </c>
      <c r="F82" s="100" t="s">
        <v>97</v>
      </c>
      <c r="G82" s="101"/>
      <c r="H82" s="101"/>
      <c r="I82" s="102"/>
      <c r="J82" s="102"/>
      <c r="K82" s="102"/>
    </row>
    <row r="83" spans="1:11" hidden="1" outlineLevel="2" x14ac:dyDescent="0.2">
      <c r="A83" s="97" t="s">
        <v>167</v>
      </c>
      <c r="B83" s="97" t="s">
        <v>171</v>
      </c>
      <c r="C83" s="97" t="s">
        <v>167</v>
      </c>
      <c r="D83" s="98" t="s">
        <v>273</v>
      </c>
      <c r="E83" s="99">
        <v>6.0315000000000003</v>
      </c>
      <c r="F83" s="100" t="s">
        <v>97</v>
      </c>
      <c r="G83" s="101"/>
      <c r="H83" s="101"/>
      <c r="I83" s="102"/>
      <c r="J83" s="102"/>
      <c r="K83" s="102"/>
    </row>
    <row r="84" spans="1:11" hidden="1" outlineLevel="2" x14ac:dyDescent="0.2">
      <c r="A84" s="97" t="s">
        <v>167</v>
      </c>
      <c r="B84" s="97" t="s">
        <v>171</v>
      </c>
      <c r="C84" s="97" t="s">
        <v>167</v>
      </c>
      <c r="D84" s="98" t="s">
        <v>285</v>
      </c>
      <c r="E84" s="99">
        <v>34.349899999999998</v>
      </c>
      <c r="F84" s="100" t="s">
        <v>97</v>
      </c>
      <c r="G84" s="101"/>
      <c r="H84" s="101"/>
      <c r="I84" s="102"/>
      <c r="J84" s="102"/>
      <c r="K84" s="102"/>
    </row>
    <row r="85" spans="1:11" hidden="1" outlineLevel="2" x14ac:dyDescent="0.2">
      <c r="A85" s="97" t="s">
        <v>167</v>
      </c>
      <c r="B85" s="97" t="s">
        <v>171</v>
      </c>
      <c r="C85" s="97" t="s">
        <v>167</v>
      </c>
      <c r="D85" s="98" t="s">
        <v>286</v>
      </c>
      <c r="E85" s="99">
        <v>12.2332</v>
      </c>
      <c r="F85" s="100" t="s">
        <v>97</v>
      </c>
      <c r="G85" s="101"/>
      <c r="H85" s="101"/>
      <c r="I85" s="102"/>
      <c r="J85" s="102"/>
      <c r="K85" s="102"/>
    </row>
    <row r="86" spans="1:11" hidden="1" outlineLevel="2" x14ac:dyDescent="0.2">
      <c r="A86" s="97" t="s">
        <v>167</v>
      </c>
      <c r="B86" s="97" t="s">
        <v>171</v>
      </c>
      <c r="C86" s="97" t="s">
        <v>167</v>
      </c>
      <c r="D86" s="98" t="s">
        <v>286</v>
      </c>
      <c r="E86" s="99">
        <v>6.7166399999999999</v>
      </c>
      <c r="F86" s="100" t="s">
        <v>97</v>
      </c>
      <c r="G86" s="101"/>
      <c r="H86" s="101"/>
      <c r="I86" s="102"/>
      <c r="J86" s="102"/>
      <c r="K86" s="102"/>
    </row>
    <row r="87" spans="1:11" hidden="1" outlineLevel="2" x14ac:dyDescent="0.2">
      <c r="A87" s="97" t="s">
        <v>167</v>
      </c>
      <c r="B87" s="97" t="s">
        <v>171</v>
      </c>
      <c r="C87" s="97" t="s">
        <v>167</v>
      </c>
      <c r="D87" s="98" t="s">
        <v>172</v>
      </c>
      <c r="E87" s="99">
        <v>0.84759899999999999</v>
      </c>
      <c r="F87" s="100" t="s">
        <v>97</v>
      </c>
      <c r="G87" s="101"/>
      <c r="H87" s="101"/>
      <c r="I87" s="102"/>
      <c r="J87" s="102"/>
      <c r="K87" s="102"/>
    </row>
    <row r="88" spans="1:11" hidden="1" outlineLevel="2" x14ac:dyDescent="0.2">
      <c r="A88" s="97" t="s">
        <v>167</v>
      </c>
      <c r="B88" s="97" t="s">
        <v>171</v>
      </c>
      <c r="C88" s="97" t="s">
        <v>167</v>
      </c>
      <c r="D88" s="98" t="s">
        <v>287</v>
      </c>
      <c r="E88" s="99">
        <v>3.3453499999999998</v>
      </c>
      <c r="F88" s="100" t="s">
        <v>97</v>
      </c>
      <c r="G88" s="101"/>
      <c r="H88" s="101"/>
      <c r="I88" s="102"/>
      <c r="J88" s="102"/>
      <c r="K88" s="102"/>
    </row>
    <row r="89" spans="1:11" hidden="1" outlineLevel="2" x14ac:dyDescent="0.2">
      <c r="A89" s="97" t="s">
        <v>167</v>
      </c>
      <c r="B89" s="97" t="s">
        <v>171</v>
      </c>
      <c r="C89" s="97" t="s">
        <v>167</v>
      </c>
      <c r="D89" s="98" t="s">
        <v>285</v>
      </c>
      <c r="E89" s="99">
        <v>18.5031</v>
      </c>
      <c r="F89" s="100" t="s">
        <v>97</v>
      </c>
      <c r="G89" s="101"/>
      <c r="H89" s="101"/>
      <c r="I89" s="102"/>
      <c r="J89" s="102"/>
      <c r="K89" s="102"/>
    </row>
    <row r="90" spans="1:11" hidden="1" outlineLevel="2" x14ac:dyDescent="0.2">
      <c r="A90" s="97" t="s">
        <v>167</v>
      </c>
      <c r="B90" s="97" t="s">
        <v>171</v>
      </c>
      <c r="C90" s="97" t="s">
        <v>167</v>
      </c>
      <c r="D90" s="98" t="s">
        <v>288</v>
      </c>
      <c r="E90" s="99">
        <v>249.01300000000001</v>
      </c>
      <c r="F90" s="100" t="s">
        <v>97</v>
      </c>
      <c r="G90" s="101"/>
      <c r="H90" s="101"/>
      <c r="I90" s="102"/>
      <c r="J90" s="102"/>
      <c r="K90" s="102"/>
    </row>
    <row r="91" spans="1:11" hidden="1" outlineLevel="2" x14ac:dyDescent="0.2">
      <c r="A91" s="97" t="s">
        <v>167</v>
      </c>
      <c r="B91" s="97" t="s">
        <v>171</v>
      </c>
      <c r="C91" s="97" t="s">
        <v>167</v>
      </c>
      <c r="D91" s="98" t="s">
        <v>266</v>
      </c>
      <c r="E91" s="99">
        <v>7.7509399999999999</v>
      </c>
      <c r="F91" s="100" t="s">
        <v>97</v>
      </c>
      <c r="G91" s="101"/>
      <c r="H91" s="101"/>
      <c r="I91" s="102"/>
      <c r="J91" s="102"/>
      <c r="K91" s="102"/>
    </row>
    <row r="92" spans="1:11" hidden="1" outlineLevel="2" x14ac:dyDescent="0.2">
      <c r="A92" s="97" t="s">
        <v>167</v>
      </c>
      <c r="B92" s="97" t="s">
        <v>171</v>
      </c>
      <c r="C92" s="97" t="s">
        <v>167</v>
      </c>
      <c r="D92" s="98" t="s">
        <v>289</v>
      </c>
      <c r="E92" s="99">
        <v>44.669899999999998</v>
      </c>
      <c r="F92" s="100" t="s">
        <v>97</v>
      </c>
      <c r="G92" s="101"/>
      <c r="H92" s="101"/>
      <c r="I92" s="102"/>
      <c r="J92" s="102"/>
      <c r="K92" s="102"/>
    </row>
    <row r="93" spans="1:11" hidden="1" outlineLevel="2" x14ac:dyDescent="0.2">
      <c r="A93" s="97" t="s">
        <v>167</v>
      </c>
      <c r="B93" s="97" t="s">
        <v>171</v>
      </c>
      <c r="C93" s="97" t="s">
        <v>167</v>
      </c>
      <c r="D93" s="98" t="s">
        <v>287</v>
      </c>
      <c r="E93" s="99">
        <v>1.03904</v>
      </c>
      <c r="F93" s="100" t="s">
        <v>97</v>
      </c>
      <c r="G93" s="101"/>
      <c r="H93" s="101"/>
      <c r="I93" s="102"/>
      <c r="J93" s="102"/>
      <c r="K93" s="102"/>
    </row>
    <row r="94" spans="1:11" hidden="1" outlineLevel="2" x14ac:dyDescent="0.2">
      <c r="A94" s="97" t="s">
        <v>167</v>
      </c>
      <c r="B94" s="97" t="s">
        <v>171</v>
      </c>
      <c r="C94" s="97" t="s">
        <v>167</v>
      </c>
      <c r="D94" s="98" t="s">
        <v>290</v>
      </c>
      <c r="E94" s="99">
        <v>22.768999999999998</v>
      </c>
      <c r="F94" s="100" t="s">
        <v>97</v>
      </c>
      <c r="G94" s="101"/>
      <c r="H94" s="101"/>
      <c r="I94" s="102"/>
      <c r="J94" s="102"/>
      <c r="K94" s="102"/>
    </row>
    <row r="95" spans="1:11" hidden="1" outlineLevel="2" x14ac:dyDescent="0.2">
      <c r="A95" s="97" t="s">
        <v>167</v>
      </c>
      <c r="B95" s="97" t="s">
        <v>171</v>
      </c>
      <c r="C95" s="97" t="s">
        <v>167</v>
      </c>
      <c r="D95" s="98" t="s">
        <v>276</v>
      </c>
      <c r="E95" s="99">
        <v>1.6024099999999999</v>
      </c>
      <c r="F95" s="100" t="s">
        <v>97</v>
      </c>
      <c r="G95" s="101"/>
      <c r="H95" s="101"/>
      <c r="I95" s="102"/>
      <c r="J95" s="102"/>
      <c r="K95" s="102"/>
    </row>
    <row r="96" spans="1:11" hidden="1" outlineLevel="2" x14ac:dyDescent="0.2">
      <c r="A96" s="97" t="s">
        <v>167</v>
      </c>
      <c r="B96" s="97" t="s">
        <v>171</v>
      </c>
      <c r="C96" s="97" t="s">
        <v>167</v>
      </c>
      <c r="D96" s="98" t="s">
        <v>272</v>
      </c>
      <c r="E96" s="99">
        <v>90.507199999999997</v>
      </c>
      <c r="F96" s="100" t="s">
        <v>97</v>
      </c>
      <c r="G96" s="101"/>
      <c r="H96" s="101"/>
      <c r="I96" s="102"/>
      <c r="J96" s="102"/>
      <c r="K96" s="102"/>
    </row>
    <row r="97" spans="1:11" hidden="1" outlineLevel="2" x14ac:dyDescent="0.2">
      <c r="A97" s="97" t="s">
        <v>167</v>
      </c>
      <c r="B97" s="97" t="s">
        <v>171</v>
      </c>
      <c r="C97" s="97" t="s">
        <v>167</v>
      </c>
      <c r="D97" s="98" t="s">
        <v>291</v>
      </c>
      <c r="E97" s="99">
        <v>23.319400000000002</v>
      </c>
      <c r="F97" s="100" t="s">
        <v>97</v>
      </c>
      <c r="G97" s="101"/>
      <c r="H97" s="101"/>
      <c r="I97" s="102"/>
      <c r="J97" s="102"/>
      <c r="K97" s="102"/>
    </row>
    <row r="98" spans="1:11" hidden="1" outlineLevel="2" x14ac:dyDescent="0.2">
      <c r="A98" s="97" t="s">
        <v>167</v>
      </c>
      <c r="B98" s="97" t="s">
        <v>171</v>
      </c>
      <c r="C98" s="97" t="s">
        <v>167</v>
      </c>
      <c r="D98" s="98" t="s">
        <v>288</v>
      </c>
      <c r="E98" s="99">
        <v>18.386199999999999</v>
      </c>
      <c r="F98" s="100" t="s">
        <v>97</v>
      </c>
      <c r="G98" s="101"/>
      <c r="H98" s="101"/>
      <c r="I98" s="102"/>
      <c r="J98" s="102"/>
      <c r="K98" s="102"/>
    </row>
    <row r="99" spans="1:11" hidden="1" outlineLevel="2" x14ac:dyDescent="0.2">
      <c r="A99" s="97" t="s">
        <v>167</v>
      </c>
      <c r="B99" s="97" t="s">
        <v>171</v>
      </c>
      <c r="C99" s="97" t="s">
        <v>167</v>
      </c>
      <c r="D99" s="98" t="s">
        <v>289</v>
      </c>
      <c r="E99" s="99">
        <v>3.38273</v>
      </c>
      <c r="F99" s="100" t="s">
        <v>97</v>
      </c>
      <c r="G99" s="101"/>
      <c r="H99" s="101"/>
      <c r="I99" s="102"/>
      <c r="J99" s="102"/>
      <c r="K99" s="102"/>
    </row>
    <row r="100" spans="1:11" hidden="1" outlineLevel="2" x14ac:dyDescent="0.2">
      <c r="A100" s="97" t="s">
        <v>167</v>
      </c>
      <c r="B100" s="97" t="s">
        <v>171</v>
      </c>
      <c r="C100" s="97" t="s">
        <v>167</v>
      </c>
      <c r="D100" s="98" t="s">
        <v>275</v>
      </c>
      <c r="E100" s="99">
        <v>50.372900000000001</v>
      </c>
      <c r="F100" s="100" t="s">
        <v>97</v>
      </c>
      <c r="G100" s="101"/>
      <c r="H100" s="101"/>
      <c r="I100" s="102"/>
      <c r="J100" s="102"/>
      <c r="K100" s="102"/>
    </row>
    <row r="101" spans="1:11" hidden="1" outlineLevel="2" x14ac:dyDescent="0.2">
      <c r="A101" s="97" t="s">
        <v>167</v>
      </c>
      <c r="B101" s="97" t="s">
        <v>171</v>
      </c>
      <c r="C101" s="97" t="s">
        <v>167</v>
      </c>
      <c r="D101" s="98" t="s">
        <v>292</v>
      </c>
      <c r="E101" s="99">
        <v>25.591100000000001</v>
      </c>
      <c r="F101" s="100" t="s">
        <v>97</v>
      </c>
      <c r="G101" s="101"/>
      <c r="H101" s="101"/>
      <c r="I101" s="102"/>
      <c r="J101" s="102"/>
      <c r="K101" s="102"/>
    </row>
    <row r="102" spans="1:11" hidden="1" outlineLevel="2" x14ac:dyDescent="0.2">
      <c r="A102" s="97" t="s">
        <v>167</v>
      </c>
      <c r="B102" s="97" t="s">
        <v>171</v>
      </c>
      <c r="C102" s="97" t="s">
        <v>167</v>
      </c>
      <c r="D102" s="98" t="s">
        <v>269</v>
      </c>
      <c r="E102" s="99">
        <v>10.989599999999999</v>
      </c>
      <c r="F102" s="100" t="s">
        <v>97</v>
      </c>
      <c r="G102" s="101"/>
      <c r="H102" s="101"/>
      <c r="I102" s="102"/>
      <c r="J102" s="102"/>
      <c r="K102" s="102"/>
    </row>
    <row r="103" spans="1:11" hidden="1" outlineLevel="2" x14ac:dyDescent="0.2">
      <c r="A103" s="97" t="s">
        <v>167</v>
      </c>
      <c r="B103" s="97" t="s">
        <v>171</v>
      </c>
      <c r="C103" s="97" t="s">
        <v>167</v>
      </c>
      <c r="D103" s="98" t="s">
        <v>282</v>
      </c>
      <c r="E103" s="99">
        <v>130.035</v>
      </c>
      <c r="F103" s="100" t="s">
        <v>97</v>
      </c>
      <c r="G103" s="101"/>
      <c r="H103" s="101"/>
      <c r="I103" s="102"/>
      <c r="J103" s="102"/>
      <c r="K103" s="102"/>
    </row>
    <row r="104" spans="1:11" outlineLevel="1" collapsed="1" x14ac:dyDescent="0.2">
      <c r="A104" s="97"/>
      <c r="B104" s="92" t="s">
        <v>10</v>
      </c>
      <c r="C104" s="97"/>
      <c r="D104" s="98"/>
      <c r="E104" s="99">
        <f>SUBTOTAL(9,E52:E103)</f>
        <v>2221.9306619999998</v>
      </c>
      <c r="F104" s="100"/>
      <c r="G104" s="106">
        <f>SUM(G52:G103)</f>
        <v>0</v>
      </c>
      <c r="H104" s="106">
        <f>SUM(H52:H103)</f>
        <v>0</v>
      </c>
      <c r="I104" s="106">
        <f>SUM(I76,I75,I74,I73,I70)</f>
        <v>0</v>
      </c>
      <c r="J104" s="102"/>
      <c r="K104" s="102"/>
    </row>
    <row r="105" spans="1:11" hidden="1" outlineLevel="2" x14ac:dyDescent="0.2">
      <c r="A105" s="97" t="s">
        <v>167</v>
      </c>
      <c r="B105" s="97" t="s">
        <v>293</v>
      </c>
      <c r="C105" s="97" t="s">
        <v>167</v>
      </c>
      <c r="D105" s="98" t="s">
        <v>294</v>
      </c>
      <c r="E105" s="99">
        <v>247.91800000000001</v>
      </c>
      <c r="F105" s="100" t="s">
        <v>94</v>
      </c>
      <c r="G105" s="101"/>
      <c r="H105" s="101"/>
      <c r="I105" s="101"/>
      <c r="J105" s="102"/>
      <c r="K105" s="102"/>
    </row>
    <row r="106" spans="1:11" outlineLevel="1" collapsed="1" x14ac:dyDescent="0.2">
      <c r="A106" s="97"/>
      <c r="B106" s="92" t="s">
        <v>11</v>
      </c>
      <c r="C106" s="97"/>
      <c r="D106" s="98"/>
      <c r="E106" s="99">
        <f>SUBTOTAL(9,E105:E105)</f>
        <v>247.91800000000001</v>
      </c>
      <c r="F106" s="100"/>
      <c r="G106" s="106">
        <f>SUM(G105)</f>
        <v>0</v>
      </c>
      <c r="H106" s="106">
        <f>SUM(H105)</f>
        <v>0</v>
      </c>
      <c r="I106" s="106">
        <f>SUM(I105)</f>
        <v>0</v>
      </c>
      <c r="J106" s="102"/>
      <c r="K106" s="102"/>
    </row>
    <row r="107" spans="1:11" hidden="1" outlineLevel="2" x14ac:dyDescent="0.2">
      <c r="A107" s="97" t="s">
        <v>167</v>
      </c>
      <c r="B107" s="97" t="s">
        <v>173</v>
      </c>
      <c r="C107" s="97" t="s">
        <v>167</v>
      </c>
      <c r="D107" s="98" t="s">
        <v>175</v>
      </c>
      <c r="E107" s="99">
        <v>0.945052</v>
      </c>
      <c r="F107" s="100" t="s">
        <v>91</v>
      </c>
      <c r="G107" s="101"/>
      <c r="H107" s="101"/>
      <c r="I107" s="101"/>
      <c r="J107" s="102"/>
      <c r="K107" s="102"/>
    </row>
    <row r="108" spans="1:11" hidden="1" outlineLevel="2" x14ac:dyDescent="0.2">
      <c r="A108" s="97" t="s">
        <v>167</v>
      </c>
      <c r="B108" s="97" t="s">
        <v>173</v>
      </c>
      <c r="C108" s="97" t="s">
        <v>167</v>
      </c>
      <c r="D108" s="98" t="s">
        <v>176</v>
      </c>
      <c r="E108" s="99">
        <v>500.17700000000002</v>
      </c>
      <c r="F108" s="100" t="s">
        <v>91</v>
      </c>
      <c r="G108" s="101"/>
      <c r="H108" s="101"/>
      <c r="I108" s="101"/>
      <c r="J108" s="102"/>
      <c r="K108" s="102"/>
    </row>
    <row r="109" spans="1:11" hidden="1" outlineLevel="2" x14ac:dyDescent="0.2">
      <c r="A109" s="97" t="s">
        <v>167</v>
      </c>
      <c r="B109" s="97" t="s">
        <v>173</v>
      </c>
      <c r="C109" s="97" t="s">
        <v>167</v>
      </c>
      <c r="D109" s="98" t="s">
        <v>174</v>
      </c>
      <c r="E109" s="99">
        <v>2472.56</v>
      </c>
      <c r="F109" s="100" t="s">
        <v>91</v>
      </c>
      <c r="G109" s="101"/>
      <c r="H109" s="101"/>
      <c r="I109" s="101"/>
      <c r="J109" s="102"/>
      <c r="K109" s="102"/>
    </row>
    <row r="110" spans="1:11" hidden="1" outlineLevel="2" x14ac:dyDescent="0.2">
      <c r="A110" s="97" t="s">
        <v>167</v>
      </c>
      <c r="B110" s="97" t="s">
        <v>173</v>
      </c>
      <c r="C110" s="97" t="s">
        <v>167</v>
      </c>
      <c r="D110" s="98" t="s">
        <v>175</v>
      </c>
      <c r="E110" s="99">
        <v>88.880700000000004</v>
      </c>
      <c r="F110" s="100" t="s">
        <v>91</v>
      </c>
      <c r="G110" s="101"/>
      <c r="H110" s="101"/>
      <c r="I110" s="101"/>
      <c r="J110" s="102"/>
      <c r="K110" s="102"/>
    </row>
    <row r="111" spans="1:11" outlineLevel="1" collapsed="1" x14ac:dyDescent="0.2">
      <c r="A111" s="97"/>
      <c r="B111" s="92" t="s">
        <v>12</v>
      </c>
      <c r="C111" s="97"/>
      <c r="D111" s="98"/>
      <c r="E111" s="99">
        <f>SUBTOTAL(9,E107:E110)</f>
        <v>3062.5627520000003</v>
      </c>
      <c r="F111" s="100"/>
      <c r="G111" s="106">
        <f>SUM(G105:G110)</f>
        <v>0</v>
      </c>
      <c r="H111" s="106">
        <f>SUM(H105:H110)</f>
        <v>0</v>
      </c>
      <c r="I111" s="106">
        <f>SUM(I105:I110)</f>
        <v>0</v>
      </c>
      <c r="J111" s="102"/>
      <c r="K111" s="102"/>
    </row>
    <row r="112" spans="1:11" hidden="1" outlineLevel="2" x14ac:dyDescent="0.2">
      <c r="A112" s="97" t="s">
        <v>167</v>
      </c>
      <c r="B112" s="97" t="s">
        <v>295</v>
      </c>
      <c r="C112" s="97" t="s">
        <v>167</v>
      </c>
      <c r="D112" s="98" t="s">
        <v>296</v>
      </c>
      <c r="E112" s="99">
        <v>4.26776</v>
      </c>
      <c r="F112" s="100" t="s">
        <v>97</v>
      </c>
      <c r="G112" s="101"/>
      <c r="H112" s="101"/>
      <c r="I112" s="102"/>
      <c r="J112" s="102"/>
      <c r="K112" s="102"/>
    </row>
    <row r="113" spans="1:11" hidden="1" outlineLevel="2" x14ac:dyDescent="0.2">
      <c r="A113" s="97" t="s">
        <v>167</v>
      </c>
      <c r="B113" s="97" t="s">
        <v>295</v>
      </c>
      <c r="C113" s="97" t="s">
        <v>167</v>
      </c>
      <c r="D113" s="98" t="s">
        <v>297</v>
      </c>
      <c r="E113" s="99">
        <v>1.6423300000000001</v>
      </c>
      <c r="F113" s="100" t="s">
        <v>97</v>
      </c>
      <c r="G113" s="101"/>
      <c r="H113" s="101"/>
      <c r="I113" s="102"/>
      <c r="J113" s="102"/>
      <c r="K113" s="102"/>
    </row>
    <row r="114" spans="1:11" hidden="1" outlineLevel="2" x14ac:dyDescent="0.2">
      <c r="A114" s="97" t="s">
        <v>167</v>
      </c>
      <c r="B114" s="97" t="s">
        <v>295</v>
      </c>
      <c r="C114" s="97" t="s">
        <v>167</v>
      </c>
      <c r="D114" s="98" t="s">
        <v>297</v>
      </c>
      <c r="E114" s="99">
        <v>72.004900000000006</v>
      </c>
      <c r="F114" s="100" t="s">
        <v>97</v>
      </c>
      <c r="G114" s="101"/>
      <c r="H114" s="101"/>
      <c r="I114" s="102"/>
      <c r="J114" s="102"/>
      <c r="K114" s="102"/>
    </row>
    <row r="115" spans="1:11" hidden="1" outlineLevel="2" x14ac:dyDescent="0.2">
      <c r="A115" s="97" t="s">
        <v>167</v>
      </c>
      <c r="B115" s="97" t="s">
        <v>295</v>
      </c>
      <c r="C115" s="97" t="s">
        <v>167</v>
      </c>
      <c r="D115" s="98" t="s">
        <v>297</v>
      </c>
      <c r="E115" s="99">
        <v>29.8093</v>
      </c>
      <c r="F115" s="100" t="s">
        <v>97</v>
      </c>
      <c r="G115" s="101"/>
      <c r="H115" s="101"/>
      <c r="I115" s="102"/>
      <c r="J115" s="102"/>
      <c r="K115" s="102"/>
    </row>
    <row r="116" spans="1:11" ht="22.5" outlineLevel="1" collapsed="1" x14ac:dyDescent="0.2">
      <c r="A116" s="97"/>
      <c r="B116" s="92" t="s">
        <v>13</v>
      </c>
      <c r="C116" s="97"/>
      <c r="D116" s="98"/>
      <c r="E116" s="99">
        <f>SUBTOTAL(9,E112:E115)</f>
        <v>107.72429</v>
      </c>
      <c r="F116" s="100"/>
      <c r="G116" s="106">
        <f>SUM(G112:G115)</f>
        <v>0</v>
      </c>
      <c r="H116" s="106">
        <f>SUM(H112:H115)</f>
        <v>0</v>
      </c>
      <c r="I116" s="102"/>
      <c r="J116" s="102"/>
      <c r="K116" s="102"/>
    </row>
    <row r="117" spans="1:11" hidden="1" outlineLevel="2" x14ac:dyDescent="0.2">
      <c r="A117" s="97" t="s">
        <v>167</v>
      </c>
      <c r="B117" s="97" t="s">
        <v>298</v>
      </c>
      <c r="C117" s="97" t="s">
        <v>167</v>
      </c>
      <c r="D117" s="98" t="s">
        <v>299</v>
      </c>
      <c r="E117" s="99">
        <v>213.63800000000001</v>
      </c>
      <c r="F117" s="100" t="s">
        <v>97</v>
      </c>
      <c r="G117" s="101"/>
      <c r="H117" s="101"/>
      <c r="I117" s="102"/>
      <c r="J117" s="102"/>
      <c r="K117" s="102"/>
    </row>
    <row r="118" spans="1:11" outlineLevel="1" collapsed="1" x14ac:dyDescent="0.2">
      <c r="A118" s="97"/>
      <c r="B118" s="92" t="s">
        <v>14</v>
      </c>
      <c r="C118" s="97"/>
      <c r="D118" s="98"/>
      <c r="E118" s="99">
        <f>SUBTOTAL(9,E117:E117)</f>
        <v>213.63800000000001</v>
      </c>
      <c r="F118" s="100"/>
      <c r="G118" s="106">
        <f>SUM(G117)</f>
        <v>0</v>
      </c>
      <c r="H118" s="106">
        <f>SUM(H117)</f>
        <v>0</v>
      </c>
      <c r="I118" s="102"/>
      <c r="J118" s="102"/>
      <c r="K118" s="102"/>
    </row>
    <row r="119" spans="1:11" hidden="1" outlineLevel="2" x14ac:dyDescent="0.2">
      <c r="A119" s="97" t="s">
        <v>167</v>
      </c>
      <c r="B119" s="97" t="s">
        <v>300</v>
      </c>
      <c r="C119" s="97" t="s">
        <v>167</v>
      </c>
      <c r="D119" s="98" t="s">
        <v>301</v>
      </c>
      <c r="E119" s="99">
        <v>8.6999999999999993</v>
      </c>
      <c r="F119" s="100" t="s">
        <v>94</v>
      </c>
      <c r="G119" s="101"/>
      <c r="H119" s="101"/>
      <c r="I119" s="101"/>
      <c r="J119" s="102"/>
      <c r="K119" s="102"/>
    </row>
    <row r="120" spans="1:11" hidden="1" outlineLevel="2" x14ac:dyDescent="0.2">
      <c r="A120" s="97" t="s">
        <v>167</v>
      </c>
      <c r="B120" s="97" t="s">
        <v>300</v>
      </c>
      <c r="C120" s="97" t="s">
        <v>167</v>
      </c>
      <c r="D120" s="98" t="s">
        <v>301</v>
      </c>
      <c r="E120" s="99">
        <v>57.8</v>
      </c>
      <c r="F120" s="100" t="s">
        <v>94</v>
      </c>
      <c r="G120" s="101"/>
      <c r="H120" s="101"/>
      <c r="I120" s="101"/>
      <c r="J120" s="102"/>
      <c r="K120" s="102"/>
    </row>
    <row r="121" spans="1:11" hidden="1" outlineLevel="2" x14ac:dyDescent="0.2">
      <c r="A121" s="97" t="s">
        <v>167</v>
      </c>
      <c r="B121" s="97" t="s">
        <v>300</v>
      </c>
      <c r="C121" s="97" t="s">
        <v>167</v>
      </c>
      <c r="D121" s="98" t="s">
        <v>301</v>
      </c>
      <c r="E121" s="99">
        <v>34.5</v>
      </c>
      <c r="F121" s="100" t="s">
        <v>94</v>
      </c>
      <c r="G121" s="101"/>
      <c r="H121" s="101"/>
      <c r="I121" s="101"/>
      <c r="J121" s="102"/>
      <c r="K121" s="102"/>
    </row>
    <row r="122" spans="1:11" hidden="1" outlineLevel="2" x14ac:dyDescent="0.2">
      <c r="A122" s="97" t="s">
        <v>167</v>
      </c>
      <c r="B122" s="97" t="s">
        <v>300</v>
      </c>
      <c r="C122" s="97" t="s">
        <v>167</v>
      </c>
      <c r="D122" s="98" t="s">
        <v>301</v>
      </c>
      <c r="E122" s="99">
        <v>190.51300000000001</v>
      </c>
      <c r="F122" s="100" t="s">
        <v>94</v>
      </c>
      <c r="G122" s="101"/>
      <c r="H122" s="101"/>
      <c r="I122" s="101"/>
      <c r="J122" s="102"/>
      <c r="K122" s="102"/>
    </row>
    <row r="123" spans="1:11" hidden="1" outlineLevel="2" x14ac:dyDescent="0.2">
      <c r="A123" s="97" t="s">
        <v>167</v>
      </c>
      <c r="B123" s="97" t="s">
        <v>300</v>
      </c>
      <c r="C123" s="97" t="s">
        <v>167</v>
      </c>
      <c r="D123" s="98" t="s">
        <v>301</v>
      </c>
      <c r="E123" s="99">
        <v>18.127700000000001</v>
      </c>
      <c r="F123" s="100" t="s">
        <v>94</v>
      </c>
      <c r="G123" s="101"/>
      <c r="H123" s="101"/>
      <c r="I123" s="101"/>
      <c r="J123" s="102"/>
      <c r="K123" s="102"/>
    </row>
    <row r="124" spans="1:11" hidden="1" outlineLevel="2" x14ac:dyDescent="0.2">
      <c r="A124" s="97" t="s">
        <v>167</v>
      </c>
      <c r="B124" s="97" t="s">
        <v>300</v>
      </c>
      <c r="C124" s="97" t="s">
        <v>167</v>
      </c>
      <c r="D124" s="98" t="s">
        <v>301</v>
      </c>
      <c r="E124" s="99">
        <v>22.752099999999999</v>
      </c>
      <c r="F124" s="100" t="s">
        <v>94</v>
      </c>
      <c r="G124" s="101"/>
      <c r="H124" s="101"/>
      <c r="I124" s="101"/>
      <c r="J124" s="102"/>
      <c r="K124" s="102"/>
    </row>
    <row r="125" spans="1:11" hidden="1" outlineLevel="2" x14ac:dyDescent="0.2">
      <c r="A125" s="97" t="s">
        <v>167</v>
      </c>
      <c r="B125" s="97" t="s">
        <v>300</v>
      </c>
      <c r="C125" s="97" t="s">
        <v>167</v>
      </c>
      <c r="D125" s="98" t="s">
        <v>301</v>
      </c>
      <c r="E125" s="99">
        <v>40.700000000000003</v>
      </c>
      <c r="F125" s="100" t="s">
        <v>94</v>
      </c>
      <c r="G125" s="101"/>
      <c r="H125" s="101"/>
      <c r="I125" s="101"/>
      <c r="J125" s="102"/>
      <c r="K125" s="102"/>
    </row>
    <row r="126" spans="1:11" hidden="1" outlineLevel="2" x14ac:dyDescent="0.2">
      <c r="A126" s="97" t="s">
        <v>167</v>
      </c>
      <c r="B126" s="97" t="s">
        <v>300</v>
      </c>
      <c r="C126" s="97" t="s">
        <v>167</v>
      </c>
      <c r="D126" s="98" t="s">
        <v>302</v>
      </c>
      <c r="E126" s="99">
        <v>384.48899999999998</v>
      </c>
      <c r="F126" s="100" t="s">
        <v>94</v>
      </c>
      <c r="G126" s="101"/>
      <c r="H126" s="101"/>
      <c r="I126" s="101"/>
      <c r="J126" s="102"/>
      <c r="K126" s="102"/>
    </row>
    <row r="127" spans="1:11" outlineLevel="1" collapsed="1" x14ac:dyDescent="0.2">
      <c r="A127" s="97"/>
      <c r="B127" s="92" t="s">
        <v>15</v>
      </c>
      <c r="C127" s="97"/>
      <c r="D127" s="98"/>
      <c r="E127" s="99">
        <f>SUBTOTAL(9,E119:E126)</f>
        <v>757.58179999999993</v>
      </c>
      <c r="F127" s="100"/>
      <c r="G127" s="106">
        <f>SUM(G119:G126)</f>
        <v>0</v>
      </c>
      <c r="H127" s="106">
        <f>SUM(H119:H126)</f>
        <v>0</v>
      </c>
      <c r="I127" s="106">
        <f>SUM(I119:I126)</f>
        <v>0</v>
      </c>
      <c r="J127" s="102"/>
      <c r="K127" s="102"/>
    </row>
    <row r="128" spans="1:11" ht="22.5" hidden="1" outlineLevel="2" x14ac:dyDescent="0.2">
      <c r="A128" s="97" t="s">
        <v>167</v>
      </c>
      <c r="B128" s="97" t="s">
        <v>177</v>
      </c>
      <c r="C128" s="97" t="s">
        <v>167</v>
      </c>
      <c r="D128" s="98" t="s">
        <v>181</v>
      </c>
      <c r="E128" s="99">
        <v>71.962199999999996</v>
      </c>
      <c r="F128" s="100" t="s">
        <v>92</v>
      </c>
      <c r="G128" s="101"/>
      <c r="H128" s="101"/>
      <c r="I128" s="101"/>
      <c r="J128" s="102"/>
      <c r="K128" s="102"/>
    </row>
    <row r="129" spans="1:11" ht="22.5" hidden="1" outlineLevel="2" x14ac:dyDescent="0.2">
      <c r="A129" s="97" t="s">
        <v>167</v>
      </c>
      <c r="B129" s="97" t="s">
        <v>177</v>
      </c>
      <c r="C129" s="97" t="s">
        <v>167</v>
      </c>
      <c r="D129" s="98" t="s">
        <v>178</v>
      </c>
      <c r="E129" s="99">
        <v>182.58</v>
      </c>
      <c r="F129" s="100" t="s">
        <v>92</v>
      </c>
      <c r="G129" s="101"/>
      <c r="H129" s="101"/>
      <c r="I129" s="101"/>
      <c r="J129" s="102"/>
      <c r="K129" s="102"/>
    </row>
    <row r="130" spans="1:11" ht="22.5" hidden="1" outlineLevel="2" x14ac:dyDescent="0.2">
      <c r="A130" s="97" t="s">
        <v>167</v>
      </c>
      <c r="B130" s="97" t="s">
        <v>177</v>
      </c>
      <c r="C130" s="97" t="s">
        <v>167</v>
      </c>
      <c r="D130" s="98" t="s">
        <v>179</v>
      </c>
      <c r="E130" s="99">
        <v>246.31</v>
      </c>
      <c r="F130" s="100" t="s">
        <v>92</v>
      </c>
      <c r="G130" s="101"/>
      <c r="H130" s="101"/>
      <c r="I130" s="101"/>
      <c r="J130" s="102"/>
      <c r="K130" s="102"/>
    </row>
    <row r="131" spans="1:11" ht="22.5" hidden="1" outlineLevel="2" x14ac:dyDescent="0.2">
      <c r="A131" s="97" t="s">
        <v>167</v>
      </c>
      <c r="B131" s="97" t="s">
        <v>177</v>
      </c>
      <c r="C131" s="97" t="s">
        <v>167</v>
      </c>
      <c r="D131" s="98" t="s">
        <v>179</v>
      </c>
      <c r="E131" s="99">
        <v>8.7128899999999998</v>
      </c>
      <c r="F131" s="100" t="s">
        <v>92</v>
      </c>
      <c r="G131" s="101"/>
      <c r="H131" s="101"/>
      <c r="I131" s="101"/>
      <c r="J131" s="102"/>
      <c r="K131" s="102"/>
    </row>
    <row r="132" spans="1:11" ht="22.5" hidden="1" outlineLevel="2" x14ac:dyDescent="0.2">
      <c r="A132" s="97" t="s">
        <v>167</v>
      </c>
      <c r="B132" s="97" t="s">
        <v>177</v>
      </c>
      <c r="C132" s="97" t="s">
        <v>167</v>
      </c>
      <c r="D132" s="98" t="s">
        <v>180</v>
      </c>
      <c r="E132" s="99">
        <v>32.1</v>
      </c>
      <c r="F132" s="100" t="s">
        <v>92</v>
      </c>
      <c r="G132" s="101"/>
      <c r="H132" s="101"/>
      <c r="I132" s="101"/>
      <c r="J132" s="102"/>
      <c r="K132" s="102"/>
    </row>
    <row r="133" spans="1:11" ht="22.5" hidden="1" outlineLevel="2" x14ac:dyDescent="0.2">
      <c r="A133" s="97" t="s">
        <v>167</v>
      </c>
      <c r="B133" s="97" t="s">
        <v>177</v>
      </c>
      <c r="C133" s="97" t="s">
        <v>167</v>
      </c>
      <c r="D133" s="98" t="s">
        <v>182</v>
      </c>
      <c r="E133" s="99">
        <v>1.4040600000000001</v>
      </c>
      <c r="F133" s="100" t="s">
        <v>92</v>
      </c>
      <c r="G133" s="101"/>
      <c r="H133" s="101"/>
      <c r="I133" s="101"/>
      <c r="J133" s="102"/>
      <c r="K133" s="102"/>
    </row>
    <row r="134" spans="1:11" ht="22.5" hidden="1" outlineLevel="2" x14ac:dyDescent="0.2">
      <c r="A134" s="97" t="s">
        <v>167</v>
      </c>
      <c r="B134" s="97" t="s">
        <v>177</v>
      </c>
      <c r="C134" s="97" t="s">
        <v>167</v>
      </c>
      <c r="D134" s="98" t="s">
        <v>184</v>
      </c>
      <c r="E134" s="99">
        <v>43.308</v>
      </c>
      <c r="F134" s="100" t="s">
        <v>92</v>
      </c>
      <c r="G134" s="101"/>
      <c r="H134" s="101"/>
      <c r="I134" s="101"/>
      <c r="J134" s="102"/>
      <c r="K134" s="102"/>
    </row>
    <row r="135" spans="1:11" ht="22.5" hidden="1" outlineLevel="2" x14ac:dyDescent="0.2">
      <c r="A135" s="97" t="s">
        <v>167</v>
      </c>
      <c r="B135" s="97" t="s">
        <v>177</v>
      </c>
      <c r="C135" s="97" t="s">
        <v>167</v>
      </c>
      <c r="D135" s="98" t="s">
        <v>184</v>
      </c>
      <c r="E135" s="99">
        <v>0.37433699999999998</v>
      </c>
      <c r="F135" s="100" t="s">
        <v>92</v>
      </c>
      <c r="G135" s="101"/>
      <c r="H135" s="101"/>
      <c r="I135" s="101"/>
      <c r="J135" s="102"/>
      <c r="K135" s="102"/>
    </row>
    <row r="136" spans="1:11" ht="22.5" hidden="1" outlineLevel="2" x14ac:dyDescent="0.2">
      <c r="A136" s="97" t="s">
        <v>167</v>
      </c>
      <c r="B136" s="97" t="s">
        <v>177</v>
      </c>
      <c r="C136" s="97" t="s">
        <v>167</v>
      </c>
      <c r="D136" s="98" t="s">
        <v>183</v>
      </c>
      <c r="E136" s="99">
        <v>15.1518</v>
      </c>
      <c r="F136" s="100" t="s">
        <v>92</v>
      </c>
      <c r="G136" s="101"/>
      <c r="H136" s="101"/>
      <c r="I136" s="101"/>
      <c r="J136" s="102"/>
      <c r="K136" s="102"/>
    </row>
    <row r="137" spans="1:11" ht="22.5" hidden="1" outlineLevel="2" x14ac:dyDescent="0.2">
      <c r="A137" s="97" t="s">
        <v>167</v>
      </c>
      <c r="B137" s="97" t="s">
        <v>177</v>
      </c>
      <c r="C137" s="97" t="s">
        <v>167</v>
      </c>
      <c r="D137" s="98" t="s">
        <v>183</v>
      </c>
      <c r="E137" s="99">
        <v>72.944000000000003</v>
      </c>
      <c r="F137" s="100" t="s">
        <v>92</v>
      </c>
      <c r="G137" s="101"/>
      <c r="H137" s="101"/>
      <c r="I137" s="101"/>
      <c r="J137" s="102"/>
      <c r="K137" s="102"/>
    </row>
    <row r="138" spans="1:11" ht="22.5" hidden="1" outlineLevel="2" x14ac:dyDescent="0.2">
      <c r="A138" s="97" t="s">
        <v>167</v>
      </c>
      <c r="B138" s="97" t="s">
        <v>177</v>
      </c>
      <c r="C138" s="97" t="s">
        <v>167</v>
      </c>
      <c r="D138" s="98" t="s">
        <v>183</v>
      </c>
      <c r="E138" s="99">
        <v>20.619</v>
      </c>
      <c r="F138" s="100" t="s">
        <v>92</v>
      </c>
      <c r="G138" s="101"/>
      <c r="H138" s="101"/>
      <c r="I138" s="101"/>
      <c r="J138" s="102"/>
      <c r="K138" s="102"/>
    </row>
    <row r="139" spans="1:11" ht="22.5" hidden="1" outlineLevel="2" x14ac:dyDescent="0.2">
      <c r="A139" s="97" t="s">
        <v>167</v>
      </c>
      <c r="B139" s="97" t="s">
        <v>177</v>
      </c>
      <c r="C139" s="97" t="s">
        <v>167</v>
      </c>
      <c r="D139" s="98" t="s">
        <v>182</v>
      </c>
      <c r="E139" s="99">
        <v>120.2</v>
      </c>
      <c r="F139" s="100" t="s">
        <v>92</v>
      </c>
      <c r="G139" s="101"/>
      <c r="H139" s="101"/>
      <c r="I139" s="101"/>
      <c r="J139" s="102"/>
      <c r="K139" s="102"/>
    </row>
    <row r="140" spans="1:11" ht="22.5" hidden="1" outlineLevel="2" x14ac:dyDescent="0.2">
      <c r="A140" s="97" t="s">
        <v>167</v>
      </c>
      <c r="B140" s="97" t="s">
        <v>177</v>
      </c>
      <c r="C140" s="97" t="s">
        <v>167</v>
      </c>
      <c r="D140" s="98" t="s">
        <v>180</v>
      </c>
      <c r="E140" s="99">
        <v>24.866800000000001</v>
      </c>
      <c r="F140" s="100" t="s">
        <v>92</v>
      </c>
      <c r="G140" s="101"/>
      <c r="H140" s="101"/>
      <c r="I140" s="101"/>
      <c r="J140" s="102"/>
      <c r="K140" s="102"/>
    </row>
    <row r="141" spans="1:11" ht="22.5" hidden="1" outlineLevel="2" x14ac:dyDescent="0.2">
      <c r="A141" s="97" t="s">
        <v>167</v>
      </c>
      <c r="B141" s="97" t="s">
        <v>177</v>
      </c>
      <c r="C141" s="97" t="s">
        <v>167</v>
      </c>
      <c r="D141" s="98" t="s">
        <v>179</v>
      </c>
      <c r="E141" s="99">
        <v>587.19000000000005</v>
      </c>
      <c r="F141" s="100" t="s">
        <v>92</v>
      </c>
      <c r="G141" s="101"/>
      <c r="H141" s="101"/>
      <c r="I141" s="101"/>
      <c r="J141" s="102"/>
      <c r="K141" s="102"/>
    </row>
    <row r="142" spans="1:11" ht="22.5" hidden="1" outlineLevel="2" x14ac:dyDescent="0.2">
      <c r="A142" s="97" t="s">
        <v>167</v>
      </c>
      <c r="B142" s="97" t="s">
        <v>177</v>
      </c>
      <c r="C142" s="97" t="s">
        <v>167</v>
      </c>
      <c r="D142" s="98" t="s">
        <v>178</v>
      </c>
      <c r="E142" s="99">
        <v>1567.92</v>
      </c>
      <c r="F142" s="100" t="s">
        <v>92</v>
      </c>
      <c r="G142" s="101"/>
      <c r="H142" s="101"/>
      <c r="I142" s="101"/>
      <c r="J142" s="102"/>
      <c r="K142" s="102"/>
    </row>
    <row r="143" spans="1:11" ht="22.5" hidden="1" outlineLevel="2" x14ac:dyDescent="0.2">
      <c r="A143" s="97" t="s">
        <v>167</v>
      </c>
      <c r="B143" s="97" t="s">
        <v>177</v>
      </c>
      <c r="C143" s="97" t="s">
        <v>167</v>
      </c>
      <c r="D143" s="98" t="s">
        <v>180</v>
      </c>
      <c r="E143" s="99">
        <v>313.82799999999997</v>
      </c>
      <c r="F143" s="100" t="s">
        <v>92</v>
      </c>
      <c r="G143" s="101"/>
      <c r="H143" s="101"/>
      <c r="I143" s="101"/>
      <c r="J143" s="102"/>
      <c r="K143" s="102"/>
    </row>
    <row r="144" spans="1:11" ht="22.5" hidden="1" outlineLevel="2" x14ac:dyDescent="0.2">
      <c r="A144" s="97" t="s">
        <v>167</v>
      </c>
      <c r="B144" s="97" t="s">
        <v>177</v>
      </c>
      <c r="C144" s="97" t="s">
        <v>167</v>
      </c>
      <c r="D144" s="98" t="s">
        <v>180</v>
      </c>
      <c r="E144" s="99">
        <v>30.072900000000001</v>
      </c>
      <c r="F144" s="100" t="s">
        <v>92</v>
      </c>
      <c r="G144" s="101"/>
      <c r="H144" s="101"/>
      <c r="I144" s="101"/>
      <c r="J144" s="102"/>
      <c r="K144" s="102"/>
    </row>
    <row r="145" spans="1:11" ht="22.5" hidden="1" outlineLevel="2" x14ac:dyDescent="0.2">
      <c r="A145" s="97" t="s">
        <v>167</v>
      </c>
      <c r="B145" s="97" t="s">
        <v>177</v>
      </c>
      <c r="C145" s="97" t="s">
        <v>167</v>
      </c>
      <c r="D145" s="98" t="s">
        <v>179</v>
      </c>
      <c r="E145" s="99">
        <v>241.43899999999999</v>
      </c>
      <c r="F145" s="100" t="s">
        <v>92</v>
      </c>
      <c r="G145" s="101"/>
      <c r="H145" s="101"/>
      <c r="I145" s="101"/>
      <c r="J145" s="102"/>
      <c r="K145" s="102"/>
    </row>
    <row r="146" spans="1:11" ht="22.5" hidden="1" outlineLevel="2" x14ac:dyDescent="0.2">
      <c r="A146" s="97" t="s">
        <v>167</v>
      </c>
      <c r="B146" s="97" t="s">
        <v>177</v>
      </c>
      <c r="C146" s="97" t="s">
        <v>167</v>
      </c>
      <c r="D146" s="98" t="s">
        <v>182</v>
      </c>
      <c r="E146" s="99">
        <v>66.509500000000003</v>
      </c>
      <c r="F146" s="100" t="s">
        <v>92</v>
      </c>
      <c r="G146" s="101"/>
      <c r="H146" s="101"/>
      <c r="I146" s="101"/>
      <c r="J146" s="102"/>
      <c r="K146" s="102"/>
    </row>
    <row r="147" spans="1:11" ht="22.5" hidden="1" outlineLevel="2" x14ac:dyDescent="0.2">
      <c r="A147" s="97" t="s">
        <v>167</v>
      </c>
      <c r="B147" s="97" t="s">
        <v>177</v>
      </c>
      <c r="C147" s="97" t="s">
        <v>167</v>
      </c>
      <c r="D147" s="98" t="s">
        <v>181</v>
      </c>
      <c r="E147" s="99">
        <v>2427.61</v>
      </c>
      <c r="F147" s="100" t="s">
        <v>92</v>
      </c>
      <c r="G147" s="101"/>
      <c r="H147" s="101"/>
      <c r="I147" s="101"/>
      <c r="J147" s="102"/>
      <c r="K147" s="102"/>
    </row>
    <row r="148" spans="1:11" ht="22.5" outlineLevel="1" collapsed="1" x14ac:dyDescent="0.2">
      <c r="A148" s="97"/>
      <c r="B148" s="92" t="s">
        <v>16</v>
      </c>
      <c r="C148" s="97"/>
      <c r="D148" s="98"/>
      <c r="E148" s="99">
        <f>SUBTOTAL(9,E128:E147)</f>
        <v>6075.1024870000001</v>
      </c>
      <c r="F148" s="100"/>
      <c r="G148" s="106">
        <f>SUM(G128:G147)</f>
        <v>0</v>
      </c>
      <c r="H148" s="106">
        <f>SUM(H128:H147)</f>
        <v>0</v>
      </c>
      <c r="I148" s="106">
        <f>SUM(I128:I147)</f>
        <v>0</v>
      </c>
      <c r="J148" s="102"/>
      <c r="K148" s="102"/>
    </row>
    <row r="149" spans="1:11" ht="22.5" hidden="1" outlineLevel="2" x14ac:dyDescent="0.2">
      <c r="A149" s="97" t="s">
        <v>167</v>
      </c>
      <c r="B149" s="97" t="s">
        <v>185</v>
      </c>
      <c r="C149" s="97" t="s">
        <v>167</v>
      </c>
      <c r="D149" s="98" t="s">
        <v>189</v>
      </c>
      <c r="E149" s="99">
        <v>460.28899999999999</v>
      </c>
      <c r="F149" s="100" t="s">
        <v>91</v>
      </c>
      <c r="G149" s="101"/>
      <c r="H149" s="101"/>
      <c r="I149" s="101"/>
      <c r="J149" s="102"/>
      <c r="K149" s="102"/>
    </row>
    <row r="150" spans="1:11" ht="22.5" hidden="1" outlineLevel="2" x14ac:dyDescent="0.2">
      <c r="A150" s="97" t="s">
        <v>167</v>
      </c>
      <c r="B150" s="97" t="s">
        <v>185</v>
      </c>
      <c r="C150" s="97" t="s">
        <v>167</v>
      </c>
      <c r="D150" s="98" t="s">
        <v>189</v>
      </c>
      <c r="E150" s="99">
        <v>329.02199999999999</v>
      </c>
      <c r="F150" s="100" t="s">
        <v>91</v>
      </c>
      <c r="G150" s="101"/>
      <c r="H150" s="101"/>
      <c r="I150" s="101"/>
      <c r="J150" s="102"/>
      <c r="K150" s="102"/>
    </row>
    <row r="151" spans="1:11" ht="22.5" hidden="1" outlineLevel="2" x14ac:dyDescent="0.2">
      <c r="A151" s="97" t="s">
        <v>167</v>
      </c>
      <c r="B151" s="97" t="s">
        <v>185</v>
      </c>
      <c r="C151" s="97" t="s">
        <v>167</v>
      </c>
      <c r="D151" s="98" t="s">
        <v>190</v>
      </c>
      <c r="E151" s="99">
        <v>21.008199999999999</v>
      </c>
      <c r="F151" s="100" t="s">
        <v>91</v>
      </c>
      <c r="G151" s="101"/>
      <c r="H151" s="101"/>
      <c r="I151" s="101"/>
      <c r="J151" s="102"/>
      <c r="K151" s="102"/>
    </row>
    <row r="152" spans="1:11" ht="22.5" hidden="1" outlineLevel="2" x14ac:dyDescent="0.2">
      <c r="A152" s="97" t="s">
        <v>167</v>
      </c>
      <c r="B152" s="97" t="s">
        <v>185</v>
      </c>
      <c r="C152" s="97" t="s">
        <v>167</v>
      </c>
      <c r="D152" s="98" t="s">
        <v>191</v>
      </c>
      <c r="E152" s="99">
        <v>30.1662</v>
      </c>
      <c r="F152" s="100" t="s">
        <v>91</v>
      </c>
      <c r="G152" s="101"/>
      <c r="H152" s="101"/>
      <c r="I152" s="101"/>
      <c r="J152" s="102"/>
      <c r="K152" s="102"/>
    </row>
    <row r="153" spans="1:11" ht="22.5" hidden="1" outlineLevel="2" x14ac:dyDescent="0.2">
      <c r="A153" s="97" t="s">
        <v>167</v>
      </c>
      <c r="B153" s="97" t="s">
        <v>185</v>
      </c>
      <c r="C153" s="97" t="s">
        <v>167</v>
      </c>
      <c r="D153" s="98" t="s">
        <v>186</v>
      </c>
      <c r="E153" s="99">
        <v>60.027200000000001</v>
      </c>
      <c r="F153" s="100" t="s">
        <v>91</v>
      </c>
      <c r="G153" s="101"/>
      <c r="H153" s="101"/>
      <c r="I153" s="101"/>
      <c r="J153" s="102"/>
      <c r="K153" s="102"/>
    </row>
    <row r="154" spans="1:11" ht="22.5" hidden="1" outlineLevel="2" x14ac:dyDescent="0.2">
      <c r="A154" s="97" t="s">
        <v>167</v>
      </c>
      <c r="B154" s="97" t="s">
        <v>185</v>
      </c>
      <c r="C154" s="97" t="s">
        <v>167</v>
      </c>
      <c r="D154" s="98" t="s">
        <v>187</v>
      </c>
      <c r="E154" s="99">
        <v>94.360600000000005</v>
      </c>
      <c r="F154" s="100" t="s">
        <v>91</v>
      </c>
      <c r="G154" s="101"/>
      <c r="H154" s="101"/>
      <c r="I154" s="101"/>
      <c r="J154" s="102"/>
      <c r="K154" s="102"/>
    </row>
    <row r="155" spans="1:11" ht="22.5" hidden="1" outlineLevel="2" x14ac:dyDescent="0.2">
      <c r="A155" s="97" t="s">
        <v>167</v>
      </c>
      <c r="B155" s="97" t="s">
        <v>185</v>
      </c>
      <c r="C155" s="97" t="s">
        <v>167</v>
      </c>
      <c r="D155" s="98" t="s">
        <v>187</v>
      </c>
      <c r="E155" s="99">
        <v>359.90600000000001</v>
      </c>
      <c r="F155" s="100" t="s">
        <v>91</v>
      </c>
      <c r="G155" s="101"/>
      <c r="H155" s="101"/>
      <c r="I155" s="101"/>
      <c r="J155" s="102"/>
      <c r="K155" s="102"/>
    </row>
    <row r="156" spans="1:11" ht="22.5" hidden="1" outlineLevel="2" x14ac:dyDescent="0.2">
      <c r="A156" s="97" t="s">
        <v>167</v>
      </c>
      <c r="B156" s="97" t="s">
        <v>185</v>
      </c>
      <c r="C156" s="97" t="s">
        <v>167</v>
      </c>
      <c r="D156" s="98" t="s">
        <v>188</v>
      </c>
      <c r="E156" s="99">
        <v>70.488900000000001</v>
      </c>
      <c r="F156" s="100" t="s">
        <v>91</v>
      </c>
      <c r="G156" s="101"/>
      <c r="H156" s="101"/>
      <c r="I156" s="101"/>
      <c r="J156" s="102"/>
      <c r="K156" s="102"/>
    </row>
    <row r="157" spans="1:11" ht="22.5" outlineLevel="1" collapsed="1" x14ac:dyDescent="0.2">
      <c r="A157" s="97"/>
      <c r="B157" s="92" t="s">
        <v>17</v>
      </c>
      <c r="C157" s="97"/>
      <c r="D157" s="98"/>
      <c r="E157" s="99">
        <f>SUBTOTAL(9,E149:E156)</f>
        <v>1425.2681</v>
      </c>
      <c r="F157" s="100"/>
      <c r="G157" s="106">
        <f>SUM(G149:G156)</f>
        <v>0</v>
      </c>
      <c r="H157" s="106">
        <f>SUM(H149:H156)</f>
        <v>0</v>
      </c>
      <c r="I157" s="106">
        <f>SUM(I149:I156)</f>
        <v>0</v>
      </c>
      <c r="J157" s="102"/>
      <c r="K157" s="102"/>
    </row>
    <row r="158" spans="1:11" ht="22.5" hidden="1" outlineLevel="2" x14ac:dyDescent="0.2">
      <c r="A158" s="97" t="s">
        <v>167</v>
      </c>
      <c r="B158" s="97" t="s">
        <v>192</v>
      </c>
      <c r="C158" s="97" t="s">
        <v>167</v>
      </c>
      <c r="D158" s="98" t="s">
        <v>193</v>
      </c>
      <c r="E158" s="99">
        <v>25.425899999999999</v>
      </c>
      <c r="F158" s="100" t="s">
        <v>91</v>
      </c>
      <c r="G158" s="101"/>
      <c r="H158" s="101"/>
      <c r="I158" s="101"/>
      <c r="J158" s="102"/>
      <c r="K158" s="102"/>
    </row>
    <row r="159" spans="1:11" ht="22.5" hidden="1" outlineLevel="2" x14ac:dyDescent="0.2">
      <c r="A159" s="97" t="s">
        <v>167</v>
      </c>
      <c r="B159" s="97" t="s">
        <v>192</v>
      </c>
      <c r="C159" s="97" t="s">
        <v>167</v>
      </c>
      <c r="D159" s="98" t="s">
        <v>193</v>
      </c>
      <c r="E159" s="99">
        <v>105.87</v>
      </c>
      <c r="F159" s="100" t="s">
        <v>91</v>
      </c>
      <c r="G159" s="101"/>
      <c r="H159" s="101"/>
      <c r="I159" s="101"/>
      <c r="J159" s="102"/>
      <c r="K159" s="102"/>
    </row>
    <row r="160" spans="1:11" ht="22.5" hidden="1" outlineLevel="2" x14ac:dyDescent="0.2">
      <c r="A160" s="97" t="s">
        <v>167</v>
      </c>
      <c r="B160" s="97" t="s">
        <v>192</v>
      </c>
      <c r="C160" s="97" t="s">
        <v>167</v>
      </c>
      <c r="D160" s="98" t="s">
        <v>193</v>
      </c>
      <c r="E160" s="99">
        <v>263.02699999999999</v>
      </c>
      <c r="F160" s="100" t="s">
        <v>91</v>
      </c>
      <c r="G160" s="101"/>
      <c r="H160" s="101"/>
      <c r="I160" s="101"/>
      <c r="J160" s="102"/>
      <c r="K160" s="102"/>
    </row>
    <row r="161" spans="1:11" ht="22.5" hidden="1" outlineLevel="2" x14ac:dyDescent="0.2">
      <c r="A161" s="97" t="s">
        <v>167</v>
      </c>
      <c r="B161" s="97" t="s">
        <v>192</v>
      </c>
      <c r="C161" s="97" t="s">
        <v>167</v>
      </c>
      <c r="D161" s="98" t="s">
        <v>193</v>
      </c>
      <c r="E161" s="99">
        <v>24.466999999999999</v>
      </c>
      <c r="F161" s="100" t="s">
        <v>91</v>
      </c>
      <c r="G161" s="101"/>
      <c r="H161" s="101"/>
      <c r="I161" s="101"/>
      <c r="J161" s="102"/>
      <c r="K161" s="102"/>
    </row>
    <row r="162" spans="1:11" ht="22.5" hidden="1" outlineLevel="2" x14ac:dyDescent="0.2">
      <c r="A162" s="97" t="s">
        <v>167</v>
      </c>
      <c r="B162" s="97" t="s">
        <v>192</v>
      </c>
      <c r="C162" s="97" t="s">
        <v>167</v>
      </c>
      <c r="D162" s="98" t="s">
        <v>193</v>
      </c>
      <c r="E162" s="99">
        <v>11.010999999999999</v>
      </c>
      <c r="F162" s="100" t="s">
        <v>91</v>
      </c>
      <c r="G162" s="101"/>
      <c r="H162" s="101"/>
      <c r="I162" s="101"/>
      <c r="J162" s="102"/>
      <c r="K162" s="102"/>
    </row>
    <row r="163" spans="1:11" ht="22.5" hidden="1" outlineLevel="2" x14ac:dyDescent="0.2">
      <c r="A163" s="97" t="s">
        <v>167</v>
      </c>
      <c r="B163" s="97" t="s">
        <v>192</v>
      </c>
      <c r="C163" s="97" t="s">
        <v>167</v>
      </c>
      <c r="D163" s="98" t="s">
        <v>193</v>
      </c>
      <c r="E163" s="99">
        <v>388.66199999999998</v>
      </c>
      <c r="F163" s="100" t="s">
        <v>91</v>
      </c>
      <c r="G163" s="101"/>
      <c r="H163" s="101"/>
      <c r="I163" s="101"/>
      <c r="J163" s="102"/>
      <c r="K163" s="102"/>
    </row>
    <row r="164" spans="1:11" ht="22.5" hidden="1" outlineLevel="2" x14ac:dyDescent="0.2">
      <c r="A164" s="97" t="s">
        <v>167</v>
      </c>
      <c r="B164" s="97" t="s">
        <v>192</v>
      </c>
      <c r="C164" s="97" t="s">
        <v>167</v>
      </c>
      <c r="D164" s="98" t="s">
        <v>193</v>
      </c>
      <c r="E164" s="99">
        <v>302.339</v>
      </c>
      <c r="F164" s="100" t="s">
        <v>91</v>
      </c>
      <c r="G164" s="101"/>
      <c r="H164" s="101"/>
      <c r="I164" s="101"/>
      <c r="J164" s="102"/>
      <c r="K164" s="102"/>
    </row>
    <row r="165" spans="1:11" ht="22.5" hidden="1" outlineLevel="2" x14ac:dyDescent="0.2">
      <c r="A165" s="97" t="s">
        <v>167</v>
      </c>
      <c r="B165" s="97" t="s">
        <v>192</v>
      </c>
      <c r="C165" s="97" t="s">
        <v>167</v>
      </c>
      <c r="D165" s="98" t="s">
        <v>193</v>
      </c>
      <c r="E165" s="99">
        <v>40.639899999999997</v>
      </c>
      <c r="F165" s="100" t="s">
        <v>91</v>
      </c>
      <c r="G165" s="101"/>
      <c r="H165" s="101"/>
      <c r="I165" s="101"/>
      <c r="J165" s="102"/>
      <c r="K165" s="102"/>
    </row>
    <row r="166" spans="1:11" ht="22.5" hidden="1" outlineLevel="2" x14ac:dyDescent="0.2">
      <c r="A166" s="97" t="s">
        <v>167</v>
      </c>
      <c r="B166" s="97" t="s">
        <v>192</v>
      </c>
      <c r="C166" s="97" t="s">
        <v>167</v>
      </c>
      <c r="D166" s="98" t="s">
        <v>193</v>
      </c>
      <c r="E166" s="99">
        <v>47.5</v>
      </c>
      <c r="F166" s="100" t="s">
        <v>91</v>
      </c>
      <c r="G166" s="101"/>
      <c r="H166" s="101"/>
      <c r="I166" s="101"/>
      <c r="J166" s="102"/>
      <c r="K166" s="102"/>
    </row>
    <row r="167" spans="1:11" ht="22.5" hidden="1" outlineLevel="2" x14ac:dyDescent="0.2">
      <c r="A167" s="97" t="s">
        <v>167</v>
      </c>
      <c r="B167" s="97" t="s">
        <v>192</v>
      </c>
      <c r="C167" s="97" t="s">
        <v>167</v>
      </c>
      <c r="D167" s="98" t="s">
        <v>193</v>
      </c>
      <c r="E167" s="99">
        <v>89.922700000000006</v>
      </c>
      <c r="F167" s="100" t="s">
        <v>91</v>
      </c>
      <c r="G167" s="101"/>
      <c r="H167" s="101"/>
      <c r="I167" s="101"/>
      <c r="J167" s="102"/>
      <c r="K167" s="102"/>
    </row>
    <row r="168" spans="1:11" ht="33.75" outlineLevel="1" collapsed="1" x14ac:dyDescent="0.2">
      <c r="A168" s="97"/>
      <c r="B168" s="92" t="s">
        <v>18</v>
      </c>
      <c r="C168" s="97"/>
      <c r="D168" s="98"/>
      <c r="E168" s="99">
        <f>SUBTOTAL(9,E158:E167)</f>
        <v>1298.8644999999999</v>
      </c>
      <c r="F168" s="100"/>
      <c r="G168" s="106">
        <f>SUM(G158:G167)</f>
        <v>0</v>
      </c>
      <c r="H168" s="106">
        <f>SUM(H158:H167)</f>
        <v>0</v>
      </c>
      <c r="I168" s="106">
        <f>SUM(I158:I167)</f>
        <v>0</v>
      </c>
      <c r="J168" s="102"/>
      <c r="K168" s="102"/>
    </row>
    <row r="169" spans="1:11" hidden="1" outlineLevel="2" x14ac:dyDescent="0.2">
      <c r="A169" s="97" t="s">
        <v>167</v>
      </c>
      <c r="B169" s="97" t="s">
        <v>194</v>
      </c>
      <c r="C169" s="97" t="s">
        <v>167</v>
      </c>
      <c r="D169" s="98" t="s">
        <v>196</v>
      </c>
      <c r="E169" s="99">
        <v>1984.85</v>
      </c>
      <c r="F169" s="100" t="s">
        <v>91</v>
      </c>
      <c r="G169" s="101"/>
      <c r="H169" s="101"/>
      <c r="I169" s="101"/>
      <c r="J169" s="102"/>
      <c r="K169" s="102"/>
    </row>
    <row r="170" spans="1:11" hidden="1" outlineLevel="2" x14ac:dyDescent="0.2">
      <c r="A170" s="97" t="s">
        <v>167</v>
      </c>
      <c r="B170" s="97" t="s">
        <v>194</v>
      </c>
      <c r="C170" s="97" t="s">
        <v>167</v>
      </c>
      <c r="D170" s="98" t="s">
        <v>195</v>
      </c>
      <c r="E170" s="99">
        <v>285.86399999999998</v>
      </c>
      <c r="F170" s="100" t="s">
        <v>91</v>
      </c>
      <c r="G170" s="101"/>
      <c r="H170" s="101"/>
      <c r="I170" s="101"/>
      <c r="J170" s="102"/>
      <c r="K170" s="102"/>
    </row>
    <row r="171" spans="1:11" hidden="1" outlineLevel="2" x14ac:dyDescent="0.2">
      <c r="A171" s="97" t="s">
        <v>167</v>
      </c>
      <c r="B171" s="97" t="s">
        <v>194</v>
      </c>
      <c r="C171" s="97" t="s">
        <v>167</v>
      </c>
      <c r="D171" s="98" t="s">
        <v>195</v>
      </c>
      <c r="E171" s="99">
        <v>5.0816299999999996</v>
      </c>
      <c r="F171" s="100" t="s">
        <v>91</v>
      </c>
      <c r="G171" s="101"/>
      <c r="H171" s="101"/>
      <c r="I171" s="101"/>
      <c r="J171" s="102"/>
      <c r="K171" s="102"/>
    </row>
    <row r="172" spans="1:11" hidden="1" outlineLevel="2" x14ac:dyDescent="0.2">
      <c r="A172" s="97" t="s">
        <v>167</v>
      </c>
      <c r="B172" s="97" t="s">
        <v>194</v>
      </c>
      <c r="C172" s="97" t="s">
        <v>167</v>
      </c>
      <c r="D172" s="98" t="s">
        <v>195</v>
      </c>
      <c r="E172" s="99">
        <v>13.2021</v>
      </c>
      <c r="F172" s="100" t="s">
        <v>91</v>
      </c>
      <c r="G172" s="101"/>
      <c r="H172" s="101"/>
      <c r="I172" s="101"/>
      <c r="J172" s="102"/>
      <c r="K172" s="102"/>
    </row>
    <row r="173" spans="1:11" outlineLevel="1" collapsed="1" x14ac:dyDescent="0.2">
      <c r="A173" s="97"/>
      <c r="B173" s="92" t="s">
        <v>19</v>
      </c>
      <c r="C173" s="97"/>
      <c r="D173" s="98"/>
      <c r="E173" s="99">
        <f>SUBTOTAL(9,E169:E172)</f>
        <v>2288.99773</v>
      </c>
      <c r="F173" s="100"/>
      <c r="G173" s="106">
        <f>SUM(G169:G172)</f>
        <v>0</v>
      </c>
      <c r="H173" s="106">
        <f>SUM(H169:H172)</f>
        <v>0</v>
      </c>
      <c r="I173" s="106">
        <f>SUM(I169:I172)</f>
        <v>0</v>
      </c>
      <c r="J173" s="102"/>
      <c r="K173" s="102"/>
    </row>
    <row r="174" spans="1:11" hidden="1" outlineLevel="2" x14ac:dyDescent="0.2">
      <c r="A174" s="97" t="s">
        <v>167</v>
      </c>
      <c r="B174" s="97" t="s">
        <v>303</v>
      </c>
      <c r="C174" s="97" t="s">
        <v>167</v>
      </c>
      <c r="D174" s="98" t="s">
        <v>304</v>
      </c>
      <c r="E174" s="99">
        <v>127.1</v>
      </c>
      <c r="F174" s="100" t="s">
        <v>94</v>
      </c>
      <c r="G174" s="101"/>
      <c r="H174" s="101"/>
      <c r="I174" s="101"/>
      <c r="J174" s="102"/>
      <c r="K174" s="102"/>
    </row>
    <row r="175" spans="1:11" hidden="1" outlineLevel="2" x14ac:dyDescent="0.2">
      <c r="A175" s="97" t="s">
        <v>167</v>
      </c>
      <c r="B175" s="97" t="s">
        <v>303</v>
      </c>
      <c r="C175" s="97" t="s">
        <v>167</v>
      </c>
      <c r="D175" s="98" t="s">
        <v>305</v>
      </c>
      <c r="E175" s="99">
        <v>114.73099999999999</v>
      </c>
      <c r="F175" s="100" t="s">
        <v>95</v>
      </c>
      <c r="G175" s="101"/>
      <c r="H175" s="101"/>
      <c r="I175" s="101"/>
      <c r="J175" s="101"/>
      <c r="K175" s="102"/>
    </row>
    <row r="176" spans="1:11" hidden="1" outlineLevel="2" x14ac:dyDescent="0.2">
      <c r="A176" s="97" t="s">
        <v>167</v>
      </c>
      <c r="B176" s="97" t="s">
        <v>303</v>
      </c>
      <c r="C176" s="97" t="s">
        <v>167</v>
      </c>
      <c r="D176" s="98" t="s">
        <v>306</v>
      </c>
      <c r="E176" s="99">
        <v>185.64500000000001</v>
      </c>
      <c r="F176" s="100" t="s">
        <v>95</v>
      </c>
      <c r="G176" s="101"/>
      <c r="H176" s="101"/>
      <c r="I176" s="101"/>
      <c r="J176" s="101"/>
      <c r="K176" s="102"/>
    </row>
    <row r="177" spans="1:11" hidden="1" outlineLevel="2" x14ac:dyDescent="0.2">
      <c r="A177" s="97" t="s">
        <v>167</v>
      </c>
      <c r="B177" s="97" t="s">
        <v>303</v>
      </c>
      <c r="C177" s="97" t="s">
        <v>167</v>
      </c>
      <c r="D177" s="98" t="s">
        <v>306</v>
      </c>
      <c r="E177" s="99">
        <v>86.968599999999995</v>
      </c>
      <c r="F177" s="100" t="s">
        <v>95</v>
      </c>
      <c r="G177" s="101"/>
      <c r="H177" s="101"/>
      <c r="I177" s="101"/>
      <c r="J177" s="101"/>
      <c r="K177" s="102"/>
    </row>
    <row r="178" spans="1:11" hidden="1" outlineLevel="2" x14ac:dyDescent="0.2">
      <c r="A178" s="97" t="s">
        <v>167</v>
      </c>
      <c r="B178" s="97" t="s">
        <v>303</v>
      </c>
      <c r="C178" s="97" t="s">
        <v>167</v>
      </c>
      <c r="D178" s="98" t="s">
        <v>306</v>
      </c>
      <c r="E178" s="99">
        <v>84.171400000000006</v>
      </c>
      <c r="F178" s="100" t="s">
        <v>95</v>
      </c>
      <c r="G178" s="101"/>
      <c r="H178" s="101"/>
      <c r="I178" s="101"/>
      <c r="J178" s="101"/>
      <c r="K178" s="102"/>
    </row>
    <row r="179" spans="1:11" hidden="1" outlineLevel="2" x14ac:dyDescent="0.2">
      <c r="A179" s="97" t="s">
        <v>167</v>
      </c>
      <c r="B179" s="97" t="s">
        <v>303</v>
      </c>
      <c r="C179" s="97" t="s">
        <v>167</v>
      </c>
      <c r="D179" s="98" t="s">
        <v>307</v>
      </c>
      <c r="E179" s="99">
        <v>67.2</v>
      </c>
      <c r="F179" s="100" t="s">
        <v>95</v>
      </c>
      <c r="G179" s="101"/>
      <c r="H179" s="101"/>
      <c r="I179" s="101"/>
      <c r="J179" s="101"/>
      <c r="K179" s="102"/>
    </row>
    <row r="180" spans="1:11" hidden="1" outlineLevel="2" x14ac:dyDescent="0.2">
      <c r="A180" s="97" t="s">
        <v>167</v>
      </c>
      <c r="B180" s="97" t="s">
        <v>303</v>
      </c>
      <c r="C180" s="97" t="s">
        <v>167</v>
      </c>
      <c r="D180" s="98" t="s">
        <v>307</v>
      </c>
      <c r="E180" s="99">
        <v>49.597700000000003</v>
      </c>
      <c r="F180" s="100" t="s">
        <v>95</v>
      </c>
      <c r="G180" s="101"/>
      <c r="H180" s="101"/>
      <c r="I180" s="101"/>
      <c r="J180" s="101"/>
      <c r="K180" s="102"/>
    </row>
    <row r="181" spans="1:11" hidden="1" outlineLevel="2" x14ac:dyDescent="0.2">
      <c r="A181" s="97" t="s">
        <v>167</v>
      </c>
      <c r="B181" s="97" t="s">
        <v>303</v>
      </c>
      <c r="C181" s="97" t="s">
        <v>167</v>
      </c>
      <c r="D181" s="98" t="s">
        <v>307</v>
      </c>
      <c r="E181" s="99">
        <v>77.400000000000006</v>
      </c>
      <c r="F181" s="100" t="s">
        <v>95</v>
      </c>
      <c r="G181" s="101"/>
      <c r="H181" s="101"/>
      <c r="I181" s="101"/>
      <c r="J181" s="101"/>
      <c r="K181" s="102"/>
    </row>
    <row r="182" spans="1:11" hidden="1" outlineLevel="2" x14ac:dyDescent="0.2">
      <c r="A182" s="97" t="s">
        <v>167</v>
      </c>
      <c r="B182" s="97" t="s">
        <v>303</v>
      </c>
      <c r="C182" s="97" t="s">
        <v>167</v>
      </c>
      <c r="D182" s="98" t="s">
        <v>307</v>
      </c>
      <c r="E182" s="99">
        <v>240.51300000000001</v>
      </c>
      <c r="F182" s="100" t="s">
        <v>95</v>
      </c>
      <c r="G182" s="101"/>
      <c r="H182" s="101"/>
      <c r="I182" s="101"/>
      <c r="J182" s="101"/>
      <c r="K182" s="102"/>
    </row>
    <row r="183" spans="1:11" hidden="1" outlineLevel="2" x14ac:dyDescent="0.2">
      <c r="A183" s="97" t="s">
        <v>167</v>
      </c>
      <c r="B183" s="97" t="s">
        <v>303</v>
      </c>
      <c r="C183" s="97" t="s">
        <v>167</v>
      </c>
      <c r="D183" s="98" t="s">
        <v>308</v>
      </c>
      <c r="E183" s="99">
        <v>30.8</v>
      </c>
      <c r="F183" s="100" t="s">
        <v>95</v>
      </c>
      <c r="G183" s="101"/>
      <c r="H183" s="101"/>
      <c r="I183" s="101"/>
      <c r="J183" s="101"/>
      <c r="K183" s="102"/>
    </row>
    <row r="184" spans="1:11" hidden="1" outlineLevel="2" x14ac:dyDescent="0.2">
      <c r="A184" s="97" t="s">
        <v>167</v>
      </c>
      <c r="B184" s="97" t="s">
        <v>303</v>
      </c>
      <c r="C184" s="97" t="s">
        <v>167</v>
      </c>
      <c r="D184" s="98" t="s">
        <v>308</v>
      </c>
      <c r="E184" s="99">
        <v>171.66800000000001</v>
      </c>
      <c r="F184" s="100" t="s">
        <v>95</v>
      </c>
      <c r="G184" s="101"/>
      <c r="H184" s="101"/>
      <c r="I184" s="101"/>
      <c r="J184" s="101"/>
      <c r="K184" s="102"/>
    </row>
    <row r="185" spans="1:11" hidden="1" outlineLevel="2" x14ac:dyDescent="0.2">
      <c r="A185" s="97" t="s">
        <v>167</v>
      </c>
      <c r="B185" s="97" t="s">
        <v>303</v>
      </c>
      <c r="C185" s="97" t="s">
        <v>167</v>
      </c>
      <c r="D185" s="98" t="s">
        <v>308</v>
      </c>
      <c r="E185" s="99">
        <v>14.0663</v>
      </c>
      <c r="F185" s="100" t="s">
        <v>95</v>
      </c>
      <c r="G185" s="101"/>
      <c r="H185" s="101"/>
      <c r="I185" s="101"/>
      <c r="J185" s="101"/>
      <c r="K185" s="102"/>
    </row>
    <row r="186" spans="1:11" hidden="1" outlineLevel="2" x14ac:dyDescent="0.2">
      <c r="A186" s="97" t="s">
        <v>167</v>
      </c>
      <c r="B186" s="97" t="s">
        <v>303</v>
      </c>
      <c r="C186" s="97" t="s">
        <v>167</v>
      </c>
      <c r="D186" s="98" t="s">
        <v>308</v>
      </c>
      <c r="E186" s="99">
        <v>53.4</v>
      </c>
      <c r="F186" s="100" t="s">
        <v>95</v>
      </c>
      <c r="G186" s="101"/>
      <c r="H186" s="101"/>
      <c r="I186" s="101"/>
      <c r="J186" s="101"/>
      <c r="K186" s="102"/>
    </row>
    <row r="187" spans="1:11" hidden="1" outlineLevel="2" x14ac:dyDescent="0.2">
      <c r="A187" s="97" t="s">
        <v>167</v>
      </c>
      <c r="B187" s="97" t="s">
        <v>303</v>
      </c>
      <c r="C187" s="97" t="s">
        <v>167</v>
      </c>
      <c r="D187" s="98" t="s">
        <v>304</v>
      </c>
      <c r="E187" s="99">
        <v>193.9</v>
      </c>
      <c r="F187" s="100" t="s">
        <v>94</v>
      </c>
      <c r="G187" s="101"/>
      <c r="H187" s="101"/>
      <c r="I187" s="101"/>
      <c r="J187" s="102"/>
      <c r="K187" s="102"/>
    </row>
    <row r="188" spans="1:11" hidden="1" outlineLevel="2" x14ac:dyDescent="0.2">
      <c r="A188" s="97" t="s">
        <v>167</v>
      </c>
      <c r="B188" s="97" t="s">
        <v>303</v>
      </c>
      <c r="C188" s="97" t="s">
        <v>167</v>
      </c>
      <c r="D188" s="98" t="s">
        <v>304</v>
      </c>
      <c r="E188" s="99">
        <v>408.35899999999998</v>
      </c>
      <c r="F188" s="100" t="s">
        <v>94</v>
      </c>
      <c r="G188" s="101"/>
      <c r="H188" s="101"/>
      <c r="I188" s="101"/>
      <c r="J188" s="102"/>
      <c r="K188" s="102"/>
    </row>
    <row r="189" spans="1:11" hidden="1" outlineLevel="2" x14ac:dyDescent="0.2">
      <c r="A189" s="97" t="s">
        <v>167</v>
      </c>
      <c r="B189" s="97" t="s">
        <v>303</v>
      </c>
      <c r="C189" s="97" t="s">
        <v>167</v>
      </c>
      <c r="D189" s="98" t="s">
        <v>304</v>
      </c>
      <c r="E189" s="99">
        <v>45.4</v>
      </c>
      <c r="F189" s="100" t="s">
        <v>94</v>
      </c>
      <c r="G189" s="101"/>
      <c r="H189" s="101"/>
      <c r="I189" s="101"/>
      <c r="J189" s="102"/>
      <c r="K189" s="102"/>
    </row>
    <row r="190" spans="1:11" hidden="1" outlineLevel="2" x14ac:dyDescent="0.2">
      <c r="A190" s="97" t="s">
        <v>167</v>
      </c>
      <c r="B190" s="97" t="s">
        <v>303</v>
      </c>
      <c r="C190" s="97" t="s">
        <v>167</v>
      </c>
      <c r="D190" s="98" t="s">
        <v>309</v>
      </c>
      <c r="E190" s="99">
        <v>168.779</v>
      </c>
      <c r="F190" s="100" t="s">
        <v>94</v>
      </c>
      <c r="G190" s="101"/>
      <c r="H190" s="101"/>
      <c r="I190" s="101"/>
      <c r="J190" s="102"/>
      <c r="K190" s="102"/>
    </row>
    <row r="191" spans="1:11" hidden="1" outlineLevel="2" x14ac:dyDescent="0.2">
      <c r="A191" s="97" t="s">
        <v>167</v>
      </c>
      <c r="B191" s="97" t="s">
        <v>303</v>
      </c>
      <c r="C191" s="97" t="s">
        <v>167</v>
      </c>
      <c r="D191" s="98" t="s">
        <v>304</v>
      </c>
      <c r="E191" s="99">
        <v>59.8459</v>
      </c>
      <c r="F191" s="100" t="s">
        <v>94</v>
      </c>
      <c r="G191" s="101"/>
      <c r="H191" s="101"/>
      <c r="I191" s="101"/>
      <c r="J191" s="102"/>
      <c r="K191" s="102"/>
    </row>
    <row r="192" spans="1:11" outlineLevel="1" collapsed="1" x14ac:dyDescent="0.2">
      <c r="A192" s="97"/>
      <c r="B192" s="92" t="s">
        <v>20</v>
      </c>
      <c r="C192" s="97"/>
      <c r="D192" s="98"/>
      <c r="E192" s="99">
        <f>SUBTOTAL(9,E174:E191)</f>
        <v>2179.5448999999999</v>
      </c>
      <c r="F192" s="100"/>
      <c r="G192" s="106">
        <f>SUM(G174:G191)</f>
        <v>0</v>
      </c>
      <c r="H192" s="106">
        <f>SUM(H174:H191)</f>
        <v>0</v>
      </c>
      <c r="I192" s="106">
        <f>SUM(I174:I191)</f>
        <v>0</v>
      </c>
      <c r="J192" s="106">
        <f>SUM(J175:J186)</f>
        <v>0</v>
      </c>
      <c r="K192" s="102"/>
    </row>
    <row r="193" spans="1:11" hidden="1" outlineLevel="2" x14ac:dyDescent="0.2">
      <c r="A193" s="97" t="s">
        <v>167</v>
      </c>
      <c r="B193" s="97" t="s">
        <v>197</v>
      </c>
      <c r="C193" s="97" t="s">
        <v>167</v>
      </c>
      <c r="D193" s="98" t="s">
        <v>198</v>
      </c>
      <c r="E193" s="99">
        <v>210.434</v>
      </c>
      <c r="F193" s="100" t="s">
        <v>91</v>
      </c>
      <c r="G193" s="101"/>
      <c r="H193" s="101"/>
      <c r="I193" s="101"/>
      <c r="J193" s="102"/>
      <c r="K193" s="102"/>
    </row>
    <row r="194" spans="1:11" hidden="1" outlineLevel="2" x14ac:dyDescent="0.2">
      <c r="A194" s="97" t="s">
        <v>167</v>
      </c>
      <c r="B194" s="97" t="s">
        <v>197</v>
      </c>
      <c r="C194" s="97" t="s">
        <v>167</v>
      </c>
      <c r="D194" s="98" t="s">
        <v>199</v>
      </c>
      <c r="E194" s="99">
        <v>79.852000000000004</v>
      </c>
      <c r="F194" s="100" t="s">
        <v>91</v>
      </c>
      <c r="G194" s="101"/>
      <c r="H194" s="101"/>
      <c r="I194" s="101"/>
      <c r="J194" s="102"/>
      <c r="K194" s="102"/>
    </row>
    <row r="195" spans="1:11" hidden="1" outlineLevel="2" x14ac:dyDescent="0.2">
      <c r="A195" s="97" t="s">
        <v>167</v>
      </c>
      <c r="B195" s="97" t="s">
        <v>197</v>
      </c>
      <c r="C195" s="97" t="s">
        <v>167</v>
      </c>
      <c r="D195" s="98" t="s">
        <v>198</v>
      </c>
      <c r="E195" s="99">
        <v>46</v>
      </c>
      <c r="F195" s="100" t="s">
        <v>91</v>
      </c>
      <c r="G195" s="101"/>
      <c r="H195" s="101"/>
      <c r="I195" s="101"/>
      <c r="J195" s="102"/>
      <c r="K195" s="102"/>
    </row>
    <row r="196" spans="1:11" hidden="1" outlineLevel="2" x14ac:dyDescent="0.2">
      <c r="A196" s="97" t="s">
        <v>167</v>
      </c>
      <c r="B196" s="97" t="s">
        <v>197</v>
      </c>
      <c r="C196" s="97" t="s">
        <v>167</v>
      </c>
      <c r="D196" s="98" t="s">
        <v>198</v>
      </c>
      <c r="E196" s="99">
        <v>107.286</v>
      </c>
      <c r="F196" s="100" t="s">
        <v>91</v>
      </c>
      <c r="G196" s="101"/>
      <c r="H196" s="101"/>
      <c r="I196" s="101"/>
      <c r="J196" s="102"/>
      <c r="K196" s="102"/>
    </row>
    <row r="197" spans="1:11" hidden="1" outlineLevel="2" x14ac:dyDescent="0.2">
      <c r="A197" s="97" t="s">
        <v>167</v>
      </c>
      <c r="B197" s="97" t="s">
        <v>197</v>
      </c>
      <c r="C197" s="97" t="s">
        <v>167</v>
      </c>
      <c r="D197" s="98" t="s">
        <v>198</v>
      </c>
      <c r="E197" s="99">
        <v>448.3</v>
      </c>
      <c r="F197" s="100" t="s">
        <v>91</v>
      </c>
      <c r="G197" s="101"/>
      <c r="H197" s="101"/>
      <c r="I197" s="101"/>
      <c r="J197" s="102"/>
      <c r="K197" s="102"/>
    </row>
    <row r="198" spans="1:11" outlineLevel="1" collapsed="1" x14ac:dyDescent="0.2">
      <c r="A198" s="97"/>
      <c r="B198" s="92" t="s">
        <v>21</v>
      </c>
      <c r="C198" s="97"/>
      <c r="D198" s="98"/>
      <c r="E198" s="99">
        <f>SUBTOTAL(9,E193:E197)</f>
        <v>891.87200000000007</v>
      </c>
      <c r="F198" s="100"/>
      <c r="G198" s="106">
        <f>SUM(G193:G197)</f>
        <v>0</v>
      </c>
      <c r="H198" s="106">
        <f>SUM(H193:H197)</f>
        <v>0</v>
      </c>
      <c r="I198" s="106">
        <f>SUM(I193:I197)</f>
        <v>0</v>
      </c>
      <c r="J198" s="102"/>
      <c r="K198" s="102"/>
    </row>
    <row r="199" spans="1:11" hidden="1" outlineLevel="2" x14ac:dyDescent="0.2">
      <c r="A199" s="97" t="s">
        <v>167</v>
      </c>
      <c r="B199" s="97" t="s">
        <v>310</v>
      </c>
      <c r="C199" s="97" t="s">
        <v>167</v>
      </c>
      <c r="D199" s="98" t="s">
        <v>311</v>
      </c>
      <c r="E199" s="99">
        <v>243.8</v>
      </c>
      <c r="F199" s="100" t="s">
        <v>97</v>
      </c>
      <c r="G199" s="101"/>
      <c r="H199" s="101"/>
      <c r="I199" s="102"/>
      <c r="J199" s="102"/>
      <c r="K199" s="102"/>
    </row>
    <row r="200" spans="1:11" hidden="1" outlineLevel="2" x14ac:dyDescent="0.2">
      <c r="A200" s="97" t="s">
        <v>167</v>
      </c>
      <c r="B200" s="97" t="s">
        <v>310</v>
      </c>
      <c r="C200" s="97" t="s">
        <v>167</v>
      </c>
      <c r="D200" s="98" t="s">
        <v>311</v>
      </c>
      <c r="E200" s="99">
        <v>12.3444</v>
      </c>
      <c r="F200" s="100" t="s">
        <v>97</v>
      </c>
      <c r="G200" s="101"/>
      <c r="H200" s="101"/>
      <c r="I200" s="102"/>
      <c r="J200" s="102"/>
      <c r="K200" s="102"/>
    </row>
    <row r="201" spans="1:11" hidden="1" outlineLevel="2" x14ac:dyDescent="0.2">
      <c r="A201" s="97" t="s">
        <v>167</v>
      </c>
      <c r="B201" s="97" t="s">
        <v>310</v>
      </c>
      <c r="C201" s="97" t="s">
        <v>167</v>
      </c>
      <c r="D201" s="98" t="s">
        <v>312</v>
      </c>
      <c r="E201" s="99">
        <v>22.760100000000001</v>
      </c>
      <c r="F201" s="100" t="s">
        <v>97</v>
      </c>
      <c r="G201" s="101"/>
      <c r="H201" s="101"/>
      <c r="I201" s="102"/>
      <c r="J201" s="102"/>
      <c r="K201" s="102"/>
    </row>
    <row r="202" spans="1:11" hidden="1" outlineLevel="2" x14ac:dyDescent="0.2">
      <c r="A202" s="97" t="s">
        <v>167</v>
      </c>
      <c r="B202" s="97" t="s">
        <v>310</v>
      </c>
      <c r="C202" s="97" t="s">
        <v>167</v>
      </c>
      <c r="D202" s="98" t="s">
        <v>312</v>
      </c>
      <c r="E202" s="99">
        <v>13.240500000000001</v>
      </c>
      <c r="F202" s="100" t="s">
        <v>97</v>
      </c>
      <c r="G202" s="101"/>
      <c r="H202" s="101"/>
      <c r="I202" s="102"/>
      <c r="J202" s="102"/>
      <c r="K202" s="102"/>
    </row>
    <row r="203" spans="1:11" hidden="1" outlineLevel="2" x14ac:dyDescent="0.2">
      <c r="A203" s="97" t="s">
        <v>167</v>
      </c>
      <c r="B203" s="97" t="s">
        <v>310</v>
      </c>
      <c r="C203" s="97" t="s">
        <v>167</v>
      </c>
      <c r="D203" s="98" t="s">
        <v>312</v>
      </c>
      <c r="E203" s="99">
        <v>7.2</v>
      </c>
      <c r="F203" s="100" t="s">
        <v>97</v>
      </c>
      <c r="G203" s="101"/>
      <c r="H203" s="101"/>
      <c r="I203" s="102"/>
      <c r="J203" s="102"/>
      <c r="K203" s="102"/>
    </row>
    <row r="204" spans="1:11" hidden="1" outlineLevel="2" x14ac:dyDescent="0.2">
      <c r="A204" s="97" t="s">
        <v>167</v>
      </c>
      <c r="B204" s="97" t="s">
        <v>310</v>
      </c>
      <c r="C204" s="97" t="s">
        <v>167</v>
      </c>
      <c r="D204" s="98" t="s">
        <v>312</v>
      </c>
      <c r="E204" s="99">
        <v>80.902600000000007</v>
      </c>
      <c r="F204" s="100" t="s">
        <v>97</v>
      </c>
      <c r="G204" s="101"/>
      <c r="H204" s="101"/>
      <c r="I204" s="102"/>
      <c r="J204" s="102"/>
      <c r="K204" s="102"/>
    </row>
    <row r="205" spans="1:11" hidden="1" outlineLevel="2" x14ac:dyDescent="0.2">
      <c r="A205" s="97" t="s">
        <v>167</v>
      </c>
      <c r="B205" s="97" t="s">
        <v>310</v>
      </c>
      <c r="C205" s="97" t="s">
        <v>167</v>
      </c>
      <c r="D205" s="98" t="s">
        <v>312</v>
      </c>
      <c r="E205" s="99">
        <v>161.56700000000001</v>
      </c>
      <c r="F205" s="100" t="s">
        <v>97</v>
      </c>
      <c r="G205" s="101"/>
      <c r="H205" s="101"/>
      <c r="I205" s="102"/>
      <c r="J205" s="102"/>
      <c r="K205" s="102"/>
    </row>
    <row r="206" spans="1:11" outlineLevel="1" collapsed="1" x14ac:dyDescent="0.2">
      <c r="A206" s="97"/>
      <c r="B206" s="92" t="s">
        <v>22</v>
      </c>
      <c r="C206" s="97"/>
      <c r="D206" s="98"/>
      <c r="E206" s="99">
        <f>SUBTOTAL(9,E199:E205)</f>
        <v>541.81460000000004</v>
      </c>
      <c r="F206" s="100"/>
      <c r="G206" s="106">
        <f>SUM(G199:G205)</f>
        <v>0</v>
      </c>
      <c r="H206" s="106">
        <f>SUM(H199:H205)</f>
        <v>0</v>
      </c>
      <c r="I206" s="102"/>
      <c r="J206" s="102"/>
      <c r="K206" s="102"/>
    </row>
    <row r="207" spans="1:11" hidden="1" outlineLevel="2" x14ac:dyDescent="0.2">
      <c r="A207" s="97" t="s">
        <v>200</v>
      </c>
      <c r="B207" s="97" t="s">
        <v>313</v>
      </c>
      <c r="C207" s="97" t="s">
        <v>200</v>
      </c>
      <c r="D207" s="98" t="s">
        <v>314</v>
      </c>
      <c r="E207" s="99">
        <v>35.511099999999999</v>
      </c>
      <c r="F207" s="100" t="s">
        <v>94</v>
      </c>
      <c r="G207" s="101"/>
      <c r="H207" s="101"/>
      <c r="I207" s="101"/>
      <c r="J207" s="102"/>
      <c r="K207" s="102"/>
    </row>
    <row r="208" spans="1:11" outlineLevel="1" collapsed="1" x14ac:dyDescent="0.2">
      <c r="A208" s="97"/>
      <c r="B208" s="92" t="s">
        <v>23</v>
      </c>
      <c r="C208" s="97"/>
      <c r="D208" s="98"/>
      <c r="E208" s="99">
        <f>SUBTOTAL(9,E207:E207)</f>
        <v>35.511099999999999</v>
      </c>
      <c r="F208" s="100"/>
      <c r="G208" s="106">
        <f>SUM(G207)</f>
        <v>0</v>
      </c>
      <c r="H208" s="106">
        <f>SUM(H207)</f>
        <v>0</v>
      </c>
      <c r="I208" s="106">
        <f>SUM(I207)</f>
        <v>0</v>
      </c>
      <c r="J208" s="102"/>
      <c r="K208" s="102"/>
    </row>
    <row r="209" spans="1:11" hidden="1" outlineLevel="2" x14ac:dyDescent="0.2">
      <c r="A209" s="97" t="s">
        <v>200</v>
      </c>
      <c r="B209" s="97" t="s">
        <v>201</v>
      </c>
      <c r="C209" s="97" t="s">
        <v>200</v>
      </c>
      <c r="D209" s="98" t="s">
        <v>202</v>
      </c>
      <c r="E209" s="99">
        <v>101.3</v>
      </c>
      <c r="F209" s="100" t="s">
        <v>91</v>
      </c>
      <c r="G209" s="101"/>
      <c r="H209" s="101"/>
      <c r="I209" s="101"/>
      <c r="J209" s="102"/>
      <c r="K209" s="102"/>
    </row>
    <row r="210" spans="1:11" hidden="1" outlineLevel="2" x14ac:dyDescent="0.2">
      <c r="A210" s="97" t="s">
        <v>200</v>
      </c>
      <c r="B210" s="97" t="s">
        <v>201</v>
      </c>
      <c r="C210" s="97" t="s">
        <v>200</v>
      </c>
      <c r="D210" s="98" t="s">
        <v>202</v>
      </c>
      <c r="E210" s="99">
        <v>52.524500000000003</v>
      </c>
      <c r="F210" s="100" t="s">
        <v>91</v>
      </c>
      <c r="G210" s="101"/>
      <c r="H210" s="101"/>
      <c r="I210" s="101"/>
      <c r="J210" s="102"/>
      <c r="K210" s="102"/>
    </row>
    <row r="211" spans="1:11" hidden="1" outlineLevel="2" x14ac:dyDescent="0.2">
      <c r="A211" s="97" t="s">
        <v>200</v>
      </c>
      <c r="B211" s="97" t="s">
        <v>201</v>
      </c>
      <c r="C211" s="97" t="s">
        <v>200</v>
      </c>
      <c r="D211" s="98" t="s">
        <v>202</v>
      </c>
      <c r="E211" s="99">
        <v>312.10500000000002</v>
      </c>
      <c r="F211" s="100" t="s">
        <v>91</v>
      </c>
      <c r="G211" s="101"/>
      <c r="H211" s="101"/>
      <c r="I211" s="101"/>
      <c r="J211" s="102"/>
      <c r="K211" s="102"/>
    </row>
    <row r="212" spans="1:11" outlineLevel="1" collapsed="1" x14ac:dyDescent="0.2">
      <c r="A212" s="97"/>
      <c r="B212" s="92" t="s">
        <v>24</v>
      </c>
      <c r="C212" s="97"/>
      <c r="D212" s="98"/>
      <c r="E212" s="99">
        <f>SUBTOTAL(9,E209:E211)</f>
        <v>465.92950000000002</v>
      </c>
      <c r="F212" s="100"/>
      <c r="G212" s="106">
        <f>SUM(G209:G211)</f>
        <v>0</v>
      </c>
      <c r="H212" s="106">
        <f>SUM(H209:H211)</f>
        <v>0</v>
      </c>
      <c r="I212" s="106">
        <f>SUM(I209:I211)</f>
        <v>0</v>
      </c>
      <c r="J212" s="102"/>
      <c r="K212" s="102"/>
    </row>
    <row r="213" spans="1:11" hidden="1" outlineLevel="2" x14ac:dyDescent="0.2">
      <c r="A213" s="97" t="s">
        <v>200</v>
      </c>
      <c r="B213" s="97" t="s">
        <v>315</v>
      </c>
      <c r="C213" s="97" t="s">
        <v>200</v>
      </c>
      <c r="D213" s="98" t="s">
        <v>316</v>
      </c>
      <c r="E213" s="99">
        <v>13.3</v>
      </c>
      <c r="F213" s="100" t="s">
        <v>95</v>
      </c>
      <c r="G213" s="101"/>
      <c r="H213" s="101"/>
      <c r="I213" s="101"/>
      <c r="J213" s="101"/>
      <c r="K213" s="102"/>
    </row>
    <row r="214" spans="1:11" hidden="1" outlineLevel="2" x14ac:dyDescent="0.2">
      <c r="A214" s="97" t="s">
        <v>200</v>
      </c>
      <c r="B214" s="97" t="s">
        <v>315</v>
      </c>
      <c r="C214" s="97" t="s">
        <v>200</v>
      </c>
      <c r="D214" s="98" t="s">
        <v>316</v>
      </c>
      <c r="E214" s="99">
        <v>33.7622</v>
      </c>
      <c r="F214" s="100" t="s">
        <v>95</v>
      </c>
      <c r="G214" s="101"/>
      <c r="H214" s="101"/>
      <c r="I214" s="101"/>
      <c r="J214" s="101"/>
      <c r="K214" s="102"/>
    </row>
    <row r="215" spans="1:11" hidden="1" outlineLevel="2" x14ac:dyDescent="0.2">
      <c r="A215" s="97" t="s">
        <v>200</v>
      </c>
      <c r="B215" s="97" t="s">
        <v>315</v>
      </c>
      <c r="C215" s="97" t="s">
        <v>200</v>
      </c>
      <c r="D215" s="98" t="s">
        <v>316</v>
      </c>
      <c r="E215" s="99">
        <v>2.4206699999999999</v>
      </c>
      <c r="F215" s="100" t="s">
        <v>95</v>
      </c>
      <c r="G215" s="101"/>
      <c r="H215" s="101"/>
      <c r="I215" s="101"/>
      <c r="J215" s="101"/>
      <c r="K215" s="102"/>
    </row>
    <row r="216" spans="1:11" hidden="1" outlineLevel="2" x14ac:dyDescent="0.2">
      <c r="A216" s="97" t="s">
        <v>200</v>
      </c>
      <c r="B216" s="97" t="s">
        <v>315</v>
      </c>
      <c r="C216" s="97" t="s">
        <v>200</v>
      </c>
      <c r="D216" s="98" t="s">
        <v>316</v>
      </c>
      <c r="E216" s="99">
        <v>247.6</v>
      </c>
      <c r="F216" s="100" t="s">
        <v>95</v>
      </c>
      <c r="G216" s="101"/>
      <c r="H216" s="101"/>
      <c r="I216" s="101"/>
      <c r="J216" s="101"/>
      <c r="K216" s="102"/>
    </row>
    <row r="217" spans="1:11" hidden="1" outlineLevel="2" x14ac:dyDescent="0.2">
      <c r="A217" s="97" t="s">
        <v>200</v>
      </c>
      <c r="B217" s="97" t="s">
        <v>315</v>
      </c>
      <c r="C217" s="97" t="s">
        <v>200</v>
      </c>
      <c r="D217" s="98" t="s">
        <v>316</v>
      </c>
      <c r="E217" s="99">
        <v>91.243499999999997</v>
      </c>
      <c r="F217" s="100" t="s">
        <v>95</v>
      </c>
      <c r="G217" s="101"/>
      <c r="H217" s="101"/>
      <c r="I217" s="101"/>
      <c r="J217" s="101"/>
      <c r="K217" s="102"/>
    </row>
    <row r="218" spans="1:11" hidden="1" outlineLevel="2" x14ac:dyDescent="0.2">
      <c r="A218" s="97" t="s">
        <v>200</v>
      </c>
      <c r="B218" s="97" t="s">
        <v>315</v>
      </c>
      <c r="C218" s="97" t="s">
        <v>200</v>
      </c>
      <c r="D218" s="98" t="s">
        <v>316</v>
      </c>
      <c r="E218" s="99">
        <v>10.417899999999999</v>
      </c>
      <c r="F218" s="100" t="s">
        <v>95</v>
      </c>
      <c r="G218" s="101"/>
      <c r="H218" s="101"/>
      <c r="I218" s="101"/>
      <c r="J218" s="101"/>
      <c r="K218" s="102"/>
    </row>
    <row r="219" spans="1:11" hidden="1" outlineLevel="2" x14ac:dyDescent="0.2">
      <c r="A219" s="97" t="s">
        <v>200</v>
      </c>
      <c r="B219" s="97" t="s">
        <v>315</v>
      </c>
      <c r="C219" s="97" t="s">
        <v>200</v>
      </c>
      <c r="D219" s="98" t="s">
        <v>316</v>
      </c>
      <c r="E219" s="99">
        <v>108.006</v>
      </c>
      <c r="F219" s="100" t="s">
        <v>95</v>
      </c>
      <c r="G219" s="101"/>
      <c r="H219" s="101"/>
      <c r="I219" s="101"/>
      <c r="J219" s="101"/>
      <c r="K219" s="102"/>
    </row>
    <row r="220" spans="1:11" hidden="1" outlineLevel="2" x14ac:dyDescent="0.2">
      <c r="A220" s="97" t="s">
        <v>200</v>
      </c>
      <c r="B220" s="97" t="s">
        <v>315</v>
      </c>
      <c r="C220" s="97" t="s">
        <v>200</v>
      </c>
      <c r="D220" s="98" t="s">
        <v>316</v>
      </c>
      <c r="E220" s="99">
        <v>106.1</v>
      </c>
      <c r="F220" s="100" t="s">
        <v>95</v>
      </c>
      <c r="G220" s="101"/>
      <c r="H220" s="101"/>
      <c r="I220" s="101"/>
      <c r="J220" s="101"/>
      <c r="K220" s="102"/>
    </row>
    <row r="221" spans="1:11" outlineLevel="1" collapsed="1" x14ac:dyDescent="0.2">
      <c r="A221" s="97"/>
      <c r="B221" s="92" t="s">
        <v>25</v>
      </c>
      <c r="C221" s="97"/>
      <c r="D221" s="98"/>
      <c r="E221" s="99">
        <f>SUBTOTAL(9,E213:E220)</f>
        <v>612.85027000000002</v>
      </c>
      <c r="F221" s="100"/>
      <c r="G221" s="106">
        <f>SUM(G213:G220)</f>
        <v>0</v>
      </c>
      <c r="H221" s="106">
        <f>SUM(H213:H220)</f>
        <v>0</v>
      </c>
      <c r="I221" s="106">
        <f>SUM(I213:I220)</f>
        <v>0</v>
      </c>
      <c r="J221" s="106">
        <f>SUM(J213:J220)</f>
        <v>0</v>
      </c>
      <c r="K221" s="102"/>
    </row>
    <row r="222" spans="1:11" hidden="1" outlineLevel="2" x14ac:dyDescent="0.2">
      <c r="A222" s="97" t="s">
        <v>200</v>
      </c>
      <c r="B222" s="97" t="s">
        <v>317</v>
      </c>
      <c r="C222" s="97" t="s">
        <v>200</v>
      </c>
      <c r="D222" s="98" t="s">
        <v>318</v>
      </c>
      <c r="E222" s="99">
        <v>14.334300000000001</v>
      </c>
      <c r="F222" s="100" t="s">
        <v>94</v>
      </c>
      <c r="G222" s="101"/>
      <c r="H222" s="101"/>
      <c r="I222" s="101"/>
      <c r="J222" s="102"/>
      <c r="K222" s="102"/>
    </row>
    <row r="223" spans="1:11" hidden="1" outlineLevel="2" x14ac:dyDescent="0.2">
      <c r="A223" s="97" t="s">
        <v>200</v>
      </c>
      <c r="B223" s="97" t="s">
        <v>317</v>
      </c>
      <c r="C223" s="97" t="s">
        <v>200</v>
      </c>
      <c r="D223" s="98" t="s">
        <v>318</v>
      </c>
      <c r="E223" s="99">
        <v>91.247699999999995</v>
      </c>
      <c r="F223" s="100" t="s">
        <v>94</v>
      </c>
      <c r="G223" s="101"/>
      <c r="H223" s="101"/>
      <c r="I223" s="101"/>
      <c r="J223" s="102"/>
      <c r="K223" s="102"/>
    </row>
    <row r="224" spans="1:11" outlineLevel="1" collapsed="1" x14ac:dyDescent="0.2">
      <c r="A224" s="97"/>
      <c r="B224" s="92" t="s">
        <v>26</v>
      </c>
      <c r="C224" s="97"/>
      <c r="D224" s="98"/>
      <c r="E224" s="99">
        <f>SUBTOTAL(9,E222:E223)</f>
        <v>105.58199999999999</v>
      </c>
      <c r="F224" s="100"/>
      <c r="G224" s="106">
        <f>SUM(G222:G223)</f>
        <v>0</v>
      </c>
      <c r="H224" s="106">
        <f>SUM(H222:H223)</f>
        <v>0</v>
      </c>
      <c r="I224" s="106">
        <f>SUM(I222:I223)</f>
        <v>0</v>
      </c>
      <c r="J224" s="102"/>
      <c r="K224" s="102"/>
    </row>
    <row r="225" spans="1:11" hidden="1" outlineLevel="2" x14ac:dyDescent="0.2">
      <c r="A225" s="97" t="s">
        <v>200</v>
      </c>
      <c r="B225" s="97" t="s">
        <v>319</v>
      </c>
      <c r="C225" s="97" t="s">
        <v>200</v>
      </c>
      <c r="D225" s="98" t="s">
        <v>320</v>
      </c>
      <c r="E225" s="99">
        <v>293.733</v>
      </c>
      <c r="F225" s="100" t="s">
        <v>94</v>
      </c>
      <c r="G225" s="101"/>
      <c r="H225" s="101"/>
      <c r="I225" s="101"/>
      <c r="J225" s="102"/>
      <c r="K225" s="102"/>
    </row>
    <row r="226" spans="1:11" hidden="1" outlineLevel="2" x14ac:dyDescent="0.2">
      <c r="A226" s="97" t="s">
        <v>200</v>
      </c>
      <c r="B226" s="97" t="s">
        <v>319</v>
      </c>
      <c r="C226" s="97" t="s">
        <v>200</v>
      </c>
      <c r="D226" s="98" t="s">
        <v>321</v>
      </c>
      <c r="E226" s="99">
        <v>137.208</v>
      </c>
      <c r="F226" s="100" t="s">
        <v>94</v>
      </c>
      <c r="G226" s="101"/>
      <c r="H226" s="101"/>
      <c r="I226" s="101"/>
      <c r="J226" s="102"/>
      <c r="K226" s="102"/>
    </row>
    <row r="227" spans="1:11" hidden="1" outlineLevel="2" x14ac:dyDescent="0.2">
      <c r="A227" s="97" t="s">
        <v>200</v>
      </c>
      <c r="B227" s="97" t="s">
        <v>319</v>
      </c>
      <c r="C227" s="97" t="s">
        <v>200</v>
      </c>
      <c r="D227" s="98" t="s">
        <v>322</v>
      </c>
      <c r="E227" s="99">
        <v>64.260400000000004</v>
      </c>
      <c r="F227" s="100" t="s">
        <v>94</v>
      </c>
      <c r="G227" s="101"/>
      <c r="H227" s="101"/>
      <c r="I227" s="101"/>
      <c r="J227" s="102"/>
      <c r="K227" s="102"/>
    </row>
    <row r="228" spans="1:11" outlineLevel="1" collapsed="1" x14ac:dyDescent="0.2">
      <c r="A228" s="97"/>
      <c r="B228" s="92" t="s">
        <v>27</v>
      </c>
      <c r="C228" s="97"/>
      <c r="D228" s="98"/>
      <c r="E228" s="99">
        <f>SUBTOTAL(9,E225:E227)</f>
        <v>495.20140000000004</v>
      </c>
      <c r="F228" s="100"/>
      <c r="G228" s="106">
        <f>SUM(G225:G227)</f>
        <v>0</v>
      </c>
      <c r="H228" s="106">
        <f>SUM(H225:H227)</f>
        <v>0</v>
      </c>
      <c r="I228" s="106">
        <f>SUM(I225:I227)</f>
        <v>0</v>
      </c>
      <c r="J228" s="102"/>
      <c r="K228" s="102"/>
    </row>
    <row r="229" spans="1:11" hidden="1" outlineLevel="2" x14ac:dyDescent="0.2">
      <c r="A229" s="97" t="s">
        <v>114</v>
      </c>
      <c r="B229" s="97" t="s">
        <v>115</v>
      </c>
      <c r="C229" s="97" t="s">
        <v>114</v>
      </c>
      <c r="D229" s="98" t="s">
        <v>323</v>
      </c>
      <c r="E229" s="99">
        <v>9.5039400000000001</v>
      </c>
      <c r="F229" s="100" t="s">
        <v>94</v>
      </c>
      <c r="G229" s="101"/>
      <c r="H229" s="101"/>
      <c r="I229" s="101"/>
      <c r="J229" s="102"/>
      <c r="K229" s="102"/>
    </row>
    <row r="230" spans="1:11" hidden="1" outlineLevel="2" x14ac:dyDescent="0.2">
      <c r="A230" s="97" t="s">
        <v>114</v>
      </c>
      <c r="B230" s="97" t="s">
        <v>115</v>
      </c>
      <c r="C230" s="97" t="s">
        <v>114</v>
      </c>
      <c r="D230" s="98" t="s">
        <v>116</v>
      </c>
      <c r="E230" s="99">
        <v>6.9274399999999998</v>
      </c>
      <c r="F230" s="100" t="s">
        <v>94</v>
      </c>
      <c r="G230" s="101"/>
      <c r="H230" s="101"/>
      <c r="I230" s="101"/>
      <c r="J230" s="102"/>
      <c r="K230" s="102"/>
    </row>
    <row r="231" spans="1:11" hidden="1" outlineLevel="2" x14ac:dyDescent="0.2">
      <c r="A231" s="97" t="s">
        <v>114</v>
      </c>
      <c r="B231" s="97" t="s">
        <v>115</v>
      </c>
      <c r="C231" s="97" t="s">
        <v>114</v>
      </c>
      <c r="D231" s="98" t="s">
        <v>118</v>
      </c>
      <c r="E231" s="99">
        <v>56.273800000000001</v>
      </c>
      <c r="F231" s="100" t="s">
        <v>94</v>
      </c>
      <c r="G231" s="101"/>
      <c r="H231" s="101"/>
      <c r="I231" s="101"/>
      <c r="J231" s="102"/>
      <c r="K231" s="102"/>
    </row>
    <row r="232" spans="1:11" hidden="1" outlineLevel="2" x14ac:dyDescent="0.2">
      <c r="A232" s="97" t="s">
        <v>114</v>
      </c>
      <c r="B232" s="97" t="s">
        <v>115</v>
      </c>
      <c r="C232" s="97" t="s">
        <v>114</v>
      </c>
      <c r="D232" s="98" t="s">
        <v>118</v>
      </c>
      <c r="E232" s="99">
        <v>2.5</v>
      </c>
      <c r="F232" s="100" t="s">
        <v>94</v>
      </c>
      <c r="G232" s="101"/>
      <c r="H232" s="101"/>
      <c r="I232" s="101"/>
      <c r="J232" s="102"/>
      <c r="K232" s="102"/>
    </row>
    <row r="233" spans="1:11" hidden="1" outlineLevel="2" x14ac:dyDescent="0.2">
      <c r="A233" s="97" t="s">
        <v>114</v>
      </c>
      <c r="B233" s="97" t="s">
        <v>115</v>
      </c>
      <c r="C233" s="97" t="s">
        <v>114</v>
      </c>
      <c r="D233" s="98" t="s">
        <v>118</v>
      </c>
      <c r="E233" s="99">
        <v>245.3</v>
      </c>
      <c r="F233" s="100" t="s">
        <v>94</v>
      </c>
      <c r="G233" s="101"/>
      <c r="H233" s="101"/>
      <c r="I233" s="101"/>
      <c r="J233" s="102"/>
      <c r="K233" s="102"/>
    </row>
    <row r="234" spans="1:11" hidden="1" outlineLevel="2" x14ac:dyDescent="0.2">
      <c r="A234" s="97" t="s">
        <v>114</v>
      </c>
      <c r="B234" s="97" t="s">
        <v>115</v>
      </c>
      <c r="C234" s="97" t="s">
        <v>114</v>
      </c>
      <c r="D234" s="98" t="s">
        <v>324</v>
      </c>
      <c r="E234" s="99">
        <v>144.30000000000001</v>
      </c>
      <c r="F234" s="100" t="s">
        <v>94</v>
      </c>
      <c r="G234" s="101"/>
      <c r="H234" s="101"/>
      <c r="I234" s="101"/>
      <c r="J234" s="102"/>
      <c r="K234" s="102"/>
    </row>
    <row r="235" spans="1:11" hidden="1" outlineLevel="2" x14ac:dyDescent="0.2">
      <c r="A235" s="97" t="s">
        <v>114</v>
      </c>
      <c r="B235" s="97" t="s">
        <v>115</v>
      </c>
      <c r="C235" s="97" t="s">
        <v>114</v>
      </c>
      <c r="D235" s="98" t="s">
        <v>221</v>
      </c>
      <c r="E235" s="99">
        <v>134.69999999999999</v>
      </c>
      <c r="F235" s="100" t="s">
        <v>94</v>
      </c>
      <c r="G235" s="101"/>
      <c r="H235" s="101"/>
      <c r="I235" s="101"/>
      <c r="J235" s="102"/>
      <c r="K235" s="102"/>
    </row>
    <row r="236" spans="1:11" hidden="1" outlineLevel="2" x14ac:dyDescent="0.2">
      <c r="A236" s="97" t="s">
        <v>114</v>
      </c>
      <c r="B236" s="97" t="s">
        <v>115</v>
      </c>
      <c r="C236" s="97" t="s">
        <v>114</v>
      </c>
      <c r="D236" s="98" t="s">
        <v>118</v>
      </c>
      <c r="E236" s="99">
        <v>73.099999999999994</v>
      </c>
      <c r="F236" s="100" t="s">
        <v>94</v>
      </c>
      <c r="G236" s="101"/>
      <c r="H236" s="101"/>
      <c r="I236" s="101"/>
      <c r="J236" s="102"/>
      <c r="K236" s="102"/>
    </row>
    <row r="237" spans="1:11" hidden="1" outlineLevel="2" x14ac:dyDescent="0.2">
      <c r="A237" s="97" t="s">
        <v>114</v>
      </c>
      <c r="B237" s="97" t="s">
        <v>115</v>
      </c>
      <c r="C237" s="97" t="s">
        <v>114</v>
      </c>
      <c r="D237" s="98" t="s">
        <v>118</v>
      </c>
      <c r="E237" s="99">
        <v>44</v>
      </c>
      <c r="F237" s="100" t="s">
        <v>94</v>
      </c>
      <c r="G237" s="101"/>
      <c r="H237" s="101"/>
      <c r="I237" s="101"/>
      <c r="J237" s="102"/>
      <c r="K237" s="102"/>
    </row>
    <row r="238" spans="1:11" outlineLevel="1" collapsed="1" x14ac:dyDescent="0.2">
      <c r="A238" s="97"/>
      <c r="B238" s="92" t="s">
        <v>28</v>
      </c>
      <c r="C238" s="97"/>
      <c r="D238" s="98"/>
      <c r="E238" s="99">
        <f>SUBTOTAL(9,E229:E237)</f>
        <v>716.60518000000002</v>
      </c>
      <c r="F238" s="100"/>
      <c r="G238" s="106">
        <f>SUM(G229:G237)</f>
        <v>0</v>
      </c>
      <c r="H238" s="106">
        <f>SUM(H229:H237)</f>
        <v>0</v>
      </c>
      <c r="I238" s="106">
        <f>SUM(I229:I237)</f>
        <v>0</v>
      </c>
      <c r="J238" s="102"/>
      <c r="K238" s="102"/>
    </row>
    <row r="239" spans="1:11" hidden="1" outlineLevel="2" x14ac:dyDescent="0.2">
      <c r="A239" s="97" t="s">
        <v>114</v>
      </c>
      <c r="B239" s="97" t="s">
        <v>203</v>
      </c>
      <c r="C239" s="97" t="s">
        <v>114</v>
      </c>
      <c r="D239" s="98" t="s">
        <v>204</v>
      </c>
      <c r="E239" s="99">
        <v>813.2</v>
      </c>
      <c r="F239" s="100" t="s">
        <v>91</v>
      </c>
      <c r="G239" s="101"/>
      <c r="H239" s="101"/>
      <c r="I239" s="101"/>
      <c r="J239" s="102"/>
      <c r="K239" s="102"/>
    </row>
    <row r="240" spans="1:11" ht="22.5" outlineLevel="1" collapsed="1" x14ac:dyDescent="0.2">
      <c r="A240" s="97"/>
      <c r="B240" s="92" t="s">
        <v>29</v>
      </c>
      <c r="C240" s="97"/>
      <c r="D240" s="98"/>
      <c r="E240" s="99">
        <f>SUBTOTAL(9,E239:E239)</f>
        <v>813.2</v>
      </c>
      <c r="F240" s="100"/>
      <c r="G240" s="106">
        <f>SUM(G239)</f>
        <v>0</v>
      </c>
      <c r="H240" s="106">
        <f>SUM(H239)</f>
        <v>0</v>
      </c>
      <c r="I240" s="106">
        <f>SUM(I239)</f>
        <v>0</v>
      </c>
      <c r="J240" s="102"/>
      <c r="K240" s="102"/>
    </row>
    <row r="241" spans="1:11" hidden="1" outlineLevel="2" x14ac:dyDescent="0.2">
      <c r="A241" s="97" t="s">
        <v>114</v>
      </c>
      <c r="B241" s="97" t="s">
        <v>123</v>
      </c>
      <c r="C241" s="97" t="s">
        <v>114</v>
      </c>
      <c r="D241" s="98" t="s">
        <v>126</v>
      </c>
      <c r="E241" s="99">
        <v>40.843600000000002</v>
      </c>
      <c r="F241" s="100" t="s">
        <v>94</v>
      </c>
      <c r="G241" s="101"/>
      <c r="H241" s="101"/>
      <c r="I241" s="101"/>
      <c r="J241" s="102"/>
      <c r="K241" s="102"/>
    </row>
    <row r="242" spans="1:11" hidden="1" outlineLevel="2" x14ac:dyDescent="0.2">
      <c r="A242" s="97" t="s">
        <v>114</v>
      </c>
      <c r="B242" s="97" t="s">
        <v>123</v>
      </c>
      <c r="C242" s="97" t="s">
        <v>114</v>
      </c>
      <c r="D242" s="98" t="s">
        <v>124</v>
      </c>
      <c r="E242" s="99">
        <v>94.1</v>
      </c>
      <c r="F242" s="100" t="s">
        <v>94</v>
      </c>
      <c r="G242" s="101"/>
      <c r="H242" s="101"/>
      <c r="I242" s="101"/>
      <c r="J242" s="102"/>
      <c r="K242" s="102"/>
    </row>
    <row r="243" spans="1:11" ht="22.5" outlineLevel="1" collapsed="1" x14ac:dyDescent="0.2">
      <c r="A243" s="97"/>
      <c r="B243" s="92" t="s">
        <v>30</v>
      </c>
      <c r="C243" s="97"/>
      <c r="D243" s="98"/>
      <c r="E243" s="99">
        <f>SUBTOTAL(9,E241:E242)</f>
        <v>134.9436</v>
      </c>
      <c r="F243" s="100"/>
      <c r="G243" s="106">
        <f>SUM(G241:G242)</f>
        <v>0</v>
      </c>
      <c r="H243" s="106">
        <f>SUM(H241:H242)</f>
        <v>0</v>
      </c>
      <c r="I243" s="106">
        <f>SUM(I241:I242)</f>
        <v>0</v>
      </c>
      <c r="J243" s="102"/>
      <c r="K243" s="102"/>
    </row>
    <row r="244" spans="1:11" hidden="1" outlineLevel="2" x14ac:dyDescent="0.2">
      <c r="A244" s="97" t="s">
        <v>205</v>
      </c>
      <c r="B244" s="97" t="s">
        <v>325</v>
      </c>
      <c r="C244" s="97" t="s">
        <v>205</v>
      </c>
      <c r="D244" s="98" t="s">
        <v>326</v>
      </c>
      <c r="E244" s="99">
        <v>9.3758499999999998</v>
      </c>
      <c r="F244" s="100" t="s">
        <v>97</v>
      </c>
      <c r="G244" s="101"/>
      <c r="H244" s="101"/>
      <c r="I244" s="102"/>
      <c r="J244" s="102"/>
      <c r="K244" s="102"/>
    </row>
    <row r="245" spans="1:11" hidden="1" outlineLevel="2" x14ac:dyDescent="0.2">
      <c r="A245" s="97" t="s">
        <v>205</v>
      </c>
      <c r="B245" s="97" t="s">
        <v>325</v>
      </c>
      <c r="C245" s="97" t="s">
        <v>205</v>
      </c>
      <c r="D245" s="98" t="s">
        <v>327</v>
      </c>
      <c r="E245" s="99">
        <v>340.74599999999998</v>
      </c>
      <c r="F245" s="100" t="s">
        <v>99</v>
      </c>
      <c r="G245" s="101"/>
      <c r="H245" s="101"/>
      <c r="I245" s="101"/>
      <c r="J245" s="102"/>
      <c r="K245" s="102"/>
    </row>
    <row r="246" spans="1:11" hidden="1" outlineLevel="2" x14ac:dyDescent="0.2">
      <c r="A246" s="97" t="s">
        <v>205</v>
      </c>
      <c r="B246" s="97" t="s">
        <v>325</v>
      </c>
      <c r="C246" s="97" t="s">
        <v>205</v>
      </c>
      <c r="D246" s="98" t="s">
        <v>328</v>
      </c>
      <c r="E246" s="99">
        <v>914.87</v>
      </c>
      <c r="F246" s="100" t="s">
        <v>99</v>
      </c>
      <c r="G246" s="101"/>
      <c r="H246" s="101"/>
      <c r="I246" s="101"/>
      <c r="J246" s="102"/>
      <c r="K246" s="102"/>
    </row>
    <row r="247" spans="1:11" hidden="1" outlineLevel="2" x14ac:dyDescent="0.2">
      <c r="A247" s="97" t="s">
        <v>205</v>
      </c>
      <c r="B247" s="97" t="s">
        <v>325</v>
      </c>
      <c r="C247" s="97" t="s">
        <v>205</v>
      </c>
      <c r="D247" s="98" t="s">
        <v>329</v>
      </c>
      <c r="E247" s="99">
        <v>295.09300000000002</v>
      </c>
      <c r="F247" s="100" t="s">
        <v>97</v>
      </c>
      <c r="G247" s="101"/>
      <c r="H247" s="101"/>
      <c r="I247" s="102"/>
      <c r="J247" s="102"/>
      <c r="K247" s="102"/>
    </row>
    <row r="248" spans="1:11" hidden="1" outlineLevel="2" x14ac:dyDescent="0.2">
      <c r="A248" s="97" t="s">
        <v>205</v>
      </c>
      <c r="B248" s="97" t="s">
        <v>325</v>
      </c>
      <c r="C248" s="97" t="s">
        <v>205</v>
      </c>
      <c r="D248" s="98" t="s">
        <v>330</v>
      </c>
      <c r="E248" s="99">
        <v>137.19</v>
      </c>
      <c r="F248" s="100" t="s">
        <v>97</v>
      </c>
      <c r="G248" s="101"/>
      <c r="H248" s="101"/>
      <c r="I248" s="102"/>
      <c r="J248" s="102"/>
      <c r="K248" s="102"/>
    </row>
    <row r="249" spans="1:11" hidden="1" outlineLevel="2" x14ac:dyDescent="0.2">
      <c r="A249" s="97" t="s">
        <v>205</v>
      </c>
      <c r="B249" s="97" t="s">
        <v>325</v>
      </c>
      <c r="C249" s="97" t="s">
        <v>205</v>
      </c>
      <c r="D249" s="98" t="s">
        <v>331</v>
      </c>
      <c r="E249" s="99">
        <v>342.79199999999997</v>
      </c>
      <c r="F249" s="100" t="s">
        <v>97</v>
      </c>
      <c r="G249" s="101"/>
      <c r="H249" s="101"/>
      <c r="I249" s="102"/>
      <c r="J249" s="102"/>
      <c r="K249" s="102"/>
    </row>
    <row r="250" spans="1:11" hidden="1" outlineLevel="2" x14ac:dyDescent="0.2">
      <c r="A250" s="97" t="s">
        <v>205</v>
      </c>
      <c r="B250" s="97" t="s">
        <v>325</v>
      </c>
      <c r="C250" s="97" t="s">
        <v>205</v>
      </c>
      <c r="D250" s="98" t="s">
        <v>332</v>
      </c>
      <c r="E250" s="99">
        <v>17.072800000000001</v>
      </c>
      <c r="F250" s="100" t="s">
        <v>97</v>
      </c>
      <c r="G250" s="101"/>
      <c r="H250" s="101"/>
      <c r="I250" s="102"/>
      <c r="J250" s="102"/>
      <c r="K250" s="102"/>
    </row>
    <row r="251" spans="1:11" hidden="1" outlineLevel="2" x14ac:dyDescent="0.2">
      <c r="A251" s="97" t="s">
        <v>205</v>
      </c>
      <c r="B251" s="97" t="s">
        <v>325</v>
      </c>
      <c r="C251" s="97" t="s">
        <v>205</v>
      </c>
      <c r="D251" s="98" t="s">
        <v>333</v>
      </c>
      <c r="E251" s="99">
        <v>23.6465</v>
      </c>
      <c r="F251" s="100" t="s">
        <v>97</v>
      </c>
      <c r="G251" s="101"/>
      <c r="H251" s="101"/>
      <c r="I251" s="102"/>
      <c r="J251" s="102"/>
      <c r="K251" s="102"/>
    </row>
    <row r="252" spans="1:11" hidden="1" outlineLevel="2" x14ac:dyDescent="0.2">
      <c r="A252" s="97" t="s">
        <v>205</v>
      </c>
      <c r="B252" s="97" t="s">
        <v>325</v>
      </c>
      <c r="C252" s="97" t="s">
        <v>205</v>
      </c>
      <c r="D252" s="98" t="s">
        <v>326</v>
      </c>
      <c r="E252" s="99">
        <v>167.97200000000001</v>
      </c>
      <c r="F252" s="100" t="s">
        <v>97</v>
      </c>
      <c r="G252" s="101"/>
      <c r="H252" s="101"/>
      <c r="I252" s="102"/>
      <c r="J252" s="102"/>
      <c r="K252" s="102"/>
    </row>
    <row r="253" spans="1:11" hidden="1" outlineLevel="2" x14ac:dyDescent="0.2">
      <c r="A253" s="97" t="s">
        <v>205</v>
      </c>
      <c r="B253" s="97" t="s">
        <v>325</v>
      </c>
      <c r="C253" s="97" t="s">
        <v>205</v>
      </c>
      <c r="D253" s="98" t="s">
        <v>326</v>
      </c>
      <c r="E253" s="99">
        <v>3.1025399999999999</v>
      </c>
      <c r="F253" s="100" t="s">
        <v>97</v>
      </c>
      <c r="G253" s="101"/>
      <c r="H253" s="101"/>
      <c r="I253" s="102"/>
      <c r="J253" s="102"/>
      <c r="K253" s="102"/>
    </row>
    <row r="254" spans="1:11" hidden="1" outlineLevel="2" x14ac:dyDescent="0.2">
      <c r="A254" s="97" t="s">
        <v>205</v>
      </c>
      <c r="B254" s="97" t="s">
        <v>325</v>
      </c>
      <c r="C254" s="97" t="s">
        <v>205</v>
      </c>
      <c r="D254" s="98" t="s">
        <v>334</v>
      </c>
      <c r="E254" s="99">
        <v>78.682400000000001</v>
      </c>
      <c r="F254" s="100" t="s">
        <v>94</v>
      </c>
      <c r="G254" s="101"/>
      <c r="H254" s="101"/>
      <c r="I254" s="101"/>
      <c r="J254" s="102"/>
      <c r="K254" s="102"/>
    </row>
    <row r="255" spans="1:11" hidden="1" outlineLevel="2" x14ac:dyDescent="0.2">
      <c r="A255" s="97" t="s">
        <v>205</v>
      </c>
      <c r="B255" s="97" t="s">
        <v>325</v>
      </c>
      <c r="C255" s="97" t="s">
        <v>205</v>
      </c>
      <c r="D255" s="98" t="s">
        <v>334</v>
      </c>
      <c r="E255" s="99">
        <v>78.737099999999998</v>
      </c>
      <c r="F255" s="100" t="s">
        <v>94</v>
      </c>
      <c r="G255" s="101"/>
      <c r="H255" s="101"/>
      <c r="I255" s="101"/>
      <c r="J255" s="102"/>
      <c r="K255" s="102"/>
    </row>
    <row r="256" spans="1:11" hidden="1" outlineLevel="2" x14ac:dyDescent="0.2">
      <c r="A256" s="97" t="s">
        <v>205</v>
      </c>
      <c r="B256" s="97" t="s">
        <v>325</v>
      </c>
      <c r="C256" s="97" t="s">
        <v>205</v>
      </c>
      <c r="D256" s="98" t="s">
        <v>326</v>
      </c>
      <c r="E256" s="99">
        <v>89.220100000000002</v>
      </c>
      <c r="F256" s="100" t="s">
        <v>97</v>
      </c>
      <c r="G256" s="101"/>
      <c r="H256" s="101"/>
      <c r="I256" s="102"/>
      <c r="J256" s="102"/>
      <c r="K256" s="102"/>
    </row>
    <row r="257" spans="1:11" hidden="1" outlineLevel="2" x14ac:dyDescent="0.2">
      <c r="A257" s="97" t="s">
        <v>205</v>
      </c>
      <c r="B257" s="97" t="s">
        <v>325</v>
      </c>
      <c r="C257" s="97" t="s">
        <v>205</v>
      </c>
      <c r="D257" s="98" t="s">
        <v>326</v>
      </c>
      <c r="E257" s="99">
        <v>8.8198500000000006</v>
      </c>
      <c r="F257" s="100" t="s">
        <v>97</v>
      </c>
      <c r="G257" s="101"/>
      <c r="H257" s="101"/>
      <c r="I257" s="102"/>
      <c r="J257" s="102"/>
      <c r="K257" s="102"/>
    </row>
    <row r="258" spans="1:11" hidden="1" outlineLevel="2" x14ac:dyDescent="0.2">
      <c r="A258" s="97" t="s">
        <v>205</v>
      </c>
      <c r="B258" s="97" t="s">
        <v>325</v>
      </c>
      <c r="C258" s="97" t="s">
        <v>205</v>
      </c>
      <c r="D258" s="98" t="s">
        <v>335</v>
      </c>
      <c r="E258" s="99">
        <v>13.217700000000001</v>
      </c>
      <c r="F258" s="100" t="s">
        <v>97</v>
      </c>
      <c r="G258" s="101"/>
      <c r="H258" s="101"/>
      <c r="I258" s="102"/>
      <c r="J258" s="102"/>
      <c r="K258" s="102"/>
    </row>
    <row r="259" spans="1:11" outlineLevel="1" collapsed="1" x14ac:dyDescent="0.2">
      <c r="A259" s="97"/>
      <c r="B259" s="92" t="s">
        <v>31</v>
      </c>
      <c r="C259" s="97"/>
      <c r="D259" s="98"/>
      <c r="E259" s="99">
        <f>SUBTOTAL(9,E244:E258)</f>
        <v>2520.53784</v>
      </c>
      <c r="F259" s="100"/>
      <c r="G259" s="106">
        <f>SUM(G244:G258)</f>
        <v>0</v>
      </c>
      <c r="H259" s="106">
        <f>SUM(H244:H258)</f>
        <v>0</v>
      </c>
      <c r="I259" s="106">
        <f>SUM(I255,I254,I246,I245)</f>
        <v>0</v>
      </c>
      <c r="J259" s="102"/>
      <c r="K259" s="102"/>
    </row>
    <row r="260" spans="1:11" hidden="1" outlineLevel="2" x14ac:dyDescent="0.2">
      <c r="A260" s="97" t="s">
        <v>205</v>
      </c>
      <c r="B260" s="97" t="s">
        <v>206</v>
      </c>
      <c r="C260" s="97" t="s">
        <v>205</v>
      </c>
      <c r="D260" s="98" t="s">
        <v>207</v>
      </c>
      <c r="E260" s="99">
        <v>139.93100000000001</v>
      </c>
      <c r="F260" s="100" t="s">
        <v>91</v>
      </c>
      <c r="G260" s="101"/>
      <c r="H260" s="101"/>
      <c r="I260" s="101"/>
      <c r="J260" s="102"/>
      <c r="K260" s="102"/>
    </row>
    <row r="261" spans="1:11" hidden="1" outlineLevel="2" x14ac:dyDescent="0.2">
      <c r="A261" s="97" t="s">
        <v>205</v>
      </c>
      <c r="B261" s="97" t="s">
        <v>206</v>
      </c>
      <c r="C261" s="97" t="s">
        <v>205</v>
      </c>
      <c r="D261" s="98" t="s">
        <v>208</v>
      </c>
      <c r="E261" s="99">
        <v>110.21299999999999</v>
      </c>
      <c r="F261" s="100" t="s">
        <v>91</v>
      </c>
      <c r="G261" s="101"/>
      <c r="H261" s="101"/>
      <c r="I261" s="101"/>
      <c r="J261" s="102"/>
      <c r="K261" s="102"/>
    </row>
    <row r="262" spans="1:11" ht="22.5" outlineLevel="1" collapsed="1" x14ac:dyDescent="0.2">
      <c r="A262" s="97"/>
      <c r="B262" s="92" t="s">
        <v>32</v>
      </c>
      <c r="C262" s="97"/>
      <c r="D262" s="98"/>
      <c r="E262" s="99">
        <f>SUBTOTAL(9,E260:E261)</f>
        <v>250.14400000000001</v>
      </c>
      <c r="F262" s="100"/>
      <c r="G262" s="106">
        <f>SUM(G260:G261)</f>
        <v>0</v>
      </c>
      <c r="H262" s="106">
        <f>SUM(H260:H261)</f>
        <v>0</v>
      </c>
      <c r="I262" s="106">
        <f>SUM(I260:I261)</f>
        <v>0</v>
      </c>
      <c r="J262" s="102"/>
      <c r="K262" s="102"/>
    </row>
    <row r="263" spans="1:11" hidden="1" outlineLevel="2" x14ac:dyDescent="0.2">
      <c r="A263" s="97" t="s">
        <v>205</v>
      </c>
      <c r="B263" s="97" t="s">
        <v>336</v>
      </c>
      <c r="C263" s="97" t="s">
        <v>205</v>
      </c>
      <c r="D263" s="98" t="s">
        <v>337</v>
      </c>
      <c r="E263" s="99">
        <v>1.5004900000000001</v>
      </c>
      <c r="F263" s="100" t="s">
        <v>94</v>
      </c>
      <c r="G263" s="101"/>
      <c r="H263" s="101"/>
      <c r="I263" s="101"/>
      <c r="J263" s="102"/>
      <c r="K263" s="102"/>
    </row>
    <row r="264" spans="1:11" hidden="1" outlineLevel="2" x14ac:dyDescent="0.2">
      <c r="A264" s="97" t="s">
        <v>205</v>
      </c>
      <c r="B264" s="97" t="s">
        <v>336</v>
      </c>
      <c r="C264" s="97" t="s">
        <v>205</v>
      </c>
      <c r="D264" s="98" t="s">
        <v>337</v>
      </c>
      <c r="E264" s="99">
        <v>67.552899999999994</v>
      </c>
      <c r="F264" s="100" t="s">
        <v>94</v>
      </c>
      <c r="G264" s="101"/>
      <c r="H264" s="101"/>
      <c r="I264" s="101"/>
      <c r="J264" s="102"/>
      <c r="K264" s="102"/>
    </row>
    <row r="265" spans="1:11" hidden="1" outlineLevel="2" x14ac:dyDescent="0.2">
      <c r="A265" s="97" t="s">
        <v>205</v>
      </c>
      <c r="B265" s="97" t="s">
        <v>336</v>
      </c>
      <c r="C265" s="97" t="s">
        <v>205</v>
      </c>
      <c r="D265" s="98" t="s">
        <v>338</v>
      </c>
      <c r="E265" s="99">
        <v>1.7071499999999999</v>
      </c>
      <c r="F265" s="100" t="s">
        <v>94</v>
      </c>
      <c r="G265" s="101"/>
      <c r="H265" s="101"/>
      <c r="I265" s="101"/>
      <c r="J265" s="102"/>
      <c r="K265" s="102"/>
    </row>
    <row r="266" spans="1:11" hidden="1" outlineLevel="2" x14ac:dyDescent="0.2">
      <c r="A266" s="97" t="s">
        <v>205</v>
      </c>
      <c r="B266" s="97" t="s">
        <v>336</v>
      </c>
      <c r="C266" s="97" t="s">
        <v>205</v>
      </c>
      <c r="D266" s="98" t="s">
        <v>338</v>
      </c>
      <c r="E266" s="99">
        <v>31.915700000000001</v>
      </c>
      <c r="F266" s="100" t="s">
        <v>94</v>
      </c>
      <c r="G266" s="101"/>
      <c r="H266" s="101"/>
      <c r="I266" s="101"/>
      <c r="J266" s="102"/>
      <c r="K266" s="102"/>
    </row>
    <row r="267" spans="1:11" hidden="1" outlineLevel="2" x14ac:dyDescent="0.2">
      <c r="A267" s="97" t="s">
        <v>205</v>
      </c>
      <c r="B267" s="97" t="s">
        <v>336</v>
      </c>
      <c r="C267" s="97" t="s">
        <v>205</v>
      </c>
      <c r="D267" s="98" t="s">
        <v>338</v>
      </c>
      <c r="E267" s="99">
        <v>570.64599999999996</v>
      </c>
      <c r="F267" s="100" t="s">
        <v>94</v>
      </c>
      <c r="G267" s="101"/>
      <c r="H267" s="101"/>
      <c r="I267" s="101"/>
      <c r="J267" s="102"/>
      <c r="K267" s="102"/>
    </row>
    <row r="268" spans="1:11" hidden="1" outlineLevel="2" x14ac:dyDescent="0.2">
      <c r="A268" s="97" t="s">
        <v>205</v>
      </c>
      <c r="B268" s="97" t="s">
        <v>336</v>
      </c>
      <c r="C268" s="97" t="s">
        <v>205</v>
      </c>
      <c r="D268" s="98" t="s">
        <v>339</v>
      </c>
      <c r="E268" s="99">
        <v>0.95817200000000002</v>
      </c>
      <c r="F268" s="100" t="s">
        <v>94</v>
      </c>
      <c r="G268" s="101"/>
      <c r="H268" s="101"/>
      <c r="I268" s="101"/>
      <c r="J268" s="102"/>
      <c r="K268" s="102"/>
    </row>
    <row r="269" spans="1:11" hidden="1" outlineLevel="2" x14ac:dyDescent="0.2">
      <c r="A269" s="97" t="s">
        <v>205</v>
      </c>
      <c r="B269" s="97" t="s">
        <v>336</v>
      </c>
      <c r="C269" s="97" t="s">
        <v>205</v>
      </c>
      <c r="D269" s="98" t="s">
        <v>339</v>
      </c>
      <c r="E269" s="99">
        <v>5.8</v>
      </c>
      <c r="F269" s="100" t="s">
        <v>94</v>
      </c>
      <c r="G269" s="101"/>
      <c r="H269" s="101"/>
      <c r="I269" s="101"/>
      <c r="J269" s="102"/>
      <c r="K269" s="102"/>
    </row>
    <row r="270" spans="1:11" hidden="1" outlineLevel="2" x14ac:dyDescent="0.2">
      <c r="A270" s="97" t="s">
        <v>205</v>
      </c>
      <c r="B270" s="97" t="s">
        <v>336</v>
      </c>
      <c r="C270" s="97" t="s">
        <v>205</v>
      </c>
      <c r="D270" s="98" t="s">
        <v>339</v>
      </c>
      <c r="E270" s="99">
        <v>1.21492</v>
      </c>
      <c r="F270" s="100" t="s">
        <v>94</v>
      </c>
      <c r="G270" s="101"/>
      <c r="H270" s="101"/>
      <c r="I270" s="101"/>
      <c r="J270" s="102"/>
      <c r="K270" s="102"/>
    </row>
    <row r="271" spans="1:11" hidden="1" outlineLevel="2" x14ac:dyDescent="0.2">
      <c r="A271" s="97" t="s">
        <v>205</v>
      </c>
      <c r="B271" s="97" t="s">
        <v>336</v>
      </c>
      <c r="C271" s="97" t="s">
        <v>205</v>
      </c>
      <c r="D271" s="98" t="s">
        <v>339</v>
      </c>
      <c r="E271" s="99">
        <v>660.43899999999996</v>
      </c>
      <c r="F271" s="100" t="s">
        <v>94</v>
      </c>
      <c r="G271" s="101"/>
      <c r="H271" s="101"/>
      <c r="I271" s="101"/>
      <c r="J271" s="102"/>
      <c r="K271" s="102"/>
    </row>
    <row r="272" spans="1:11" outlineLevel="1" collapsed="1" x14ac:dyDescent="0.2">
      <c r="A272" s="97"/>
      <c r="B272" s="92" t="s">
        <v>33</v>
      </c>
      <c r="C272" s="97"/>
      <c r="D272" s="98"/>
      <c r="E272" s="99">
        <f>SUBTOTAL(9,E263:E271)</f>
        <v>1341.734332</v>
      </c>
      <c r="F272" s="100"/>
      <c r="G272" s="106">
        <f>SUM(G263:G271)</f>
        <v>0</v>
      </c>
      <c r="H272" s="106">
        <f>SUM(H263:H271)</f>
        <v>0</v>
      </c>
      <c r="I272" s="106">
        <f>SUM(I263:I271)</f>
        <v>0</v>
      </c>
      <c r="J272" s="102"/>
      <c r="K272" s="102"/>
    </row>
    <row r="273" spans="1:11" hidden="1" outlineLevel="2" x14ac:dyDescent="0.2">
      <c r="A273" s="97" t="s">
        <v>205</v>
      </c>
      <c r="B273" s="97" t="s">
        <v>340</v>
      </c>
      <c r="C273" s="97" t="s">
        <v>205</v>
      </c>
      <c r="D273" s="98" t="s">
        <v>341</v>
      </c>
      <c r="E273" s="99">
        <v>23.047799999999999</v>
      </c>
      <c r="F273" s="100" t="s">
        <v>94</v>
      </c>
      <c r="G273" s="101"/>
      <c r="H273" s="101"/>
      <c r="I273" s="101"/>
      <c r="J273" s="102"/>
      <c r="K273" s="102"/>
    </row>
    <row r="274" spans="1:11" hidden="1" outlineLevel="2" x14ac:dyDescent="0.2">
      <c r="A274" s="97" t="s">
        <v>205</v>
      </c>
      <c r="B274" s="97" t="s">
        <v>340</v>
      </c>
      <c r="C274" s="97" t="s">
        <v>205</v>
      </c>
      <c r="D274" s="98" t="s">
        <v>341</v>
      </c>
      <c r="E274" s="99">
        <v>37.2729</v>
      </c>
      <c r="F274" s="100" t="s">
        <v>94</v>
      </c>
      <c r="G274" s="101"/>
      <c r="H274" s="101"/>
      <c r="I274" s="101"/>
      <c r="J274" s="102"/>
      <c r="K274" s="102"/>
    </row>
    <row r="275" spans="1:11" hidden="1" outlineLevel="2" x14ac:dyDescent="0.2">
      <c r="A275" s="97" t="s">
        <v>205</v>
      </c>
      <c r="B275" s="97" t="s">
        <v>340</v>
      </c>
      <c r="C275" s="97" t="s">
        <v>205</v>
      </c>
      <c r="D275" s="98" t="s">
        <v>341</v>
      </c>
      <c r="E275" s="99">
        <v>143.06299999999999</v>
      </c>
      <c r="F275" s="100" t="s">
        <v>94</v>
      </c>
      <c r="G275" s="101"/>
      <c r="H275" s="101"/>
      <c r="I275" s="101"/>
      <c r="J275" s="102"/>
      <c r="K275" s="102"/>
    </row>
    <row r="276" spans="1:11" hidden="1" outlineLevel="2" x14ac:dyDescent="0.2">
      <c r="A276" s="97" t="s">
        <v>205</v>
      </c>
      <c r="B276" s="97" t="s">
        <v>340</v>
      </c>
      <c r="C276" s="97" t="s">
        <v>205</v>
      </c>
      <c r="D276" s="98" t="s">
        <v>341</v>
      </c>
      <c r="E276" s="99">
        <v>46.915100000000002</v>
      </c>
      <c r="F276" s="100" t="s">
        <v>94</v>
      </c>
      <c r="G276" s="101"/>
      <c r="H276" s="101"/>
      <c r="I276" s="101"/>
      <c r="J276" s="102"/>
      <c r="K276" s="102"/>
    </row>
    <row r="277" spans="1:11" hidden="1" outlineLevel="2" x14ac:dyDescent="0.2">
      <c r="A277" s="97" t="s">
        <v>205</v>
      </c>
      <c r="B277" s="97" t="s">
        <v>340</v>
      </c>
      <c r="C277" s="97" t="s">
        <v>205</v>
      </c>
      <c r="D277" s="98" t="s">
        <v>342</v>
      </c>
      <c r="E277" s="99">
        <v>2.5583</v>
      </c>
      <c r="F277" s="100" t="s">
        <v>94</v>
      </c>
      <c r="G277" s="101"/>
      <c r="H277" s="101"/>
      <c r="I277" s="101"/>
      <c r="J277" s="102"/>
      <c r="K277" s="102"/>
    </row>
    <row r="278" spans="1:11" hidden="1" outlineLevel="2" x14ac:dyDescent="0.2">
      <c r="A278" s="97" t="s">
        <v>205</v>
      </c>
      <c r="B278" s="97" t="s">
        <v>340</v>
      </c>
      <c r="C278" s="97" t="s">
        <v>205</v>
      </c>
      <c r="D278" s="98" t="s">
        <v>342</v>
      </c>
      <c r="E278" s="99">
        <v>162.971</v>
      </c>
      <c r="F278" s="100" t="s">
        <v>94</v>
      </c>
      <c r="G278" s="101"/>
      <c r="H278" s="101"/>
      <c r="I278" s="101"/>
      <c r="J278" s="102"/>
      <c r="K278" s="102"/>
    </row>
    <row r="279" spans="1:11" hidden="1" outlineLevel="2" x14ac:dyDescent="0.2">
      <c r="A279" s="97" t="s">
        <v>205</v>
      </c>
      <c r="B279" s="97" t="s">
        <v>340</v>
      </c>
      <c r="C279" s="97" t="s">
        <v>205</v>
      </c>
      <c r="D279" s="98" t="s">
        <v>342</v>
      </c>
      <c r="E279" s="99">
        <v>47.9</v>
      </c>
      <c r="F279" s="100" t="s">
        <v>94</v>
      </c>
      <c r="G279" s="101"/>
      <c r="H279" s="101"/>
      <c r="I279" s="101"/>
      <c r="J279" s="102"/>
      <c r="K279" s="102"/>
    </row>
    <row r="280" spans="1:11" hidden="1" outlineLevel="2" x14ac:dyDescent="0.2">
      <c r="A280" s="97" t="s">
        <v>205</v>
      </c>
      <c r="B280" s="97" t="s">
        <v>340</v>
      </c>
      <c r="C280" s="97" t="s">
        <v>205</v>
      </c>
      <c r="D280" s="98" t="s">
        <v>342</v>
      </c>
      <c r="E280" s="99">
        <v>50.452399999999997</v>
      </c>
      <c r="F280" s="100" t="s">
        <v>94</v>
      </c>
      <c r="G280" s="101"/>
      <c r="H280" s="101"/>
      <c r="I280" s="101"/>
      <c r="J280" s="102"/>
      <c r="K280" s="102"/>
    </row>
    <row r="281" spans="1:11" hidden="1" outlineLevel="2" x14ac:dyDescent="0.2">
      <c r="A281" s="97" t="s">
        <v>205</v>
      </c>
      <c r="B281" s="97" t="s">
        <v>340</v>
      </c>
      <c r="C281" s="97" t="s">
        <v>205</v>
      </c>
      <c r="D281" s="98" t="s">
        <v>341</v>
      </c>
      <c r="E281" s="99">
        <v>230.851</v>
      </c>
      <c r="F281" s="100" t="s">
        <v>94</v>
      </c>
      <c r="G281" s="101"/>
      <c r="H281" s="101"/>
      <c r="I281" s="101"/>
      <c r="J281" s="102"/>
      <c r="K281" s="102"/>
    </row>
    <row r="282" spans="1:11" hidden="1" outlineLevel="2" x14ac:dyDescent="0.2">
      <c r="A282" s="97" t="s">
        <v>205</v>
      </c>
      <c r="B282" s="97" t="s">
        <v>340</v>
      </c>
      <c r="C282" s="97" t="s">
        <v>205</v>
      </c>
      <c r="D282" s="98" t="s">
        <v>342</v>
      </c>
      <c r="E282" s="99">
        <v>13.223599999999999</v>
      </c>
      <c r="F282" s="100" t="s">
        <v>94</v>
      </c>
      <c r="G282" s="101"/>
      <c r="H282" s="101"/>
      <c r="I282" s="101"/>
      <c r="J282" s="102"/>
      <c r="K282" s="102"/>
    </row>
    <row r="283" spans="1:11" outlineLevel="1" collapsed="1" x14ac:dyDescent="0.2">
      <c r="A283" s="97"/>
      <c r="B283" s="92" t="s">
        <v>34</v>
      </c>
      <c r="C283" s="97"/>
      <c r="D283" s="98"/>
      <c r="E283" s="99">
        <f>SUBTOTAL(9,E273:E282)</f>
        <v>758.25509999999997</v>
      </c>
      <c r="F283" s="100"/>
      <c r="G283" s="106">
        <f>SUM(G273:G282)</f>
        <v>0</v>
      </c>
      <c r="H283" s="106">
        <f>SUM(H273:H282)</f>
        <v>0</v>
      </c>
      <c r="I283" s="106">
        <f>SUM(I273:I282)</f>
        <v>0</v>
      </c>
      <c r="J283" s="102"/>
      <c r="K283" s="102"/>
    </row>
    <row r="284" spans="1:11" hidden="1" outlineLevel="2" x14ac:dyDescent="0.2">
      <c r="A284" s="97" t="s">
        <v>129</v>
      </c>
      <c r="B284" s="97" t="s">
        <v>343</v>
      </c>
      <c r="C284" s="97" t="s">
        <v>131</v>
      </c>
      <c r="D284" s="98" t="s">
        <v>344</v>
      </c>
      <c r="E284" s="99">
        <v>21.111699999999999</v>
      </c>
      <c r="F284" s="100" t="s">
        <v>97</v>
      </c>
      <c r="G284" s="101"/>
      <c r="H284" s="101"/>
      <c r="I284" s="102"/>
      <c r="J284" s="102"/>
      <c r="K284" s="102"/>
    </row>
    <row r="285" spans="1:11" hidden="1" outlineLevel="2" x14ac:dyDescent="0.2">
      <c r="A285" s="97" t="s">
        <v>129</v>
      </c>
      <c r="B285" s="97" t="s">
        <v>343</v>
      </c>
      <c r="C285" s="97" t="s">
        <v>131</v>
      </c>
      <c r="D285" s="98" t="s">
        <v>344</v>
      </c>
      <c r="E285" s="99">
        <v>54.798699999999997</v>
      </c>
      <c r="F285" s="100" t="s">
        <v>97</v>
      </c>
      <c r="G285" s="101"/>
      <c r="H285" s="101"/>
      <c r="I285" s="102"/>
      <c r="J285" s="102"/>
      <c r="K285" s="102"/>
    </row>
    <row r="286" spans="1:11" hidden="1" outlineLevel="2" x14ac:dyDescent="0.2">
      <c r="A286" s="97" t="s">
        <v>129</v>
      </c>
      <c r="B286" s="97" t="s">
        <v>343</v>
      </c>
      <c r="C286" s="97" t="s">
        <v>131</v>
      </c>
      <c r="D286" s="98" t="s">
        <v>344</v>
      </c>
      <c r="E286" s="99">
        <v>39.650199999999998</v>
      </c>
      <c r="F286" s="100" t="s">
        <v>97</v>
      </c>
      <c r="G286" s="101"/>
      <c r="H286" s="101"/>
      <c r="I286" s="102"/>
      <c r="J286" s="102"/>
      <c r="K286" s="102"/>
    </row>
    <row r="287" spans="1:11" hidden="1" outlineLevel="2" x14ac:dyDescent="0.2">
      <c r="A287" s="97" t="s">
        <v>129</v>
      </c>
      <c r="B287" s="97" t="s">
        <v>343</v>
      </c>
      <c r="C287" s="97" t="s">
        <v>131</v>
      </c>
      <c r="D287" s="98" t="s">
        <v>344</v>
      </c>
      <c r="E287" s="99">
        <v>102.43</v>
      </c>
      <c r="F287" s="100" t="s">
        <v>97</v>
      </c>
      <c r="G287" s="101"/>
      <c r="H287" s="101"/>
      <c r="I287" s="102"/>
      <c r="J287" s="102"/>
      <c r="K287" s="102"/>
    </row>
    <row r="288" spans="1:11" hidden="1" outlineLevel="2" x14ac:dyDescent="0.2">
      <c r="A288" s="97" t="s">
        <v>129</v>
      </c>
      <c r="B288" s="97" t="s">
        <v>343</v>
      </c>
      <c r="C288" s="97" t="s">
        <v>131</v>
      </c>
      <c r="D288" s="98" t="s">
        <v>344</v>
      </c>
      <c r="E288" s="99">
        <v>4.5010399999999997</v>
      </c>
      <c r="F288" s="100" t="s">
        <v>97</v>
      </c>
      <c r="G288" s="101"/>
      <c r="H288" s="101"/>
      <c r="I288" s="102"/>
      <c r="J288" s="102"/>
      <c r="K288" s="102"/>
    </row>
    <row r="289" spans="1:11" hidden="1" outlineLevel="2" x14ac:dyDescent="0.2">
      <c r="A289" s="97" t="s">
        <v>129</v>
      </c>
      <c r="B289" s="97" t="s">
        <v>343</v>
      </c>
      <c r="C289" s="97" t="s">
        <v>131</v>
      </c>
      <c r="D289" s="98" t="s">
        <v>344</v>
      </c>
      <c r="E289" s="99">
        <v>97.062100000000001</v>
      </c>
      <c r="F289" s="100" t="s">
        <v>97</v>
      </c>
      <c r="G289" s="101"/>
      <c r="H289" s="101"/>
      <c r="I289" s="102"/>
      <c r="J289" s="102"/>
      <c r="K289" s="102"/>
    </row>
    <row r="290" spans="1:11" hidden="1" outlineLevel="2" x14ac:dyDescent="0.2">
      <c r="A290" s="97" t="s">
        <v>129</v>
      </c>
      <c r="B290" s="97" t="s">
        <v>343</v>
      </c>
      <c r="C290" s="97" t="s">
        <v>131</v>
      </c>
      <c r="D290" s="98" t="s">
        <v>344</v>
      </c>
      <c r="E290" s="99">
        <v>429.64400000000001</v>
      </c>
      <c r="F290" s="100" t="s">
        <v>97</v>
      </c>
      <c r="G290" s="101"/>
      <c r="H290" s="101"/>
      <c r="I290" s="102"/>
      <c r="J290" s="102"/>
      <c r="K290" s="102"/>
    </row>
    <row r="291" spans="1:11" hidden="1" outlineLevel="2" x14ac:dyDescent="0.2">
      <c r="A291" s="97" t="s">
        <v>129</v>
      </c>
      <c r="B291" s="97" t="s">
        <v>343</v>
      </c>
      <c r="C291" s="97" t="s">
        <v>131</v>
      </c>
      <c r="D291" s="98" t="s">
        <v>344</v>
      </c>
      <c r="E291" s="99">
        <v>759.91700000000003</v>
      </c>
      <c r="F291" s="100" t="s">
        <v>97</v>
      </c>
      <c r="G291" s="101"/>
      <c r="H291" s="101"/>
      <c r="I291" s="102"/>
      <c r="J291" s="102"/>
      <c r="K291" s="102"/>
    </row>
    <row r="292" spans="1:11" hidden="1" outlineLevel="2" x14ac:dyDescent="0.2">
      <c r="A292" s="97" t="s">
        <v>129</v>
      </c>
      <c r="B292" s="97" t="s">
        <v>343</v>
      </c>
      <c r="C292" s="97" t="s">
        <v>131</v>
      </c>
      <c r="D292" s="98" t="s">
        <v>344</v>
      </c>
      <c r="E292" s="99">
        <v>517.91999999999996</v>
      </c>
      <c r="F292" s="100" t="s">
        <v>97</v>
      </c>
      <c r="G292" s="101"/>
      <c r="H292" s="101"/>
      <c r="I292" s="102"/>
      <c r="J292" s="102"/>
      <c r="K292" s="102"/>
    </row>
    <row r="293" spans="1:11" hidden="1" outlineLevel="2" x14ac:dyDescent="0.2">
      <c r="A293" s="97" t="s">
        <v>129</v>
      </c>
      <c r="B293" s="97" t="s">
        <v>343</v>
      </c>
      <c r="C293" s="97" t="s">
        <v>131</v>
      </c>
      <c r="D293" s="98" t="s">
        <v>344</v>
      </c>
      <c r="E293" s="99">
        <v>518.178</v>
      </c>
      <c r="F293" s="100" t="s">
        <v>97</v>
      </c>
      <c r="G293" s="101"/>
      <c r="H293" s="101"/>
      <c r="I293" s="102"/>
      <c r="J293" s="102"/>
      <c r="K293" s="102"/>
    </row>
    <row r="294" spans="1:11" hidden="1" outlineLevel="2" x14ac:dyDescent="0.2">
      <c r="A294" s="97" t="s">
        <v>129</v>
      </c>
      <c r="B294" s="97" t="s">
        <v>343</v>
      </c>
      <c r="C294" s="97" t="s">
        <v>131</v>
      </c>
      <c r="D294" s="98" t="s">
        <v>344</v>
      </c>
      <c r="E294" s="99">
        <v>19.706700000000001</v>
      </c>
      <c r="F294" s="100" t="s">
        <v>97</v>
      </c>
      <c r="G294" s="101"/>
      <c r="H294" s="101"/>
      <c r="I294" s="102"/>
      <c r="J294" s="102"/>
      <c r="K294" s="102"/>
    </row>
    <row r="295" spans="1:11" hidden="1" outlineLevel="2" x14ac:dyDescent="0.2">
      <c r="A295" s="97" t="s">
        <v>129</v>
      </c>
      <c r="B295" s="97" t="s">
        <v>343</v>
      </c>
      <c r="C295" s="97" t="s">
        <v>131</v>
      </c>
      <c r="D295" s="98" t="s">
        <v>344</v>
      </c>
      <c r="E295" s="99">
        <v>2.5762</v>
      </c>
      <c r="F295" s="100" t="s">
        <v>97</v>
      </c>
      <c r="G295" s="101"/>
      <c r="H295" s="101"/>
      <c r="I295" s="102"/>
      <c r="J295" s="102"/>
      <c r="K295" s="102"/>
    </row>
    <row r="296" spans="1:11" hidden="1" outlineLevel="2" x14ac:dyDescent="0.2">
      <c r="A296" s="97" t="s">
        <v>129</v>
      </c>
      <c r="B296" s="97" t="s">
        <v>343</v>
      </c>
      <c r="C296" s="97" t="s">
        <v>131</v>
      </c>
      <c r="D296" s="98" t="s">
        <v>344</v>
      </c>
      <c r="E296" s="99">
        <v>1.1858599999999999</v>
      </c>
      <c r="F296" s="100" t="s">
        <v>97</v>
      </c>
      <c r="G296" s="101"/>
      <c r="H296" s="101"/>
      <c r="I296" s="102"/>
      <c r="J296" s="102"/>
      <c r="K296" s="102"/>
    </row>
    <row r="297" spans="1:11" hidden="1" outlineLevel="2" x14ac:dyDescent="0.2">
      <c r="A297" s="97" t="s">
        <v>129</v>
      </c>
      <c r="B297" s="97" t="s">
        <v>343</v>
      </c>
      <c r="C297" s="97" t="s">
        <v>131</v>
      </c>
      <c r="D297" s="98" t="s">
        <v>344</v>
      </c>
      <c r="E297" s="99">
        <v>1.1688499999999999</v>
      </c>
      <c r="F297" s="100" t="s">
        <v>97</v>
      </c>
      <c r="G297" s="101"/>
      <c r="H297" s="101"/>
      <c r="I297" s="102"/>
      <c r="J297" s="102"/>
      <c r="K297" s="102"/>
    </row>
    <row r="298" spans="1:11" hidden="1" outlineLevel="2" x14ac:dyDescent="0.2">
      <c r="A298" s="97" t="s">
        <v>129</v>
      </c>
      <c r="B298" s="97" t="s">
        <v>343</v>
      </c>
      <c r="C298" s="97" t="s">
        <v>131</v>
      </c>
      <c r="D298" s="98" t="s">
        <v>344</v>
      </c>
      <c r="E298" s="99">
        <v>145.89699999999999</v>
      </c>
      <c r="F298" s="100" t="s">
        <v>97</v>
      </c>
      <c r="G298" s="101"/>
      <c r="H298" s="101"/>
      <c r="I298" s="102"/>
      <c r="J298" s="102"/>
      <c r="K298" s="102"/>
    </row>
    <row r="299" spans="1:11" hidden="1" outlineLevel="2" x14ac:dyDescent="0.2">
      <c r="A299" s="97" t="s">
        <v>129</v>
      </c>
      <c r="B299" s="97" t="s">
        <v>343</v>
      </c>
      <c r="C299" s="97" t="s">
        <v>131</v>
      </c>
      <c r="D299" s="98" t="s">
        <v>344</v>
      </c>
      <c r="E299" s="99">
        <v>114.877</v>
      </c>
      <c r="F299" s="100" t="s">
        <v>97</v>
      </c>
      <c r="G299" s="101"/>
      <c r="H299" s="101"/>
      <c r="I299" s="102"/>
      <c r="J299" s="102"/>
      <c r="K299" s="102"/>
    </row>
    <row r="300" spans="1:11" outlineLevel="1" collapsed="1" x14ac:dyDescent="0.2">
      <c r="A300" s="97"/>
      <c r="B300" s="92" t="s">
        <v>35</v>
      </c>
      <c r="C300" s="97"/>
      <c r="D300" s="98"/>
      <c r="E300" s="99">
        <f>SUBTOTAL(9,E284:E299)</f>
        <v>2830.62435</v>
      </c>
      <c r="F300" s="100"/>
      <c r="G300" s="106">
        <f>SUM(G284:G299)</f>
        <v>0</v>
      </c>
      <c r="H300" s="106">
        <f>SUM(H284:H299)</f>
        <v>0</v>
      </c>
      <c r="I300" s="102"/>
      <c r="J300" s="102"/>
      <c r="K300" s="102"/>
    </row>
    <row r="301" spans="1:11" hidden="1" outlineLevel="2" x14ac:dyDescent="0.2">
      <c r="A301" s="97" t="s">
        <v>129</v>
      </c>
      <c r="B301" s="97" t="s">
        <v>345</v>
      </c>
      <c r="C301" s="97" t="s">
        <v>131</v>
      </c>
      <c r="D301" s="98" t="s">
        <v>346</v>
      </c>
      <c r="E301" s="99">
        <v>22.292999999999999</v>
      </c>
      <c r="F301" s="100" t="s">
        <v>97</v>
      </c>
      <c r="G301" s="101"/>
      <c r="H301" s="101"/>
      <c r="I301" s="102"/>
      <c r="J301" s="102"/>
      <c r="K301" s="102"/>
    </row>
    <row r="302" spans="1:11" hidden="1" outlineLevel="2" x14ac:dyDescent="0.2">
      <c r="A302" s="97" t="s">
        <v>129</v>
      </c>
      <c r="B302" s="97" t="s">
        <v>345</v>
      </c>
      <c r="C302" s="97" t="s">
        <v>131</v>
      </c>
      <c r="D302" s="98" t="s">
        <v>347</v>
      </c>
      <c r="E302" s="99">
        <v>1.5524199999999999</v>
      </c>
      <c r="F302" s="100" t="s">
        <v>97</v>
      </c>
      <c r="G302" s="101"/>
      <c r="H302" s="101"/>
      <c r="I302" s="102"/>
      <c r="J302" s="102"/>
      <c r="K302" s="102"/>
    </row>
    <row r="303" spans="1:11" hidden="1" outlineLevel="2" x14ac:dyDescent="0.2">
      <c r="A303" s="97" t="s">
        <v>129</v>
      </c>
      <c r="B303" s="97" t="s">
        <v>345</v>
      </c>
      <c r="C303" s="97" t="s">
        <v>131</v>
      </c>
      <c r="D303" s="98" t="s">
        <v>348</v>
      </c>
      <c r="E303" s="99">
        <v>81.558199999999999</v>
      </c>
      <c r="F303" s="100" t="s">
        <v>97</v>
      </c>
      <c r="G303" s="101"/>
      <c r="H303" s="101"/>
      <c r="I303" s="102"/>
      <c r="J303" s="102"/>
      <c r="K303" s="102"/>
    </row>
    <row r="304" spans="1:11" hidden="1" outlineLevel="2" x14ac:dyDescent="0.2">
      <c r="A304" s="97" t="s">
        <v>129</v>
      </c>
      <c r="B304" s="97" t="s">
        <v>345</v>
      </c>
      <c r="C304" s="97" t="s">
        <v>131</v>
      </c>
      <c r="D304" s="98" t="s">
        <v>349</v>
      </c>
      <c r="E304" s="99">
        <v>17.841999999999999</v>
      </c>
      <c r="F304" s="100" t="s">
        <v>97</v>
      </c>
      <c r="G304" s="101"/>
      <c r="H304" s="101"/>
      <c r="I304" s="102"/>
      <c r="J304" s="102"/>
      <c r="K304" s="102"/>
    </row>
    <row r="305" spans="1:11" hidden="1" outlineLevel="2" x14ac:dyDescent="0.2">
      <c r="A305" s="97" t="s">
        <v>129</v>
      </c>
      <c r="B305" s="97" t="s">
        <v>345</v>
      </c>
      <c r="C305" s="97" t="s">
        <v>131</v>
      </c>
      <c r="D305" s="98" t="s">
        <v>346</v>
      </c>
      <c r="E305" s="99">
        <v>142.071</v>
      </c>
      <c r="F305" s="100" t="s">
        <v>97</v>
      </c>
      <c r="G305" s="101"/>
      <c r="H305" s="101"/>
      <c r="I305" s="102"/>
      <c r="J305" s="102"/>
      <c r="K305" s="102"/>
    </row>
    <row r="306" spans="1:11" hidden="1" outlineLevel="2" x14ac:dyDescent="0.2">
      <c r="A306" s="97" t="s">
        <v>129</v>
      </c>
      <c r="B306" s="97" t="s">
        <v>345</v>
      </c>
      <c r="C306" s="97" t="s">
        <v>131</v>
      </c>
      <c r="D306" s="98" t="s">
        <v>348</v>
      </c>
      <c r="E306" s="99">
        <v>131.358</v>
      </c>
      <c r="F306" s="100" t="s">
        <v>97</v>
      </c>
      <c r="G306" s="101"/>
      <c r="H306" s="101"/>
      <c r="I306" s="102"/>
      <c r="J306" s="102"/>
      <c r="K306" s="102"/>
    </row>
    <row r="307" spans="1:11" hidden="1" outlineLevel="2" x14ac:dyDescent="0.2">
      <c r="A307" s="97" t="s">
        <v>129</v>
      </c>
      <c r="B307" s="97" t="s">
        <v>345</v>
      </c>
      <c r="C307" s="97" t="s">
        <v>131</v>
      </c>
      <c r="D307" s="98" t="s">
        <v>350</v>
      </c>
      <c r="E307" s="99">
        <v>20.781300000000002</v>
      </c>
      <c r="F307" s="100" t="s">
        <v>97</v>
      </c>
      <c r="G307" s="101"/>
      <c r="H307" s="101"/>
      <c r="I307" s="102"/>
      <c r="J307" s="102"/>
      <c r="K307" s="102"/>
    </row>
    <row r="308" spans="1:11" hidden="1" outlineLevel="2" x14ac:dyDescent="0.2">
      <c r="A308" s="97" t="s">
        <v>129</v>
      </c>
      <c r="B308" s="97" t="s">
        <v>345</v>
      </c>
      <c r="C308" s="97" t="s">
        <v>131</v>
      </c>
      <c r="D308" s="98" t="s">
        <v>351</v>
      </c>
      <c r="E308" s="99">
        <v>270.89100000000002</v>
      </c>
      <c r="F308" s="100" t="s">
        <v>97</v>
      </c>
      <c r="G308" s="101"/>
      <c r="H308" s="101"/>
      <c r="I308" s="102"/>
      <c r="J308" s="102"/>
      <c r="K308" s="102"/>
    </row>
    <row r="309" spans="1:11" hidden="1" outlineLevel="2" x14ac:dyDescent="0.2">
      <c r="A309" s="97" t="s">
        <v>129</v>
      </c>
      <c r="B309" s="97" t="s">
        <v>345</v>
      </c>
      <c r="C309" s="97" t="s">
        <v>131</v>
      </c>
      <c r="D309" s="98" t="s">
        <v>352</v>
      </c>
      <c r="E309" s="99">
        <v>14.0406</v>
      </c>
      <c r="F309" s="100" t="s">
        <v>97</v>
      </c>
      <c r="G309" s="101"/>
      <c r="H309" s="101"/>
      <c r="I309" s="102"/>
      <c r="J309" s="102"/>
      <c r="K309" s="102"/>
    </row>
    <row r="310" spans="1:11" hidden="1" outlineLevel="2" x14ac:dyDescent="0.2">
      <c r="A310" s="97" t="s">
        <v>129</v>
      </c>
      <c r="B310" s="97" t="s">
        <v>345</v>
      </c>
      <c r="C310" s="97" t="s">
        <v>131</v>
      </c>
      <c r="D310" s="98" t="s">
        <v>353</v>
      </c>
      <c r="E310" s="99">
        <v>0.45635500000000001</v>
      </c>
      <c r="F310" s="100" t="s">
        <v>97</v>
      </c>
      <c r="G310" s="101"/>
      <c r="H310" s="101"/>
      <c r="I310" s="102"/>
      <c r="J310" s="102"/>
      <c r="K310" s="102"/>
    </row>
    <row r="311" spans="1:11" hidden="1" outlineLevel="2" x14ac:dyDescent="0.2">
      <c r="A311" s="97" t="s">
        <v>129</v>
      </c>
      <c r="B311" s="97" t="s">
        <v>345</v>
      </c>
      <c r="C311" s="97" t="s">
        <v>131</v>
      </c>
      <c r="D311" s="98" t="s">
        <v>353</v>
      </c>
      <c r="E311" s="99">
        <v>32.180999999999997</v>
      </c>
      <c r="F311" s="100" t="s">
        <v>97</v>
      </c>
      <c r="G311" s="101"/>
      <c r="H311" s="101"/>
      <c r="I311" s="102"/>
      <c r="J311" s="102"/>
      <c r="K311" s="102"/>
    </row>
    <row r="312" spans="1:11" hidden="1" outlineLevel="2" x14ac:dyDescent="0.2">
      <c r="A312" s="97" t="s">
        <v>129</v>
      </c>
      <c r="B312" s="97" t="s">
        <v>345</v>
      </c>
      <c r="C312" s="97" t="s">
        <v>131</v>
      </c>
      <c r="D312" s="98" t="s">
        <v>354</v>
      </c>
      <c r="E312" s="99">
        <v>15.5684</v>
      </c>
      <c r="F312" s="100" t="s">
        <v>97</v>
      </c>
      <c r="G312" s="101"/>
      <c r="H312" s="101"/>
      <c r="I312" s="102"/>
      <c r="J312" s="102"/>
      <c r="K312" s="102"/>
    </row>
    <row r="313" spans="1:11" hidden="1" outlineLevel="2" x14ac:dyDescent="0.2">
      <c r="A313" s="97" t="s">
        <v>129</v>
      </c>
      <c r="B313" s="97" t="s">
        <v>345</v>
      </c>
      <c r="C313" s="97" t="s">
        <v>131</v>
      </c>
      <c r="D313" s="98" t="s">
        <v>355</v>
      </c>
      <c r="E313" s="99">
        <v>5.4335500000000003</v>
      </c>
      <c r="F313" s="100" t="s">
        <v>97</v>
      </c>
      <c r="G313" s="101"/>
      <c r="H313" s="101"/>
      <c r="I313" s="102"/>
      <c r="J313" s="102"/>
      <c r="K313" s="102"/>
    </row>
    <row r="314" spans="1:11" hidden="1" outlineLevel="2" x14ac:dyDescent="0.2">
      <c r="A314" s="97" t="s">
        <v>129</v>
      </c>
      <c r="B314" s="97" t="s">
        <v>345</v>
      </c>
      <c r="C314" s="97" t="s">
        <v>131</v>
      </c>
      <c r="D314" s="98" t="s">
        <v>355</v>
      </c>
      <c r="E314" s="99">
        <v>22.303599999999999</v>
      </c>
      <c r="F314" s="100" t="s">
        <v>97</v>
      </c>
      <c r="G314" s="101"/>
      <c r="H314" s="101"/>
      <c r="I314" s="102"/>
      <c r="J314" s="102"/>
      <c r="K314" s="102"/>
    </row>
    <row r="315" spans="1:11" hidden="1" outlineLevel="2" x14ac:dyDescent="0.2">
      <c r="A315" s="97" t="s">
        <v>129</v>
      </c>
      <c r="B315" s="97" t="s">
        <v>345</v>
      </c>
      <c r="C315" s="97" t="s">
        <v>131</v>
      </c>
      <c r="D315" s="98" t="s">
        <v>351</v>
      </c>
      <c r="E315" s="99">
        <v>3.3715799999999998</v>
      </c>
      <c r="F315" s="100" t="s">
        <v>97</v>
      </c>
      <c r="G315" s="101"/>
      <c r="H315" s="101"/>
      <c r="I315" s="102"/>
      <c r="J315" s="102"/>
      <c r="K315" s="102"/>
    </row>
    <row r="316" spans="1:11" hidden="1" outlineLevel="2" x14ac:dyDescent="0.2">
      <c r="A316" s="97" t="s">
        <v>129</v>
      </c>
      <c r="B316" s="97" t="s">
        <v>345</v>
      </c>
      <c r="C316" s="97" t="s">
        <v>131</v>
      </c>
      <c r="D316" s="98" t="s">
        <v>356</v>
      </c>
      <c r="E316" s="99">
        <v>291.83699999999999</v>
      </c>
      <c r="F316" s="100" t="s">
        <v>97</v>
      </c>
      <c r="G316" s="101"/>
      <c r="H316" s="101"/>
      <c r="I316" s="102"/>
      <c r="J316" s="102"/>
      <c r="K316" s="102"/>
    </row>
    <row r="317" spans="1:11" hidden="1" outlineLevel="2" x14ac:dyDescent="0.2">
      <c r="A317" s="97" t="s">
        <v>129</v>
      </c>
      <c r="B317" s="97" t="s">
        <v>345</v>
      </c>
      <c r="C317" s="97" t="s">
        <v>131</v>
      </c>
      <c r="D317" s="98" t="s">
        <v>347</v>
      </c>
      <c r="E317" s="99">
        <v>8.3838299999999997</v>
      </c>
      <c r="F317" s="100" t="s">
        <v>97</v>
      </c>
      <c r="G317" s="101"/>
      <c r="H317" s="101"/>
      <c r="I317" s="102"/>
      <c r="J317" s="102"/>
      <c r="K317" s="102"/>
    </row>
    <row r="318" spans="1:11" hidden="1" outlineLevel="2" x14ac:dyDescent="0.2">
      <c r="A318" s="97" t="s">
        <v>129</v>
      </c>
      <c r="B318" s="97" t="s">
        <v>345</v>
      </c>
      <c r="C318" s="97" t="s">
        <v>131</v>
      </c>
      <c r="D318" s="98" t="s">
        <v>357</v>
      </c>
      <c r="E318" s="99">
        <v>57.690300000000001</v>
      </c>
      <c r="F318" s="100" t="s">
        <v>97</v>
      </c>
      <c r="G318" s="101"/>
      <c r="H318" s="101"/>
      <c r="I318" s="102"/>
      <c r="J318" s="102"/>
      <c r="K318" s="102"/>
    </row>
    <row r="319" spans="1:11" hidden="1" outlineLevel="2" x14ac:dyDescent="0.2">
      <c r="A319" s="97" t="s">
        <v>129</v>
      </c>
      <c r="B319" s="97" t="s">
        <v>345</v>
      </c>
      <c r="C319" s="97" t="s">
        <v>131</v>
      </c>
      <c r="D319" s="98" t="s">
        <v>347</v>
      </c>
      <c r="E319" s="99">
        <v>143.14400000000001</v>
      </c>
      <c r="F319" s="100" t="s">
        <v>97</v>
      </c>
      <c r="G319" s="101"/>
      <c r="H319" s="101"/>
      <c r="I319" s="102"/>
      <c r="J319" s="102"/>
      <c r="K319" s="102"/>
    </row>
    <row r="320" spans="1:11" hidden="1" outlineLevel="2" x14ac:dyDescent="0.2">
      <c r="A320" s="97" t="s">
        <v>129</v>
      </c>
      <c r="B320" s="97" t="s">
        <v>345</v>
      </c>
      <c r="C320" s="97" t="s">
        <v>131</v>
      </c>
      <c r="D320" s="98" t="s">
        <v>353</v>
      </c>
      <c r="E320" s="99">
        <v>145.99</v>
      </c>
      <c r="F320" s="100" t="s">
        <v>97</v>
      </c>
      <c r="G320" s="101"/>
      <c r="H320" s="101"/>
      <c r="I320" s="102"/>
      <c r="J320" s="102"/>
      <c r="K320" s="102"/>
    </row>
    <row r="321" spans="1:11" hidden="1" outlineLevel="2" x14ac:dyDescent="0.2">
      <c r="A321" s="97" t="s">
        <v>129</v>
      </c>
      <c r="B321" s="97" t="s">
        <v>345</v>
      </c>
      <c r="C321" s="97" t="s">
        <v>131</v>
      </c>
      <c r="D321" s="98" t="s">
        <v>348</v>
      </c>
      <c r="E321" s="99">
        <v>105.866</v>
      </c>
      <c r="F321" s="100" t="s">
        <v>97</v>
      </c>
      <c r="G321" s="101"/>
      <c r="H321" s="101"/>
      <c r="I321" s="102"/>
      <c r="J321" s="102"/>
      <c r="K321" s="102"/>
    </row>
    <row r="322" spans="1:11" hidden="1" outlineLevel="2" x14ac:dyDescent="0.2">
      <c r="A322" s="97" t="s">
        <v>129</v>
      </c>
      <c r="B322" s="97" t="s">
        <v>345</v>
      </c>
      <c r="C322" s="97" t="s">
        <v>131</v>
      </c>
      <c r="D322" s="98" t="s">
        <v>358</v>
      </c>
      <c r="E322" s="99">
        <v>166.054</v>
      </c>
      <c r="F322" s="100" t="s">
        <v>97</v>
      </c>
      <c r="G322" s="101"/>
      <c r="H322" s="101"/>
      <c r="I322" s="102"/>
      <c r="J322" s="102"/>
      <c r="K322" s="102"/>
    </row>
    <row r="323" spans="1:11" hidden="1" outlineLevel="2" x14ac:dyDescent="0.2">
      <c r="A323" s="97" t="s">
        <v>129</v>
      </c>
      <c r="B323" s="97" t="s">
        <v>345</v>
      </c>
      <c r="C323" s="97" t="s">
        <v>131</v>
      </c>
      <c r="D323" s="98" t="s">
        <v>350</v>
      </c>
      <c r="E323" s="99">
        <v>14.6615</v>
      </c>
      <c r="F323" s="100" t="s">
        <v>97</v>
      </c>
      <c r="G323" s="101"/>
      <c r="H323" s="101"/>
      <c r="I323" s="102"/>
      <c r="J323" s="102"/>
      <c r="K323" s="102"/>
    </row>
    <row r="324" spans="1:11" hidden="1" outlineLevel="2" x14ac:dyDescent="0.2">
      <c r="A324" s="97" t="s">
        <v>129</v>
      </c>
      <c r="B324" s="97" t="s">
        <v>345</v>
      </c>
      <c r="C324" s="97" t="s">
        <v>131</v>
      </c>
      <c r="D324" s="98" t="s">
        <v>358</v>
      </c>
      <c r="E324" s="99">
        <v>308.91699999999997</v>
      </c>
      <c r="F324" s="100" t="s">
        <v>97</v>
      </c>
      <c r="G324" s="101"/>
      <c r="H324" s="101"/>
      <c r="I324" s="102"/>
      <c r="J324" s="102"/>
      <c r="K324" s="102"/>
    </row>
    <row r="325" spans="1:11" hidden="1" outlineLevel="2" x14ac:dyDescent="0.2">
      <c r="A325" s="97" t="s">
        <v>129</v>
      </c>
      <c r="B325" s="97" t="s">
        <v>345</v>
      </c>
      <c r="C325" s="97" t="s">
        <v>131</v>
      </c>
      <c r="D325" s="98" t="s">
        <v>351</v>
      </c>
      <c r="E325" s="99">
        <v>348.64800000000002</v>
      </c>
      <c r="F325" s="100" t="s">
        <v>97</v>
      </c>
      <c r="G325" s="101"/>
      <c r="H325" s="101"/>
      <c r="I325" s="102"/>
      <c r="J325" s="102"/>
      <c r="K325" s="102"/>
    </row>
    <row r="326" spans="1:11" hidden="1" outlineLevel="2" x14ac:dyDescent="0.2">
      <c r="A326" s="97" t="s">
        <v>129</v>
      </c>
      <c r="B326" s="97" t="s">
        <v>345</v>
      </c>
      <c r="C326" s="97" t="s">
        <v>131</v>
      </c>
      <c r="D326" s="98" t="s">
        <v>352</v>
      </c>
      <c r="E326" s="99">
        <v>0.68041700000000005</v>
      </c>
      <c r="F326" s="100" t="s">
        <v>97</v>
      </c>
      <c r="G326" s="101"/>
      <c r="H326" s="101"/>
      <c r="I326" s="102"/>
      <c r="J326" s="102"/>
      <c r="K326" s="102"/>
    </row>
    <row r="327" spans="1:11" hidden="1" outlineLevel="2" x14ac:dyDescent="0.2">
      <c r="A327" s="97" t="s">
        <v>129</v>
      </c>
      <c r="B327" s="97" t="s">
        <v>345</v>
      </c>
      <c r="C327" s="97" t="s">
        <v>131</v>
      </c>
      <c r="D327" s="98" t="s">
        <v>346</v>
      </c>
      <c r="E327" s="99">
        <v>38.671399999999998</v>
      </c>
      <c r="F327" s="100" t="s">
        <v>97</v>
      </c>
      <c r="G327" s="101"/>
      <c r="H327" s="101"/>
      <c r="I327" s="102"/>
      <c r="J327" s="102"/>
      <c r="K327" s="102"/>
    </row>
    <row r="328" spans="1:11" hidden="1" outlineLevel="2" x14ac:dyDescent="0.2">
      <c r="A328" s="97" t="s">
        <v>129</v>
      </c>
      <c r="B328" s="97" t="s">
        <v>345</v>
      </c>
      <c r="C328" s="97" t="s">
        <v>131</v>
      </c>
      <c r="D328" s="98" t="s">
        <v>353</v>
      </c>
      <c r="E328" s="99">
        <v>1.7194799999999999</v>
      </c>
      <c r="F328" s="100" t="s">
        <v>97</v>
      </c>
      <c r="G328" s="101"/>
      <c r="H328" s="101"/>
      <c r="I328" s="102"/>
      <c r="J328" s="102"/>
      <c r="K328" s="102"/>
    </row>
    <row r="329" spans="1:11" hidden="1" outlineLevel="2" x14ac:dyDescent="0.2">
      <c r="A329" s="97" t="s">
        <v>129</v>
      </c>
      <c r="B329" s="97" t="s">
        <v>345</v>
      </c>
      <c r="C329" s="97" t="s">
        <v>131</v>
      </c>
      <c r="D329" s="98" t="s">
        <v>356</v>
      </c>
      <c r="E329" s="99">
        <v>11.629300000000001</v>
      </c>
      <c r="F329" s="100" t="s">
        <v>97</v>
      </c>
      <c r="G329" s="101"/>
      <c r="H329" s="101"/>
      <c r="I329" s="102"/>
      <c r="J329" s="102"/>
      <c r="K329" s="102"/>
    </row>
    <row r="330" spans="1:11" hidden="1" outlineLevel="2" x14ac:dyDescent="0.2">
      <c r="A330" s="97" t="s">
        <v>129</v>
      </c>
      <c r="B330" s="97" t="s">
        <v>345</v>
      </c>
      <c r="C330" s="97" t="s">
        <v>131</v>
      </c>
      <c r="D330" s="98" t="s">
        <v>359</v>
      </c>
      <c r="E330" s="99">
        <v>28.157</v>
      </c>
      <c r="F330" s="100" t="s">
        <v>97</v>
      </c>
      <c r="G330" s="101"/>
      <c r="H330" s="101"/>
      <c r="I330" s="102"/>
      <c r="J330" s="102"/>
      <c r="K330" s="102"/>
    </row>
    <row r="331" spans="1:11" hidden="1" outlineLevel="2" x14ac:dyDescent="0.2">
      <c r="A331" s="97" t="s">
        <v>129</v>
      </c>
      <c r="B331" s="97" t="s">
        <v>345</v>
      </c>
      <c r="C331" s="97" t="s">
        <v>131</v>
      </c>
      <c r="D331" s="98" t="s">
        <v>353</v>
      </c>
      <c r="E331" s="99">
        <v>35.7012</v>
      </c>
      <c r="F331" s="100" t="s">
        <v>97</v>
      </c>
      <c r="G331" s="101"/>
      <c r="H331" s="101"/>
      <c r="I331" s="102"/>
      <c r="J331" s="102"/>
      <c r="K331" s="102"/>
    </row>
    <row r="332" spans="1:11" ht="22.5" outlineLevel="1" collapsed="1" x14ac:dyDescent="0.2">
      <c r="A332" s="97"/>
      <c r="B332" s="92" t="s">
        <v>36</v>
      </c>
      <c r="C332" s="97"/>
      <c r="D332" s="98"/>
      <c r="E332" s="99">
        <f>SUBTOTAL(9,E301:E331)</f>
        <v>2489.4524320000005</v>
      </c>
      <c r="F332" s="100"/>
      <c r="G332" s="106">
        <f>SUM(G301:G331)</f>
        <v>0</v>
      </c>
      <c r="H332" s="106">
        <f>SUM(H301:H331)</f>
        <v>0</v>
      </c>
      <c r="I332" s="102"/>
      <c r="J332" s="102"/>
      <c r="K332" s="102"/>
    </row>
    <row r="333" spans="1:11" hidden="1" outlineLevel="2" x14ac:dyDescent="0.2">
      <c r="A333" s="97" t="s">
        <v>129</v>
      </c>
      <c r="B333" s="97" t="s">
        <v>130</v>
      </c>
      <c r="C333" s="97" t="s">
        <v>131</v>
      </c>
      <c r="D333" s="98" t="s">
        <v>132</v>
      </c>
      <c r="E333" s="99">
        <v>44.6</v>
      </c>
      <c r="F333" s="100" t="s">
        <v>94</v>
      </c>
      <c r="G333" s="101"/>
      <c r="H333" s="101"/>
      <c r="I333" s="101"/>
      <c r="J333" s="102"/>
      <c r="K333" s="102"/>
    </row>
    <row r="334" spans="1:11" hidden="1" outlineLevel="2" x14ac:dyDescent="0.2">
      <c r="A334" s="97" t="s">
        <v>129</v>
      </c>
      <c r="B334" s="97" t="s">
        <v>130</v>
      </c>
      <c r="C334" s="97" t="s">
        <v>131</v>
      </c>
      <c r="D334" s="98" t="s">
        <v>132</v>
      </c>
      <c r="E334" s="99">
        <v>127.1</v>
      </c>
      <c r="F334" s="100" t="s">
        <v>94</v>
      </c>
      <c r="G334" s="101"/>
      <c r="H334" s="101"/>
      <c r="I334" s="101"/>
      <c r="J334" s="102"/>
      <c r="K334" s="102"/>
    </row>
    <row r="335" spans="1:11" hidden="1" outlineLevel="2" x14ac:dyDescent="0.2">
      <c r="A335" s="97" t="s">
        <v>129</v>
      </c>
      <c r="B335" s="97" t="s">
        <v>130</v>
      </c>
      <c r="C335" s="97" t="s">
        <v>131</v>
      </c>
      <c r="D335" s="98" t="s">
        <v>132</v>
      </c>
      <c r="E335" s="99">
        <v>129.5</v>
      </c>
      <c r="F335" s="100" t="s">
        <v>94</v>
      </c>
      <c r="G335" s="101"/>
      <c r="H335" s="101"/>
      <c r="I335" s="101"/>
      <c r="J335" s="102"/>
      <c r="K335" s="102"/>
    </row>
    <row r="336" spans="1:11" hidden="1" outlineLevel="2" x14ac:dyDescent="0.2">
      <c r="A336" s="97" t="s">
        <v>129</v>
      </c>
      <c r="B336" s="97" t="s">
        <v>130</v>
      </c>
      <c r="C336" s="97" t="s">
        <v>131</v>
      </c>
      <c r="D336" s="98" t="s">
        <v>132</v>
      </c>
      <c r="E336" s="99">
        <v>47.540399999999998</v>
      </c>
      <c r="F336" s="100" t="s">
        <v>94</v>
      </c>
      <c r="G336" s="101"/>
      <c r="H336" s="101"/>
      <c r="I336" s="101"/>
      <c r="J336" s="102"/>
      <c r="K336" s="102"/>
    </row>
    <row r="337" spans="1:11" hidden="1" outlineLevel="2" x14ac:dyDescent="0.2">
      <c r="A337" s="97" t="s">
        <v>129</v>
      </c>
      <c r="B337" s="97" t="s">
        <v>130</v>
      </c>
      <c r="C337" s="97" t="s">
        <v>131</v>
      </c>
      <c r="D337" s="98" t="s">
        <v>132</v>
      </c>
      <c r="E337" s="99">
        <v>681.17700000000002</v>
      </c>
      <c r="F337" s="100" t="s">
        <v>94</v>
      </c>
      <c r="G337" s="101"/>
      <c r="H337" s="101"/>
      <c r="I337" s="101"/>
      <c r="J337" s="102"/>
      <c r="K337" s="102"/>
    </row>
    <row r="338" spans="1:11" hidden="1" outlineLevel="2" x14ac:dyDescent="0.2">
      <c r="A338" s="97" t="s">
        <v>129</v>
      </c>
      <c r="B338" s="97" t="s">
        <v>130</v>
      </c>
      <c r="C338" s="97" t="s">
        <v>131</v>
      </c>
      <c r="D338" s="98" t="s">
        <v>132</v>
      </c>
      <c r="E338" s="99">
        <v>21.968900000000001</v>
      </c>
      <c r="F338" s="100" t="s">
        <v>94</v>
      </c>
      <c r="G338" s="101"/>
      <c r="H338" s="101"/>
      <c r="I338" s="101"/>
      <c r="J338" s="102"/>
      <c r="K338" s="102"/>
    </row>
    <row r="339" spans="1:11" hidden="1" outlineLevel="2" x14ac:dyDescent="0.2">
      <c r="A339" s="97" t="s">
        <v>129</v>
      </c>
      <c r="B339" s="97" t="s">
        <v>130</v>
      </c>
      <c r="C339" s="97" t="s">
        <v>131</v>
      </c>
      <c r="D339" s="98" t="s">
        <v>132</v>
      </c>
      <c r="E339" s="99">
        <v>309.3</v>
      </c>
      <c r="F339" s="100" t="s">
        <v>94</v>
      </c>
      <c r="G339" s="101"/>
      <c r="H339" s="101"/>
      <c r="I339" s="101"/>
      <c r="J339" s="102"/>
      <c r="K339" s="102"/>
    </row>
    <row r="340" spans="1:11" hidden="1" outlineLevel="2" x14ac:dyDescent="0.2">
      <c r="A340" s="97" t="s">
        <v>129</v>
      </c>
      <c r="B340" s="97" t="s">
        <v>130</v>
      </c>
      <c r="C340" s="97" t="s">
        <v>131</v>
      </c>
      <c r="D340" s="98" t="s">
        <v>132</v>
      </c>
      <c r="E340" s="99">
        <v>876.85900000000004</v>
      </c>
      <c r="F340" s="100" t="s">
        <v>94</v>
      </c>
      <c r="G340" s="101"/>
      <c r="H340" s="101"/>
      <c r="I340" s="101"/>
      <c r="J340" s="102"/>
      <c r="K340" s="102"/>
    </row>
    <row r="341" spans="1:11" outlineLevel="1" collapsed="1" x14ac:dyDescent="0.2">
      <c r="A341" s="97"/>
      <c r="B341" s="92" t="s">
        <v>37</v>
      </c>
      <c r="C341" s="97"/>
      <c r="D341" s="98"/>
      <c r="E341" s="99">
        <f>SUBTOTAL(9,E333:E340)</f>
        <v>2238.0453000000002</v>
      </c>
      <c r="F341" s="100"/>
      <c r="G341" s="106">
        <f>SUM(G333:G340)</f>
        <v>0</v>
      </c>
      <c r="H341" s="106">
        <f>SUM(H333:H340)</f>
        <v>0</v>
      </c>
      <c r="I341" s="106">
        <f>SUM(I333:I340)</f>
        <v>0</v>
      </c>
      <c r="J341" s="102"/>
      <c r="K341" s="102"/>
    </row>
    <row r="342" spans="1:11" hidden="1" outlineLevel="2" x14ac:dyDescent="0.2">
      <c r="A342" s="97" t="s">
        <v>129</v>
      </c>
      <c r="B342" s="97" t="s">
        <v>360</v>
      </c>
      <c r="C342" s="97" t="s">
        <v>131</v>
      </c>
      <c r="D342" s="98" t="s">
        <v>361</v>
      </c>
      <c r="E342" s="99">
        <v>10.055300000000001</v>
      </c>
      <c r="F342" s="100" t="s">
        <v>97</v>
      </c>
      <c r="G342" s="101"/>
      <c r="H342" s="101"/>
      <c r="I342" s="102"/>
      <c r="J342" s="102"/>
      <c r="K342" s="102"/>
    </row>
    <row r="343" spans="1:11" hidden="1" outlineLevel="2" x14ac:dyDescent="0.2">
      <c r="A343" s="97" t="s">
        <v>129</v>
      </c>
      <c r="B343" s="97" t="s">
        <v>360</v>
      </c>
      <c r="C343" s="97" t="s">
        <v>131</v>
      </c>
      <c r="D343" s="98" t="s">
        <v>362</v>
      </c>
      <c r="E343" s="99">
        <v>3.1372599999999999</v>
      </c>
      <c r="F343" s="100" t="s">
        <v>97</v>
      </c>
      <c r="G343" s="101"/>
      <c r="H343" s="101"/>
      <c r="I343" s="102"/>
      <c r="J343" s="102"/>
      <c r="K343" s="102"/>
    </row>
    <row r="344" spans="1:11" hidden="1" outlineLevel="2" x14ac:dyDescent="0.2">
      <c r="A344" s="97" t="s">
        <v>129</v>
      </c>
      <c r="B344" s="97" t="s">
        <v>360</v>
      </c>
      <c r="C344" s="97" t="s">
        <v>131</v>
      </c>
      <c r="D344" s="98" t="s">
        <v>362</v>
      </c>
      <c r="E344" s="99">
        <v>16.666599999999999</v>
      </c>
      <c r="F344" s="100" t="s">
        <v>97</v>
      </c>
      <c r="G344" s="101"/>
      <c r="H344" s="101"/>
      <c r="I344" s="102"/>
      <c r="J344" s="102"/>
      <c r="K344" s="102"/>
    </row>
    <row r="345" spans="1:11" hidden="1" outlineLevel="2" x14ac:dyDescent="0.2">
      <c r="A345" s="97" t="s">
        <v>129</v>
      </c>
      <c r="B345" s="97" t="s">
        <v>360</v>
      </c>
      <c r="C345" s="97" t="s">
        <v>131</v>
      </c>
      <c r="D345" s="98" t="s">
        <v>361</v>
      </c>
      <c r="E345" s="99">
        <v>37.146000000000001</v>
      </c>
      <c r="F345" s="100" t="s">
        <v>97</v>
      </c>
      <c r="G345" s="101"/>
      <c r="H345" s="101"/>
      <c r="I345" s="102"/>
      <c r="J345" s="102"/>
      <c r="K345" s="102"/>
    </row>
    <row r="346" spans="1:11" hidden="1" outlineLevel="2" x14ac:dyDescent="0.2">
      <c r="A346" s="97" t="s">
        <v>129</v>
      </c>
      <c r="B346" s="97" t="s">
        <v>360</v>
      </c>
      <c r="C346" s="97" t="s">
        <v>131</v>
      </c>
      <c r="D346" s="98" t="s">
        <v>361</v>
      </c>
      <c r="E346" s="99">
        <v>26.003799999999998</v>
      </c>
      <c r="F346" s="100" t="s">
        <v>97</v>
      </c>
      <c r="G346" s="101"/>
      <c r="H346" s="101"/>
      <c r="I346" s="102"/>
      <c r="J346" s="102"/>
      <c r="K346" s="102"/>
    </row>
    <row r="347" spans="1:11" outlineLevel="1" collapsed="1" x14ac:dyDescent="0.2">
      <c r="A347" s="97"/>
      <c r="B347" s="92" t="s">
        <v>38</v>
      </c>
      <c r="C347" s="97"/>
      <c r="D347" s="98"/>
      <c r="E347" s="99">
        <f>SUBTOTAL(9,E342:E346)</f>
        <v>93.008960000000002</v>
      </c>
      <c r="F347" s="100"/>
      <c r="G347" s="106">
        <f>SUM(G342:G346)</f>
        <v>0</v>
      </c>
      <c r="H347" s="106">
        <f>SUM(H342:H346)</f>
        <v>0</v>
      </c>
      <c r="I347" s="102"/>
      <c r="J347" s="102"/>
      <c r="K347" s="102"/>
    </row>
    <row r="348" spans="1:11" hidden="1" outlineLevel="2" x14ac:dyDescent="0.2">
      <c r="A348" s="97" t="s">
        <v>129</v>
      </c>
      <c r="B348" s="97" t="s">
        <v>363</v>
      </c>
      <c r="C348" s="97" t="s">
        <v>131</v>
      </c>
      <c r="D348" s="98" t="s">
        <v>364</v>
      </c>
      <c r="E348" s="99">
        <v>13.839700000000001</v>
      </c>
      <c r="F348" s="100" t="s">
        <v>97</v>
      </c>
      <c r="G348" s="101"/>
      <c r="H348" s="101"/>
      <c r="I348" s="102"/>
      <c r="J348" s="102"/>
      <c r="K348" s="102"/>
    </row>
    <row r="349" spans="1:11" hidden="1" outlineLevel="2" x14ac:dyDescent="0.2">
      <c r="A349" s="97" t="s">
        <v>129</v>
      </c>
      <c r="B349" s="97" t="s">
        <v>363</v>
      </c>
      <c r="C349" s="97" t="s">
        <v>131</v>
      </c>
      <c r="D349" s="98" t="s">
        <v>364</v>
      </c>
      <c r="E349" s="99">
        <v>0.30294700000000002</v>
      </c>
      <c r="F349" s="100" t="s">
        <v>97</v>
      </c>
      <c r="G349" s="101"/>
      <c r="H349" s="101"/>
      <c r="I349" s="102"/>
      <c r="J349" s="102"/>
      <c r="K349" s="102"/>
    </row>
    <row r="350" spans="1:11" hidden="1" outlineLevel="2" x14ac:dyDescent="0.2">
      <c r="A350" s="97" t="s">
        <v>129</v>
      </c>
      <c r="B350" s="97" t="s">
        <v>363</v>
      </c>
      <c r="C350" s="97" t="s">
        <v>131</v>
      </c>
      <c r="D350" s="98" t="s">
        <v>364</v>
      </c>
      <c r="E350" s="99">
        <v>19.511800000000001</v>
      </c>
      <c r="F350" s="100" t="s">
        <v>97</v>
      </c>
      <c r="G350" s="101"/>
      <c r="H350" s="101"/>
      <c r="I350" s="102"/>
      <c r="J350" s="102"/>
      <c r="K350" s="102"/>
    </row>
    <row r="351" spans="1:11" hidden="1" outlineLevel="2" x14ac:dyDescent="0.2">
      <c r="A351" s="97" t="s">
        <v>129</v>
      </c>
      <c r="B351" s="97" t="s">
        <v>363</v>
      </c>
      <c r="C351" s="97" t="s">
        <v>131</v>
      </c>
      <c r="D351" s="98" t="s">
        <v>364</v>
      </c>
      <c r="E351" s="99">
        <v>336.47500000000002</v>
      </c>
      <c r="F351" s="100" t="s">
        <v>97</v>
      </c>
      <c r="G351" s="101"/>
      <c r="H351" s="101"/>
      <c r="I351" s="102"/>
      <c r="J351" s="102"/>
      <c r="K351" s="102"/>
    </row>
    <row r="352" spans="1:11" outlineLevel="1" collapsed="1" x14ac:dyDescent="0.2">
      <c r="A352" s="97"/>
      <c r="B352" s="92" t="s">
        <v>39</v>
      </c>
      <c r="C352" s="97"/>
      <c r="D352" s="98"/>
      <c r="E352" s="99">
        <f>SUBTOTAL(9,E348:E351)</f>
        <v>370.12944700000003</v>
      </c>
      <c r="F352" s="100"/>
      <c r="G352" s="106">
        <f>SUM(G348:G351)</f>
        <v>0</v>
      </c>
      <c r="H352" s="106">
        <f>SUM(H348:H351)</f>
        <v>0</v>
      </c>
      <c r="I352" s="102"/>
      <c r="J352" s="102"/>
      <c r="K352" s="102"/>
    </row>
    <row r="353" spans="1:11" hidden="1" outlineLevel="2" x14ac:dyDescent="0.2">
      <c r="A353" s="97" t="s">
        <v>129</v>
      </c>
      <c r="B353" s="97" t="s">
        <v>365</v>
      </c>
      <c r="C353" s="97" t="s">
        <v>131</v>
      </c>
      <c r="D353" s="98" t="s">
        <v>366</v>
      </c>
      <c r="E353" s="99">
        <v>342.80200000000002</v>
      </c>
      <c r="F353" s="100" t="s">
        <v>94</v>
      </c>
      <c r="G353" s="101"/>
      <c r="H353" s="101"/>
      <c r="I353" s="101"/>
      <c r="J353" s="102"/>
      <c r="K353" s="102"/>
    </row>
    <row r="354" spans="1:11" outlineLevel="1" collapsed="1" x14ac:dyDescent="0.2">
      <c r="A354" s="97"/>
      <c r="B354" s="92" t="s">
        <v>40</v>
      </c>
      <c r="C354" s="97"/>
      <c r="D354" s="98"/>
      <c r="E354" s="99">
        <f>SUBTOTAL(9,E353:E353)</f>
        <v>342.80200000000002</v>
      </c>
      <c r="F354" s="100"/>
      <c r="G354" s="106">
        <f>SUM(G353)</f>
        <v>0</v>
      </c>
      <c r="H354" s="106">
        <f>SUM(H353)</f>
        <v>0</v>
      </c>
      <c r="I354" s="106">
        <f>SUM(I353)</f>
        <v>0</v>
      </c>
      <c r="J354" s="102"/>
      <c r="K354" s="102"/>
    </row>
    <row r="355" spans="1:11" hidden="1" outlineLevel="2" x14ac:dyDescent="0.2">
      <c r="A355" s="97" t="s">
        <v>129</v>
      </c>
      <c r="B355" s="97" t="s">
        <v>367</v>
      </c>
      <c r="C355" s="97" t="s">
        <v>131</v>
      </c>
      <c r="D355" s="98" t="s">
        <v>368</v>
      </c>
      <c r="E355" s="99">
        <v>727.31799999999998</v>
      </c>
      <c r="F355" s="100" t="s">
        <v>95</v>
      </c>
      <c r="G355" s="101"/>
      <c r="H355" s="101"/>
      <c r="I355" s="101"/>
      <c r="J355" s="101"/>
      <c r="K355" s="102"/>
    </row>
    <row r="356" spans="1:11" hidden="1" outlineLevel="2" x14ac:dyDescent="0.2">
      <c r="A356" s="97" t="s">
        <v>129</v>
      </c>
      <c r="B356" s="97" t="s">
        <v>367</v>
      </c>
      <c r="C356" s="97" t="s">
        <v>131</v>
      </c>
      <c r="D356" s="98" t="s">
        <v>369</v>
      </c>
      <c r="E356" s="99">
        <v>1000.72</v>
      </c>
      <c r="F356" s="100" t="s">
        <v>95</v>
      </c>
      <c r="G356" s="101"/>
      <c r="H356" s="101"/>
      <c r="I356" s="101"/>
      <c r="J356" s="101"/>
      <c r="K356" s="102"/>
    </row>
    <row r="357" spans="1:11" hidden="1" outlineLevel="2" x14ac:dyDescent="0.2">
      <c r="A357" s="97" t="s">
        <v>129</v>
      </c>
      <c r="B357" s="97" t="s">
        <v>367</v>
      </c>
      <c r="C357" s="97" t="s">
        <v>131</v>
      </c>
      <c r="D357" s="98" t="s">
        <v>369</v>
      </c>
      <c r="E357" s="99">
        <v>6.8</v>
      </c>
      <c r="F357" s="100" t="s">
        <v>95</v>
      </c>
      <c r="G357" s="101"/>
      <c r="H357" s="101"/>
      <c r="I357" s="101"/>
      <c r="J357" s="101"/>
      <c r="K357" s="102"/>
    </row>
    <row r="358" spans="1:11" hidden="1" outlineLevel="2" x14ac:dyDescent="0.2">
      <c r="A358" s="97" t="s">
        <v>129</v>
      </c>
      <c r="B358" s="97" t="s">
        <v>367</v>
      </c>
      <c r="C358" s="97" t="s">
        <v>131</v>
      </c>
      <c r="D358" s="98" t="s">
        <v>370</v>
      </c>
      <c r="E358" s="99">
        <v>63.261000000000003</v>
      </c>
      <c r="F358" s="100" t="s">
        <v>95</v>
      </c>
      <c r="G358" s="101"/>
      <c r="H358" s="101"/>
      <c r="I358" s="101"/>
      <c r="J358" s="101"/>
      <c r="K358" s="102"/>
    </row>
    <row r="359" spans="1:11" hidden="1" outlineLevel="2" x14ac:dyDescent="0.2">
      <c r="A359" s="97" t="s">
        <v>129</v>
      </c>
      <c r="B359" s="97" t="s">
        <v>367</v>
      </c>
      <c r="C359" s="97" t="s">
        <v>131</v>
      </c>
      <c r="D359" s="98" t="s">
        <v>371</v>
      </c>
      <c r="E359" s="99">
        <v>321.66300000000001</v>
      </c>
      <c r="F359" s="100" t="s">
        <v>95</v>
      </c>
      <c r="G359" s="101"/>
      <c r="H359" s="101"/>
      <c r="I359" s="101"/>
      <c r="J359" s="101"/>
      <c r="K359" s="102"/>
    </row>
    <row r="360" spans="1:11" outlineLevel="1" collapsed="1" x14ac:dyDescent="0.2">
      <c r="A360" s="97"/>
      <c r="B360" s="92" t="s">
        <v>41</v>
      </c>
      <c r="C360" s="97"/>
      <c r="D360" s="98"/>
      <c r="E360" s="99">
        <f>SUBTOTAL(9,E355:E359)</f>
        <v>2119.7619999999997</v>
      </c>
      <c r="F360" s="100"/>
      <c r="G360" s="106">
        <f>SUM(G355:G359)</f>
        <v>0</v>
      </c>
      <c r="H360" s="106">
        <f>SUM(H355:H359)</f>
        <v>0</v>
      </c>
      <c r="I360" s="106">
        <f>SUM(I355:I359)</f>
        <v>0</v>
      </c>
      <c r="J360" s="106">
        <f>SUM(J355:J359)</f>
        <v>0</v>
      </c>
      <c r="K360" s="102"/>
    </row>
    <row r="361" spans="1:11" hidden="1" outlineLevel="2" x14ac:dyDescent="0.2">
      <c r="A361" s="97" t="s">
        <v>209</v>
      </c>
      <c r="B361" s="97" t="s">
        <v>372</v>
      </c>
      <c r="C361" s="97" t="s">
        <v>209</v>
      </c>
      <c r="D361" s="98" t="s">
        <v>373</v>
      </c>
      <c r="E361" s="99">
        <v>980.2</v>
      </c>
      <c r="F361" s="100" t="s">
        <v>93</v>
      </c>
      <c r="G361" s="101"/>
      <c r="H361" s="101"/>
      <c r="I361" s="101"/>
      <c r="J361" s="102"/>
      <c r="K361" s="102"/>
    </row>
    <row r="362" spans="1:11" outlineLevel="1" collapsed="1" x14ac:dyDescent="0.2">
      <c r="A362" s="97"/>
      <c r="B362" s="92" t="s">
        <v>42</v>
      </c>
      <c r="C362" s="97"/>
      <c r="D362" s="98"/>
      <c r="E362" s="99">
        <f>SUBTOTAL(9,E361:E361)</f>
        <v>980.2</v>
      </c>
      <c r="F362" s="100"/>
      <c r="G362" s="106">
        <f>SUM(G361)</f>
        <v>0</v>
      </c>
      <c r="H362" s="106">
        <f>SUM(H361)</f>
        <v>0</v>
      </c>
      <c r="I362" s="106">
        <f>SUM(I361)</f>
        <v>0</v>
      </c>
      <c r="J362" s="102"/>
      <c r="K362" s="102"/>
    </row>
    <row r="363" spans="1:11" hidden="1" outlineLevel="2" x14ac:dyDescent="0.2">
      <c r="A363" s="97" t="s">
        <v>209</v>
      </c>
      <c r="B363" s="97" t="s">
        <v>374</v>
      </c>
      <c r="C363" s="97" t="s">
        <v>209</v>
      </c>
      <c r="D363" s="98" t="s">
        <v>375</v>
      </c>
      <c r="E363" s="99">
        <v>34.744399999999999</v>
      </c>
      <c r="F363" s="100" t="s">
        <v>98</v>
      </c>
      <c r="G363" s="101"/>
      <c r="H363" s="103"/>
      <c r="I363" s="102"/>
      <c r="J363" s="102"/>
      <c r="K363" s="102"/>
    </row>
    <row r="364" spans="1:11" hidden="1" outlineLevel="2" x14ac:dyDescent="0.2">
      <c r="A364" s="97" t="s">
        <v>209</v>
      </c>
      <c r="B364" s="97" t="s">
        <v>374</v>
      </c>
      <c r="C364" s="97" t="s">
        <v>209</v>
      </c>
      <c r="D364" s="98" t="s">
        <v>376</v>
      </c>
      <c r="E364" s="99">
        <v>12.414199999999999</v>
      </c>
      <c r="F364" s="100" t="s">
        <v>98</v>
      </c>
      <c r="G364" s="101"/>
      <c r="H364" s="103"/>
      <c r="I364" s="102"/>
      <c r="J364" s="102"/>
      <c r="K364" s="102"/>
    </row>
    <row r="365" spans="1:11" hidden="1" outlineLevel="2" x14ac:dyDescent="0.2">
      <c r="A365" s="97" t="s">
        <v>209</v>
      </c>
      <c r="B365" s="97" t="s">
        <v>374</v>
      </c>
      <c r="C365" s="97" t="s">
        <v>209</v>
      </c>
      <c r="D365" s="98" t="s">
        <v>377</v>
      </c>
      <c r="E365" s="99">
        <v>41.139000000000003</v>
      </c>
      <c r="F365" s="100" t="s">
        <v>98</v>
      </c>
      <c r="G365" s="101"/>
      <c r="H365" s="103"/>
      <c r="I365" s="102"/>
      <c r="J365" s="102"/>
      <c r="K365" s="102"/>
    </row>
    <row r="366" spans="1:11" hidden="1" outlineLevel="2" x14ac:dyDescent="0.2">
      <c r="A366" s="97" t="s">
        <v>209</v>
      </c>
      <c r="B366" s="97" t="s">
        <v>374</v>
      </c>
      <c r="C366" s="97" t="s">
        <v>209</v>
      </c>
      <c r="D366" s="98" t="s">
        <v>377</v>
      </c>
      <c r="E366" s="99">
        <v>66.3</v>
      </c>
      <c r="F366" s="100" t="s">
        <v>98</v>
      </c>
      <c r="G366" s="101"/>
      <c r="H366" s="103"/>
      <c r="I366" s="102"/>
      <c r="J366" s="102"/>
      <c r="K366" s="102"/>
    </row>
    <row r="367" spans="1:11" hidden="1" outlineLevel="2" x14ac:dyDescent="0.2">
      <c r="A367" s="97" t="s">
        <v>209</v>
      </c>
      <c r="B367" s="97" t="s">
        <v>374</v>
      </c>
      <c r="C367" s="97" t="s">
        <v>209</v>
      </c>
      <c r="D367" s="98" t="s">
        <v>375</v>
      </c>
      <c r="E367" s="99">
        <v>2.47994</v>
      </c>
      <c r="F367" s="100" t="s">
        <v>98</v>
      </c>
      <c r="G367" s="101"/>
      <c r="H367" s="103"/>
      <c r="I367" s="102"/>
      <c r="J367" s="102"/>
      <c r="K367" s="102"/>
    </row>
    <row r="368" spans="1:11" hidden="1" outlineLevel="2" x14ac:dyDescent="0.2">
      <c r="A368" s="97" t="s">
        <v>209</v>
      </c>
      <c r="B368" s="97" t="s">
        <v>374</v>
      </c>
      <c r="C368" s="97" t="s">
        <v>209</v>
      </c>
      <c r="D368" s="98" t="s">
        <v>376</v>
      </c>
      <c r="E368" s="99">
        <v>262.81799999999998</v>
      </c>
      <c r="F368" s="100" t="s">
        <v>98</v>
      </c>
      <c r="G368" s="101"/>
      <c r="H368" s="103"/>
      <c r="I368" s="102"/>
      <c r="J368" s="102"/>
      <c r="K368" s="102"/>
    </row>
    <row r="369" spans="1:11" hidden="1" outlineLevel="2" x14ac:dyDescent="0.2">
      <c r="A369" s="97" t="s">
        <v>209</v>
      </c>
      <c r="B369" s="97" t="s">
        <v>374</v>
      </c>
      <c r="C369" s="97" t="s">
        <v>209</v>
      </c>
      <c r="D369" s="98" t="s">
        <v>378</v>
      </c>
      <c r="E369" s="99">
        <v>471.976</v>
      </c>
      <c r="F369" s="100" t="s">
        <v>98</v>
      </c>
      <c r="G369" s="101"/>
      <c r="H369" s="103"/>
      <c r="I369" s="102"/>
      <c r="J369" s="102"/>
      <c r="K369" s="102"/>
    </row>
    <row r="370" spans="1:11" outlineLevel="1" collapsed="1" x14ac:dyDescent="0.2">
      <c r="A370" s="97"/>
      <c r="B370" s="92" t="s">
        <v>43</v>
      </c>
      <c r="C370" s="97"/>
      <c r="D370" s="98"/>
      <c r="E370" s="99">
        <f>SUBTOTAL(9,E363:E369)</f>
        <v>891.87153999999998</v>
      </c>
      <c r="F370" s="100"/>
      <c r="G370" s="106">
        <f>SUM(G363:G369)</f>
        <v>0</v>
      </c>
      <c r="H370" s="103"/>
      <c r="I370" s="102"/>
      <c r="J370" s="102"/>
      <c r="K370" s="102"/>
    </row>
    <row r="371" spans="1:11" hidden="1" outlineLevel="2" x14ac:dyDescent="0.2">
      <c r="A371" s="97" t="s">
        <v>209</v>
      </c>
      <c r="B371" s="97" t="s">
        <v>210</v>
      </c>
      <c r="C371" s="97" t="s">
        <v>209</v>
      </c>
      <c r="D371" s="98" t="s">
        <v>219</v>
      </c>
      <c r="E371" s="99">
        <v>3108.06</v>
      </c>
      <c r="F371" s="100" t="s">
        <v>91</v>
      </c>
      <c r="G371" s="101"/>
      <c r="H371" s="101"/>
      <c r="I371" s="101"/>
      <c r="J371" s="102"/>
      <c r="K371" s="102"/>
    </row>
    <row r="372" spans="1:11" hidden="1" outlineLevel="2" x14ac:dyDescent="0.2">
      <c r="A372" s="97" t="s">
        <v>209</v>
      </c>
      <c r="B372" s="97" t="s">
        <v>210</v>
      </c>
      <c r="C372" s="97" t="s">
        <v>209</v>
      </c>
      <c r="D372" s="98" t="s">
        <v>218</v>
      </c>
      <c r="E372" s="99">
        <v>446.4</v>
      </c>
      <c r="F372" s="100" t="s">
        <v>91</v>
      </c>
      <c r="G372" s="101"/>
      <c r="H372" s="101"/>
      <c r="I372" s="101"/>
      <c r="J372" s="102"/>
      <c r="K372" s="102"/>
    </row>
    <row r="373" spans="1:11" hidden="1" outlineLevel="2" x14ac:dyDescent="0.2">
      <c r="A373" s="97" t="s">
        <v>209</v>
      </c>
      <c r="B373" s="97" t="s">
        <v>210</v>
      </c>
      <c r="C373" s="97" t="s">
        <v>209</v>
      </c>
      <c r="D373" s="98" t="s">
        <v>218</v>
      </c>
      <c r="E373" s="99">
        <v>227.4</v>
      </c>
      <c r="F373" s="100" t="s">
        <v>91</v>
      </c>
      <c r="G373" s="101"/>
      <c r="H373" s="101"/>
      <c r="I373" s="101"/>
      <c r="J373" s="102"/>
      <c r="K373" s="102"/>
    </row>
    <row r="374" spans="1:11" hidden="1" outlineLevel="2" x14ac:dyDescent="0.2">
      <c r="A374" s="97" t="s">
        <v>209</v>
      </c>
      <c r="B374" s="97" t="s">
        <v>210</v>
      </c>
      <c r="C374" s="97" t="s">
        <v>209</v>
      </c>
      <c r="D374" s="98" t="s">
        <v>218</v>
      </c>
      <c r="E374" s="99">
        <v>120.879</v>
      </c>
      <c r="F374" s="100" t="s">
        <v>91</v>
      </c>
      <c r="G374" s="101"/>
      <c r="H374" s="101"/>
      <c r="I374" s="101"/>
      <c r="J374" s="102"/>
      <c r="K374" s="102"/>
    </row>
    <row r="375" spans="1:11" hidden="1" outlineLevel="2" x14ac:dyDescent="0.2">
      <c r="A375" s="97" t="s">
        <v>209</v>
      </c>
      <c r="B375" s="97" t="s">
        <v>210</v>
      </c>
      <c r="C375" s="97" t="s">
        <v>209</v>
      </c>
      <c r="D375" s="98" t="s">
        <v>218</v>
      </c>
      <c r="E375" s="99">
        <v>499.86500000000001</v>
      </c>
      <c r="F375" s="100" t="s">
        <v>91</v>
      </c>
      <c r="G375" s="101"/>
      <c r="H375" s="101"/>
      <c r="I375" s="101"/>
      <c r="J375" s="102"/>
      <c r="K375" s="102"/>
    </row>
    <row r="376" spans="1:11" hidden="1" outlineLevel="2" x14ac:dyDescent="0.2">
      <c r="A376" s="97" t="s">
        <v>209</v>
      </c>
      <c r="B376" s="97" t="s">
        <v>210</v>
      </c>
      <c r="C376" s="97" t="s">
        <v>209</v>
      </c>
      <c r="D376" s="98" t="s">
        <v>220</v>
      </c>
      <c r="E376" s="99">
        <v>17.316299999999998</v>
      </c>
      <c r="F376" s="100" t="s">
        <v>91</v>
      </c>
      <c r="G376" s="101"/>
      <c r="H376" s="101"/>
      <c r="I376" s="101"/>
      <c r="J376" s="102"/>
      <c r="K376" s="102"/>
    </row>
    <row r="377" spans="1:11" hidden="1" outlineLevel="2" x14ac:dyDescent="0.2">
      <c r="A377" s="97" t="s">
        <v>209</v>
      </c>
      <c r="B377" s="97" t="s">
        <v>210</v>
      </c>
      <c r="C377" s="97" t="s">
        <v>209</v>
      </c>
      <c r="D377" s="98" t="s">
        <v>220</v>
      </c>
      <c r="E377" s="99">
        <v>49.351700000000001</v>
      </c>
      <c r="F377" s="100" t="s">
        <v>91</v>
      </c>
      <c r="G377" s="101"/>
      <c r="H377" s="101"/>
      <c r="I377" s="101"/>
      <c r="J377" s="102"/>
      <c r="K377" s="102"/>
    </row>
    <row r="378" spans="1:11" hidden="1" outlineLevel="2" x14ac:dyDescent="0.2">
      <c r="A378" s="97" t="s">
        <v>209</v>
      </c>
      <c r="B378" s="97" t="s">
        <v>210</v>
      </c>
      <c r="C378" s="97" t="s">
        <v>209</v>
      </c>
      <c r="D378" s="98" t="s">
        <v>220</v>
      </c>
      <c r="E378" s="99">
        <v>1081.58</v>
      </c>
      <c r="F378" s="100" t="s">
        <v>91</v>
      </c>
      <c r="G378" s="101"/>
      <c r="H378" s="101"/>
      <c r="I378" s="101"/>
      <c r="J378" s="102"/>
      <c r="K378" s="102"/>
    </row>
    <row r="379" spans="1:11" hidden="1" outlineLevel="2" x14ac:dyDescent="0.2">
      <c r="A379" s="97" t="s">
        <v>209</v>
      </c>
      <c r="B379" s="97" t="s">
        <v>210</v>
      </c>
      <c r="C379" s="97" t="s">
        <v>209</v>
      </c>
      <c r="D379" s="98" t="s">
        <v>221</v>
      </c>
      <c r="E379" s="99">
        <v>652.87400000000002</v>
      </c>
      <c r="F379" s="100" t="s">
        <v>91</v>
      </c>
      <c r="G379" s="101"/>
      <c r="H379" s="101"/>
      <c r="I379" s="101"/>
      <c r="J379" s="102"/>
      <c r="K379" s="102"/>
    </row>
    <row r="380" spans="1:11" hidden="1" outlineLevel="2" x14ac:dyDescent="0.2">
      <c r="A380" s="97" t="s">
        <v>209</v>
      </c>
      <c r="B380" s="97" t="s">
        <v>210</v>
      </c>
      <c r="C380" s="97" t="s">
        <v>209</v>
      </c>
      <c r="D380" s="98" t="s">
        <v>225</v>
      </c>
      <c r="E380" s="99">
        <v>839.79200000000003</v>
      </c>
      <c r="F380" s="100" t="s">
        <v>91</v>
      </c>
      <c r="G380" s="101"/>
      <c r="H380" s="101"/>
      <c r="I380" s="101"/>
      <c r="J380" s="102"/>
      <c r="K380" s="102"/>
    </row>
    <row r="381" spans="1:11" hidden="1" outlineLevel="2" x14ac:dyDescent="0.2">
      <c r="A381" s="97" t="s">
        <v>209</v>
      </c>
      <c r="B381" s="97" t="s">
        <v>210</v>
      </c>
      <c r="C381" s="97" t="s">
        <v>209</v>
      </c>
      <c r="D381" s="98" t="s">
        <v>223</v>
      </c>
      <c r="E381" s="99">
        <v>304.25099999999998</v>
      </c>
      <c r="F381" s="100" t="s">
        <v>91</v>
      </c>
      <c r="G381" s="101"/>
      <c r="H381" s="101"/>
      <c r="I381" s="101"/>
      <c r="J381" s="102"/>
      <c r="K381" s="102"/>
    </row>
    <row r="382" spans="1:11" hidden="1" outlineLevel="2" x14ac:dyDescent="0.2">
      <c r="A382" s="97" t="s">
        <v>209</v>
      </c>
      <c r="B382" s="97" t="s">
        <v>210</v>
      </c>
      <c r="C382" s="97" t="s">
        <v>209</v>
      </c>
      <c r="D382" s="98" t="s">
        <v>226</v>
      </c>
      <c r="E382" s="99">
        <v>240.89500000000001</v>
      </c>
      <c r="F382" s="100" t="s">
        <v>91</v>
      </c>
      <c r="G382" s="101"/>
      <c r="H382" s="101"/>
      <c r="I382" s="101"/>
      <c r="J382" s="102"/>
      <c r="K382" s="102"/>
    </row>
    <row r="383" spans="1:11" hidden="1" outlineLevel="2" x14ac:dyDescent="0.2">
      <c r="A383" s="97" t="s">
        <v>209</v>
      </c>
      <c r="B383" s="97" t="s">
        <v>210</v>
      </c>
      <c r="C383" s="97" t="s">
        <v>209</v>
      </c>
      <c r="D383" s="98" t="s">
        <v>211</v>
      </c>
      <c r="E383" s="99">
        <v>10.9695</v>
      </c>
      <c r="F383" s="100" t="s">
        <v>91</v>
      </c>
      <c r="G383" s="101"/>
      <c r="H383" s="101"/>
      <c r="I383" s="101"/>
      <c r="J383" s="102"/>
      <c r="K383" s="102"/>
    </row>
    <row r="384" spans="1:11" hidden="1" outlineLevel="2" x14ac:dyDescent="0.2">
      <c r="A384" s="97" t="s">
        <v>209</v>
      </c>
      <c r="B384" s="97" t="s">
        <v>210</v>
      </c>
      <c r="C384" s="97" t="s">
        <v>209</v>
      </c>
      <c r="D384" s="98" t="s">
        <v>211</v>
      </c>
      <c r="E384" s="99">
        <v>254.30600000000001</v>
      </c>
      <c r="F384" s="100" t="s">
        <v>91</v>
      </c>
      <c r="G384" s="101"/>
      <c r="H384" s="101"/>
      <c r="I384" s="101"/>
      <c r="J384" s="102"/>
      <c r="K384" s="102"/>
    </row>
    <row r="385" spans="1:11" hidden="1" outlineLevel="2" x14ac:dyDescent="0.2">
      <c r="A385" s="97" t="s">
        <v>209</v>
      </c>
      <c r="B385" s="97" t="s">
        <v>210</v>
      </c>
      <c r="C385" s="97" t="s">
        <v>209</v>
      </c>
      <c r="D385" s="98" t="s">
        <v>211</v>
      </c>
      <c r="E385" s="99">
        <v>1216.8599999999999</v>
      </c>
      <c r="F385" s="100" t="s">
        <v>91</v>
      </c>
      <c r="G385" s="101"/>
      <c r="H385" s="101"/>
      <c r="I385" s="101"/>
      <c r="J385" s="102"/>
      <c r="K385" s="102"/>
    </row>
    <row r="386" spans="1:11" hidden="1" outlineLevel="2" x14ac:dyDescent="0.2">
      <c r="A386" s="97" t="s">
        <v>209</v>
      </c>
      <c r="B386" s="97" t="s">
        <v>210</v>
      </c>
      <c r="C386" s="97" t="s">
        <v>209</v>
      </c>
      <c r="D386" s="98" t="s">
        <v>216</v>
      </c>
      <c r="E386" s="99">
        <v>954.38199999999995</v>
      </c>
      <c r="F386" s="100" t="s">
        <v>91</v>
      </c>
      <c r="G386" s="101"/>
      <c r="H386" s="101"/>
      <c r="I386" s="101"/>
      <c r="J386" s="102"/>
      <c r="K386" s="102"/>
    </row>
    <row r="387" spans="1:11" hidden="1" outlineLevel="2" x14ac:dyDescent="0.2">
      <c r="A387" s="97" t="s">
        <v>209</v>
      </c>
      <c r="B387" s="97" t="s">
        <v>210</v>
      </c>
      <c r="C387" s="97" t="s">
        <v>209</v>
      </c>
      <c r="D387" s="98" t="s">
        <v>211</v>
      </c>
      <c r="E387" s="99">
        <v>37.088999999999999</v>
      </c>
      <c r="F387" s="100" t="s">
        <v>91</v>
      </c>
      <c r="G387" s="101"/>
      <c r="H387" s="101"/>
      <c r="I387" s="101"/>
      <c r="J387" s="102"/>
      <c r="K387" s="102"/>
    </row>
    <row r="388" spans="1:11" hidden="1" outlineLevel="2" x14ac:dyDescent="0.2">
      <c r="A388" s="97" t="s">
        <v>209</v>
      </c>
      <c r="B388" s="97" t="s">
        <v>210</v>
      </c>
      <c r="C388" s="97" t="s">
        <v>209</v>
      </c>
      <c r="D388" s="98" t="s">
        <v>211</v>
      </c>
      <c r="E388" s="99">
        <v>20.471399999999999</v>
      </c>
      <c r="F388" s="100" t="s">
        <v>91</v>
      </c>
      <c r="G388" s="101"/>
      <c r="H388" s="101"/>
      <c r="I388" s="101"/>
      <c r="J388" s="102"/>
      <c r="K388" s="102"/>
    </row>
    <row r="389" spans="1:11" hidden="1" outlineLevel="2" x14ac:dyDescent="0.2">
      <c r="A389" s="97" t="s">
        <v>209</v>
      </c>
      <c r="B389" s="97" t="s">
        <v>210</v>
      </c>
      <c r="C389" s="97" t="s">
        <v>209</v>
      </c>
      <c r="D389" s="98" t="s">
        <v>215</v>
      </c>
      <c r="E389" s="99">
        <v>189.36699999999999</v>
      </c>
      <c r="F389" s="100" t="s">
        <v>91</v>
      </c>
      <c r="G389" s="101"/>
      <c r="H389" s="101"/>
      <c r="I389" s="101"/>
      <c r="J389" s="102"/>
      <c r="K389" s="102"/>
    </row>
    <row r="390" spans="1:11" hidden="1" outlineLevel="2" x14ac:dyDescent="0.2">
      <c r="A390" s="97" t="s">
        <v>209</v>
      </c>
      <c r="B390" s="97" t="s">
        <v>210</v>
      </c>
      <c r="C390" s="97" t="s">
        <v>209</v>
      </c>
      <c r="D390" s="98" t="s">
        <v>215</v>
      </c>
      <c r="E390" s="99">
        <v>264.20400000000001</v>
      </c>
      <c r="F390" s="100" t="s">
        <v>91</v>
      </c>
      <c r="G390" s="101"/>
      <c r="H390" s="101"/>
      <c r="I390" s="101"/>
      <c r="J390" s="102"/>
      <c r="K390" s="102"/>
    </row>
    <row r="391" spans="1:11" hidden="1" outlineLevel="2" x14ac:dyDescent="0.2">
      <c r="A391" s="97" t="s">
        <v>209</v>
      </c>
      <c r="B391" s="97" t="s">
        <v>210</v>
      </c>
      <c r="C391" s="97" t="s">
        <v>209</v>
      </c>
      <c r="D391" s="98" t="s">
        <v>224</v>
      </c>
      <c r="E391" s="99">
        <v>759.31700000000001</v>
      </c>
      <c r="F391" s="100" t="s">
        <v>91</v>
      </c>
      <c r="G391" s="101"/>
      <c r="H391" s="101"/>
      <c r="I391" s="101"/>
      <c r="J391" s="102"/>
      <c r="K391" s="102"/>
    </row>
    <row r="392" spans="1:11" hidden="1" outlineLevel="2" x14ac:dyDescent="0.2">
      <c r="A392" s="97" t="s">
        <v>209</v>
      </c>
      <c r="B392" s="97" t="s">
        <v>210</v>
      </c>
      <c r="C392" s="97" t="s">
        <v>209</v>
      </c>
      <c r="D392" s="98" t="s">
        <v>213</v>
      </c>
      <c r="E392" s="99">
        <v>90.233900000000006</v>
      </c>
      <c r="F392" s="100" t="s">
        <v>91</v>
      </c>
      <c r="G392" s="101"/>
      <c r="H392" s="101"/>
      <c r="I392" s="101"/>
      <c r="J392" s="102"/>
      <c r="K392" s="102"/>
    </row>
    <row r="393" spans="1:11" hidden="1" outlineLevel="2" x14ac:dyDescent="0.2">
      <c r="A393" s="97" t="s">
        <v>209</v>
      </c>
      <c r="B393" s="97" t="s">
        <v>210</v>
      </c>
      <c r="C393" s="97" t="s">
        <v>209</v>
      </c>
      <c r="D393" s="98" t="s">
        <v>213</v>
      </c>
      <c r="E393" s="99">
        <v>50.0002</v>
      </c>
      <c r="F393" s="100" t="s">
        <v>91</v>
      </c>
      <c r="G393" s="101"/>
      <c r="H393" s="101"/>
      <c r="I393" s="101"/>
      <c r="J393" s="102"/>
      <c r="K393" s="102"/>
    </row>
    <row r="394" spans="1:11" hidden="1" outlineLevel="2" x14ac:dyDescent="0.2">
      <c r="A394" s="97" t="s">
        <v>209</v>
      </c>
      <c r="B394" s="97" t="s">
        <v>210</v>
      </c>
      <c r="C394" s="97" t="s">
        <v>209</v>
      </c>
      <c r="D394" s="98" t="s">
        <v>212</v>
      </c>
      <c r="E394" s="99">
        <v>592.80600000000004</v>
      </c>
      <c r="F394" s="100" t="s">
        <v>91</v>
      </c>
      <c r="G394" s="101"/>
      <c r="H394" s="101"/>
      <c r="I394" s="101"/>
      <c r="J394" s="102"/>
      <c r="K394" s="102"/>
    </row>
    <row r="395" spans="1:11" hidden="1" outlineLevel="2" x14ac:dyDescent="0.2">
      <c r="A395" s="97" t="s">
        <v>209</v>
      </c>
      <c r="B395" s="97" t="s">
        <v>210</v>
      </c>
      <c r="C395" s="97" t="s">
        <v>209</v>
      </c>
      <c r="D395" s="98" t="s">
        <v>212</v>
      </c>
      <c r="E395" s="99">
        <v>128.80000000000001</v>
      </c>
      <c r="F395" s="100" t="s">
        <v>91</v>
      </c>
      <c r="G395" s="101"/>
      <c r="H395" s="101"/>
      <c r="I395" s="101"/>
      <c r="J395" s="102"/>
      <c r="K395" s="102"/>
    </row>
    <row r="396" spans="1:11" hidden="1" outlineLevel="2" x14ac:dyDescent="0.2">
      <c r="A396" s="97" t="s">
        <v>209</v>
      </c>
      <c r="B396" s="97" t="s">
        <v>210</v>
      </c>
      <c r="C396" s="97" t="s">
        <v>209</v>
      </c>
      <c r="D396" s="98" t="s">
        <v>212</v>
      </c>
      <c r="E396" s="99">
        <v>2191.25</v>
      </c>
      <c r="F396" s="100" t="s">
        <v>91</v>
      </c>
      <c r="G396" s="101"/>
      <c r="H396" s="101"/>
      <c r="I396" s="101"/>
      <c r="J396" s="102"/>
      <c r="K396" s="102"/>
    </row>
    <row r="397" spans="1:11" hidden="1" outlineLevel="2" x14ac:dyDescent="0.2">
      <c r="A397" s="97" t="s">
        <v>209</v>
      </c>
      <c r="B397" s="97" t="s">
        <v>210</v>
      </c>
      <c r="C397" s="97" t="s">
        <v>209</v>
      </c>
      <c r="D397" s="98" t="s">
        <v>222</v>
      </c>
      <c r="E397" s="99">
        <v>90.264799999999994</v>
      </c>
      <c r="F397" s="100" t="s">
        <v>91</v>
      </c>
      <c r="G397" s="101"/>
      <c r="H397" s="101"/>
      <c r="I397" s="101"/>
      <c r="J397" s="102"/>
      <c r="K397" s="102"/>
    </row>
    <row r="398" spans="1:11" hidden="1" outlineLevel="2" x14ac:dyDescent="0.2">
      <c r="A398" s="97" t="s">
        <v>209</v>
      </c>
      <c r="B398" s="97" t="s">
        <v>210</v>
      </c>
      <c r="C398" s="97" t="s">
        <v>209</v>
      </c>
      <c r="D398" s="98" t="s">
        <v>214</v>
      </c>
      <c r="E398" s="99">
        <v>123.598</v>
      </c>
      <c r="F398" s="100" t="s">
        <v>91</v>
      </c>
      <c r="G398" s="101"/>
      <c r="H398" s="101"/>
      <c r="I398" s="101"/>
      <c r="J398" s="102"/>
      <c r="K398" s="102"/>
    </row>
    <row r="399" spans="1:11" hidden="1" outlineLevel="2" x14ac:dyDescent="0.2">
      <c r="A399" s="97" t="s">
        <v>209</v>
      </c>
      <c r="B399" s="97" t="s">
        <v>210</v>
      </c>
      <c r="C399" s="97" t="s">
        <v>209</v>
      </c>
      <c r="D399" s="98" t="s">
        <v>214</v>
      </c>
      <c r="E399" s="99">
        <v>1208.6199999999999</v>
      </c>
      <c r="F399" s="100" t="s">
        <v>91</v>
      </c>
      <c r="G399" s="101"/>
      <c r="H399" s="101"/>
      <c r="I399" s="101"/>
      <c r="J399" s="102"/>
      <c r="K399" s="102"/>
    </row>
    <row r="400" spans="1:11" hidden="1" outlineLevel="2" x14ac:dyDescent="0.2">
      <c r="A400" s="97" t="s">
        <v>209</v>
      </c>
      <c r="B400" s="97" t="s">
        <v>210</v>
      </c>
      <c r="C400" s="97" t="s">
        <v>209</v>
      </c>
      <c r="D400" s="98" t="s">
        <v>217</v>
      </c>
      <c r="E400" s="99">
        <v>2435.6</v>
      </c>
      <c r="F400" s="100" t="s">
        <v>91</v>
      </c>
      <c r="G400" s="101"/>
      <c r="H400" s="101"/>
      <c r="I400" s="101"/>
      <c r="J400" s="102"/>
      <c r="K400" s="102"/>
    </row>
    <row r="401" spans="1:11" hidden="1" outlineLevel="2" x14ac:dyDescent="0.2">
      <c r="A401" s="97" t="s">
        <v>209</v>
      </c>
      <c r="B401" s="97" t="s">
        <v>210</v>
      </c>
      <c r="C401" s="97" t="s">
        <v>209</v>
      </c>
      <c r="D401" s="98" t="s">
        <v>212</v>
      </c>
      <c r="E401" s="99">
        <v>472.58</v>
      </c>
      <c r="F401" s="100" t="s">
        <v>91</v>
      </c>
      <c r="G401" s="101"/>
      <c r="H401" s="101"/>
      <c r="I401" s="101"/>
      <c r="J401" s="102"/>
      <c r="K401" s="102"/>
    </row>
    <row r="402" spans="1:11" hidden="1" outlineLevel="2" x14ac:dyDescent="0.2">
      <c r="A402" s="97" t="s">
        <v>209</v>
      </c>
      <c r="B402" s="97" t="s">
        <v>210</v>
      </c>
      <c r="C402" s="97" t="s">
        <v>209</v>
      </c>
      <c r="D402" s="98" t="s">
        <v>222</v>
      </c>
      <c r="E402" s="99">
        <v>41.045299999999997</v>
      </c>
      <c r="F402" s="100" t="s">
        <v>91</v>
      </c>
      <c r="G402" s="101"/>
      <c r="H402" s="101"/>
      <c r="I402" s="101"/>
      <c r="J402" s="102"/>
      <c r="K402" s="102"/>
    </row>
    <row r="403" spans="1:11" hidden="1" outlineLevel="2" x14ac:dyDescent="0.2">
      <c r="A403" s="97" t="s">
        <v>209</v>
      </c>
      <c r="B403" s="97" t="s">
        <v>210</v>
      </c>
      <c r="C403" s="97" t="s">
        <v>209</v>
      </c>
      <c r="D403" s="98" t="s">
        <v>214</v>
      </c>
      <c r="E403" s="99">
        <v>266.125</v>
      </c>
      <c r="F403" s="100" t="s">
        <v>91</v>
      </c>
      <c r="G403" s="101"/>
      <c r="H403" s="101"/>
      <c r="I403" s="101"/>
      <c r="J403" s="102"/>
      <c r="K403" s="102"/>
    </row>
    <row r="404" spans="1:11" ht="22.5" outlineLevel="1" collapsed="1" x14ac:dyDescent="0.2">
      <c r="A404" s="97"/>
      <c r="B404" s="92" t="s">
        <v>44</v>
      </c>
      <c r="C404" s="97"/>
      <c r="D404" s="98"/>
      <c r="E404" s="99">
        <f>SUBTOTAL(9,E371:E403)</f>
        <v>18986.553100000001</v>
      </c>
      <c r="F404" s="100"/>
      <c r="G404" s="106">
        <f>SUM(G371:G403)</f>
        <v>0</v>
      </c>
      <c r="H404" s="106">
        <f>SUM(H371:H403)</f>
        <v>0</v>
      </c>
      <c r="I404" s="106">
        <f>SUM(I371:I403)</f>
        <v>0</v>
      </c>
      <c r="J404" s="102"/>
      <c r="K404" s="102"/>
    </row>
    <row r="405" spans="1:11" hidden="1" outlineLevel="2" x14ac:dyDescent="0.2">
      <c r="A405" s="97" t="s">
        <v>209</v>
      </c>
      <c r="B405" s="97" t="s">
        <v>227</v>
      </c>
      <c r="C405" s="97" t="s">
        <v>209</v>
      </c>
      <c r="D405" s="98" t="s">
        <v>228</v>
      </c>
      <c r="E405" s="99">
        <v>11.288399999999999</v>
      </c>
      <c r="F405" s="100" t="s">
        <v>91</v>
      </c>
      <c r="G405" s="101"/>
      <c r="H405" s="101"/>
      <c r="I405" s="101"/>
      <c r="J405" s="102"/>
      <c r="K405" s="102"/>
    </row>
    <row r="406" spans="1:11" hidden="1" outlineLevel="2" x14ac:dyDescent="0.2">
      <c r="A406" s="97" t="s">
        <v>209</v>
      </c>
      <c r="B406" s="97" t="s">
        <v>227</v>
      </c>
      <c r="C406" s="97" t="s">
        <v>209</v>
      </c>
      <c r="D406" s="98" t="s">
        <v>228</v>
      </c>
      <c r="E406" s="99">
        <v>188.5</v>
      </c>
      <c r="F406" s="100" t="s">
        <v>91</v>
      </c>
      <c r="G406" s="101"/>
      <c r="H406" s="101"/>
      <c r="I406" s="101"/>
      <c r="J406" s="102"/>
      <c r="K406" s="102"/>
    </row>
    <row r="407" spans="1:11" hidden="1" outlineLevel="2" x14ac:dyDescent="0.2">
      <c r="A407" s="97" t="s">
        <v>209</v>
      </c>
      <c r="B407" s="97" t="s">
        <v>227</v>
      </c>
      <c r="C407" s="97" t="s">
        <v>209</v>
      </c>
      <c r="D407" s="98" t="s">
        <v>228</v>
      </c>
      <c r="E407" s="99">
        <v>86.869399999999999</v>
      </c>
      <c r="F407" s="100" t="s">
        <v>91</v>
      </c>
      <c r="G407" s="101"/>
      <c r="H407" s="101"/>
      <c r="I407" s="101"/>
      <c r="J407" s="102"/>
      <c r="K407" s="102"/>
    </row>
    <row r="408" spans="1:11" hidden="1" outlineLevel="2" x14ac:dyDescent="0.2">
      <c r="A408" s="97" t="s">
        <v>209</v>
      </c>
      <c r="B408" s="97" t="s">
        <v>227</v>
      </c>
      <c r="C408" s="97" t="s">
        <v>209</v>
      </c>
      <c r="D408" s="98" t="s">
        <v>229</v>
      </c>
      <c r="E408" s="99">
        <v>549.52</v>
      </c>
      <c r="F408" s="100" t="s">
        <v>91</v>
      </c>
      <c r="G408" s="101"/>
      <c r="H408" s="101"/>
      <c r="I408" s="101"/>
      <c r="J408" s="102"/>
      <c r="K408" s="102"/>
    </row>
    <row r="409" spans="1:11" outlineLevel="1" collapsed="1" x14ac:dyDescent="0.2">
      <c r="A409" s="97"/>
      <c r="B409" s="92" t="s">
        <v>45</v>
      </c>
      <c r="C409" s="97"/>
      <c r="D409" s="98"/>
      <c r="E409" s="99">
        <f>SUBTOTAL(9,E405:E408)</f>
        <v>836.17779999999993</v>
      </c>
      <c r="F409" s="100"/>
      <c r="G409" s="106">
        <f>SUM(G405:G408)</f>
        <v>0</v>
      </c>
      <c r="H409" s="106">
        <f>SUM(H405:H408)</f>
        <v>0</v>
      </c>
      <c r="I409" s="106">
        <f>SUM(I405:I408)</f>
        <v>0</v>
      </c>
      <c r="J409" s="102"/>
      <c r="K409" s="102"/>
    </row>
    <row r="410" spans="1:11" hidden="1" outlineLevel="2" x14ac:dyDescent="0.2">
      <c r="A410" s="97" t="s">
        <v>209</v>
      </c>
      <c r="B410" s="97" t="s">
        <v>379</v>
      </c>
      <c r="C410" s="97" t="s">
        <v>209</v>
      </c>
      <c r="D410" s="98" t="s">
        <v>281</v>
      </c>
      <c r="E410" s="99">
        <v>54.850499999999997</v>
      </c>
      <c r="F410" s="100" t="s">
        <v>95</v>
      </c>
      <c r="G410" s="101"/>
      <c r="H410" s="101"/>
      <c r="I410" s="101"/>
      <c r="J410" s="101"/>
      <c r="K410" s="102"/>
    </row>
    <row r="411" spans="1:11" hidden="1" outlineLevel="2" x14ac:dyDescent="0.2">
      <c r="A411" s="97" t="s">
        <v>209</v>
      </c>
      <c r="B411" s="97" t="s">
        <v>379</v>
      </c>
      <c r="C411" s="97" t="s">
        <v>209</v>
      </c>
      <c r="D411" s="98" t="s">
        <v>281</v>
      </c>
      <c r="E411" s="99">
        <v>30.4</v>
      </c>
      <c r="F411" s="100" t="s">
        <v>95</v>
      </c>
      <c r="G411" s="101"/>
      <c r="H411" s="101"/>
      <c r="I411" s="101"/>
      <c r="J411" s="101"/>
      <c r="K411" s="102"/>
    </row>
    <row r="412" spans="1:11" hidden="1" outlineLevel="2" x14ac:dyDescent="0.2">
      <c r="A412" s="97" t="s">
        <v>209</v>
      </c>
      <c r="B412" s="97" t="s">
        <v>379</v>
      </c>
      <c r="C412" s="97" t="s">
        <v>209</v>
      </c>
      <c r="D412" s="98" t="s">
        <v>281</v>
      </c>
      <c r="E412" s="99">
        <v>599.39700000000005</v>
      </c>
      <c r="F412" s="100" t="s">
        <v>95</v>
      </c>
      <c r="G412" s="101"/>
      <c r="H412" s="101"/>
      <c r="I412" s="101"/>
      <c r="J412" s="101"/>
      <c r="K412" s="102"/>
    </row>
    <row r="413" spans="1:11" hidden="1" outlineLevel="2" x14ac:dyDescent="0.2">
      <c r="A413" s="97" t="s">
        <v>209</v>
      </c>
      <c r="B413" s="97" t="s">
        <v>379</v>
      </c>
      <c r="C413" s="97" t="s">
        <v>209</v>
      </c>
      <c r="D413" s="98" t="s">
        <v>281</v>
      </c>
      <c r="E413" s="99">
        <v>244.07499999999999</v>
      </c>
      <c r="F413" s="100" t="s">
        <v>95</v>
      </c>
      <c r="G413" s="101"/>
      <c r="H413" s="101"/>
      <c r="I413" s="101"/>
      <c r="J413" s="101"/>
      <c r="K413" s="102"/>
    </row>
    <row r="414" spans="1:11" hidden="1" outlineLevel="2" x14ac:dyDescent="0.2">
      <c r="A414" s="97" t="s">
        <v>209</v>
      </c>
      <c r="B414" s="97" t="s">
        <v>379</v>
      </c>
      <c r="C414" s="97" t="s">
        <v>209</v>
      </c>
      <c r="D414" s="98" t="s">
        <v>281</v>
      </c>
      <c r="E414" s="99">
        <v>123.85899999999999</v>
      </c>
      <c r="F414" s="100" t="s">
        <v>95</v>
      </c>
      <c r="G414" s="101"/>
      <c r="H414" s="101"/>
      <c r="I414" s="101"/>
      <c r="J414" s="101"/>
      <c r="K414" s="102"/>
    </row>
    <row r="415" spans="1:11" hidden="1" outlineLevel="2" x14ac:dyDescent="0.2">
      <c r="A415" s="97" t="s">
        <v>209</v>
      </c>
      <c r="B415" s="97" t="s">
        <v>379</v>
      </c>
      <c r="C415" s="97" t="s">
        <v>209</v>
      </c>
      <c r="D415" s="98" t="s">
        <v>281</v>
      </c>
      <c r="E415" s="99">
        <v>688.77200000000005</v>
      </c>
      <c r="F415" s="100" t="s">
        <v>95</v>
      </c>
      <c r="G415" s="101"/>
      <c r="H415" s="101"/>
      <c r="I415" s="101"/>
      <c r="J415" s="101"/>
      <c r="K415" s="102"/>
    </row>
    <row r="416" spans="1:11" hidden="1" outlineLevel="2" x14ac:dyDescent="0.2">
      <c r="A416" s="97" t="s">
        <v>209</v>
      </c>
      <c r="B416" s="97" t="s">
        <v>379</v>
      </c>
      <c r="C416" s="97" t="s">
        <v>209</v>
      </c>
      <c r="D416" s="98" t="s">
        <v>281</v>
      </c>
      <c r="E416" s="99">
        <v>961.91</v>
      </c>
      <c r="F416" s="100" t="s">
        <v>95</v>
      </c>
      <c r="G416" s="101"/>
      <c r="H416" s="101"/>
      <c r="I416" s="101"/>
      <c r="J416" s="101"/>
      <c r="K416" s="102"/>
    </row>
    <row r="417" spans="1:11" hidden="1" outlineLevel="2" x14ac:dyDescent="0.2">
      <c r="A417" s="97" t="s">
        <v>209</v>
      </c>
      <c r="B417" s="97" t="s">
        <v>379</v>
      </c>
      <c r="C417" s="97" t="s">
        <v>209</v>
      </c>
      <c r="D417" s="98" t="s">
        <v>281</v>
      </c>
      <c r="E417" s="99">
        <v>427.62</v>
      </c>
      <c r="F417" s="100" t="s">
        <v>95</v>
      </c>
      <c r="G417" s="101"/>
      <c r="H417" s="101"/>
      <c r="I417" s="101"/>
      <c r="J417" s="101"/>
      <c r="K417" s="102"/>
    </row>
    <row r="418" spans="1:11" hidden="1" outlineLevel="2" x14ac:dyDescent="0.2">
      <c r="A418" s="97" t="s">
        <v>209</v>
      </c>
      <c r="B418" s="97" t="s">
        <v>379</v>
      </c>
      <c r="C418" s="97" t="s">
        <v>209</v>
      </c>
      <c r="D418" s="98" t="s">
        <v>380</v>
      </c>
      <c r="E418" s="99">
        <v>1041.9100000000001</v>
      </c>
      <c r="F418" s="100" t="s">
        <v>95</v>
      </c>
      <c r="G418" s="101"/>
      <c r="H418" s="101"/>
      <c r="I418" s="101"/>
      <c r="J418" s="101"/>
      <c r="K418" s="102"/>
    </row>
    <row r="419" spans="1:11" hidden="1" outlineLevel="2" x14ac:dyDescent="0.2">
      <c r="A419" s="97" t="s">
        <v>209</v>
      </c>
      <c r="B419" s="97" t="s">
        <v>379</v>
      </c>
      <c r="C419" s="97" t="s">
        <v>209</v>
      </c>
      <c r="D419" s="98" t="s">
        <v>281</v>
      </c>
      <c r="E419" s="99">
        <v>321.60000000000002</v>
      </c>
      <c r="F419" s="100" t="s">
        <v>95</v>
      </c>
      <c r="G419" s="101"/>
      <c r="H419" s="101"/>
      <c r="I419" s="101"/>
      <c r="J419" s="101"/>
      <c r="K419" s="102"/>
    </row>
    <row r="420" spans="1:11" hidden="1" outlineLevel="2" x14ac:dyDescent="0.2">
      <c r="A420" s="97" t="s">
        <v>209</v>
      </c>
      <c r="B420" s="97" t="s">
        <v>379</v>
      </c>
      <c r="C420" s="97" t="s">
        <v>209</v>
      </c>
      <c r="D420" s="98" t="s">
        <v>281</v>
      </c>
      <c r="E420" s="99">
        <v>25.1</v>
      </c>
      <c r="F420" s="100" t="s">
        <v>95</v>
      </c>
      <c r="G420" s="101"/>
      <c r="H420" s="101"/>
      <c r="I420" s="101"/>
      <c r="J420" s="101"/>
      <c r="K420" s="102"/>
    </row>
    <row r="421" spans="1:11" hidden="1" outlineLevel="2" x14ac:dyDescent="0.2">
      <c r="A421" s="97" t="s">
        <v>209</v>
      </c>
      <c r="B421" s="97" t="s">
        <v>379</v>
      </c>
      <c r="C421" s="97" t="s">
        <v>209</v>
      </c>
      <c r="D421" s="98" t="s">
        <v>281</v>
      </c>
      <c r="E421" s="99">
        <v>1.68204</v>
      </c>
      <c r="F421" s="100" t="s">
        <v>95</v>
      </c>
      <c r="G421" s="101"/>
      <c r="H421" s="101"/>
      <c r="I421" s="101"/>
      <c r="J421" s="101"/>
      <c r="K421" s="102"/>
    </row>
    <row r="422" spans="1:11" hidden="1" outlineLevel="2" x14ac:dyDescent="0.2">
      <c r="A422" s="97" t="s">
        <v>209</v>
      </c>
      <c r="B422" s="97" t="s">
        <v>379</v>
      </c>
      <c r="C422" s="97" t="s">
        <v>209</v>
      </c>
      <c r="D422" s="98" t="s">
        <v>281</v>
      </c>
      <c r="E422" s="99">
        <v>2274.1</v>
      </c>
      <c r="F422" s="100" t="s">
        <v>95</v>
      </c>
      <c r="G422" s="101"/>
      <c r="H422" s="101"/>
      <c r="I422" s="101"/>
      <c r="J422" s="101"/>
      <c r="K422" s="102"/>
    </row>
    <row r="423" spans="1:11" outlineLevel="1" collapsed="1" x14ac:dyDescent="0.2">
      <c r="A423" s="97"/>
      <c r="B423" s="92" t="s">
        <v>46</v>
      </c>
      <c r="C423" s="97"/>
      <c r="D423" s="98"/>
      <c r="E423" s="99">
        <f>SUBTOTAL(9,E410:E422)</f>
        <v>6795.2755400000005</v>
      </c>
      <c r="F423" s="100"/>
      <c r="G423" s="106">
        <f>SUM(G410:G422)</f>
        <v>0</v>
      </c>
      <c r="H423" s="106">
        <f>SUM(H410:H422)</f>
        <v>0</v>
      </c>
      <c r="I423" s="106">
        <f>SUM(I410:I422)</f>
        <v>0</v>
      </c>
      <c r="J423" s="106">
        <f>SUM(J410:J422)</f>
        <v>0</v>
      </c>
      <c r="K423" s="102"/>
    </row>
    <row r="424" spans="1:11" hidden="1" outlineLevel="2" x14ac:dyDescent="0.2">
      <c r="A424" s="97" t="s">
        <v>209</v>
      </c>
      <c r="B424" s="97" t="s">
        <v>230</v>
      </c>
      <c r="C424" s="97" t="s">
        <v>209</v>
      </c>
      <c r="D424" s="98" t="s">
        <v>232</v>
      </c>
      <c r="E424" s="99">
        <v>56.1342</v>
      </c>
      <c r="F424" s="100" t="s">
        <v>91</v>
      </c>
      <c r="G424" s="101"/>
      <c r="H424" s="101"/>
      <c r="I424" s="101"/>
      <c r="J424" s="102"/>
      <c r="K424" s="102"/>
    </row>
    <row r="425" spans="1:11" hidden="1" outlineLevel="2" x14ac:dyDescent="0.2">
      <c r="A425" s="97" t="s">
        <v>209</v>
      </c>
      <c r="B425" s="97" t="s">
        <v>230</v>
      </c>
      <c r="C425" s="97" t="s">
        <v>209</v>
      </c>
      <c r="D425" s="98" t="s">
        <v>231</v>
      </c>
      <c r="E425" s="99">
        <v>146.18799999999999</v>
      </c>
      <c r="F425" s="100" t="s">
        <v>91</v>
      </c>
      <c r="G425" s="101"/>
      <c r="H425" s="101"/>
      <c r="I425" s="101"/>
      <c r="J425" s="102"/>
      <c r="K425" s="102"/>
    </row>
    <row r="426" spans="1:11" hidden="1" outlineLevel="2" x14ac:dyDescent="0.2">
      <c r="A426" s="97" t="s">
        <v>209</v>
      </c>
      <c r="B426" s="97" t="s">
        <v>230</v>
      </c>
      <c r="C426" s="97" t="s">
        <v>209</v>
      </c>
      <c r="D426" s="98" t="s">
        <v>231</v>
      </c>
      <c r="E426" s="99">
        <v>8.9337800000000005</v>
      </c>
      <c r="F426" s="100" t="s">
        <v>91</v>
      </c>
      <c r="G426" s="101"/>
      <c r="H426" s="101"/>
      <c r="I426" s="101"/>
      <c r="J426" s="102"/>
      <c r="K426" s="102"/>
    </row>
    <row r="427" spans="1:11" hidden="1" outlineLevel="2" x14ac:dyDescent="0.2">
      <c r="A427" s="97" t="s">
        <v>209</v>
      </c>
      <c r="B427" s="97" t="s">
        <v>230</v>
      </c>
      <c r="C427" s="97" t="s">
        <v>209</v>
      </c>
      <c r="D427" s="98" t="s">
        <v>231</v>
      </c>
      <c r="E427" s="99">
        <v>54.968800000000002</v>
      </c>
      <c r="F427" s="100" t="s">
        <v>91</v>
      </c>
      <c r="G427" s="101"/>
      <c r="H427" s="101"/>
      <c r="I427" s="101"/>
      <c r="J427" s="102"/>
      <c r="K427" s="102"/>
    </row>
    <row r="428" spans="1:11" hidden="1" outlineLevel="2" x14ac:dyDescent="0.2">
      <c r="A428" s="97" t="s">
        <v>209</v>
      </c>
      <c r="B428" s="97" t="s">
        <v>230</v>
      </c>
      <c r="C428" s="97" t="s">
        <v>209</v>
      </c>
      <c r="D428" s="98" t="s">
        <v>231</v>
      </c>
      <c r="E428" s="99">
        <v>108.343</v>
      </c>
      <c r="F428" s="100" t="s">
        <v>91</v>
      </c>
      <c r="G428" s="101"/>
      <c r="H428" s="101"/>
      <c r="I428" s="101"/>
      <c r="J428" s="102"/>
      <c r="K428" s="102"/>
    </row>
    <row r="429" spans="1:11" hidden="1" outlineLevel="2" x14ac:dyDescent="0.2">
      <c r="A429" s="97" t="s">
        <v>209</v>
      </c>
      <c r="B429" s="97" t="s">
        <v>230</v>
      </c>
      <c r="C429" s="97" t="s">
        <v>209</v>
      </c>
      <c r="D429" s="98" t="s">
        <v>232</v>
      </c>
      <c r="E429" s="99">
        <v>118.33799999999999</v>
      </c>
      <c r="F429" s="100" t="s">
        <v>91</v>
      </c>
      <c r="G429" s="101"/>
      <c r="H429" s="101"/>
      <c r="I429" s="101"/>
      <c r="J429" s="102"/>
      <c r="K429" s="102"/>
    </row>
    <row r="430" spans="1:11" outlineLevel="1" collapsed="1" x14ac:dyDescent="0.2">
      <c r="A430" s="97"/>
      <c r="B430" s="92" t="s">
        <v>47</v>
      </c>
      <c r="C430" s="97"/>
      <c r="D430" s="98"/>
      <c r="E430" s="99">
        <f>SUBTOTAL(9,E424:E429)</f>
        <v>492.90578000000005</v>
      </c>
      <c r="F430" s="100"/>
      <c r="G430" s="106">
        <f>SUM(G424:G429)</f>
        <v>0</v>
      </c>
      <c r="H430" s="106">
        <f>SUM(H424:H429)</f>
        <v>0</v>
      </c>
      <c r="I430" s="106">
        <f>SUM(I424:I429)</f>
        <v>0</v>
      </c>
      <c r="J430" s="102"/>
      <c r="K430" s="102"/>
    </row>
    <row r="431" spans="1:11" hidden="1" outlineLevel="2" x14ac:dyDescent="0.2">
      <c r="A431" s="97" t="s">
        <v>209</v>
      </c>
      <c r="B431" s="97" t="s">
        <v>233</v>
      </c>
      <c r="C431" s="97" t="s">
        <v>209</v>
      </c>
      <c r="D431" s="98" t="s">
        <v>235</v>
      </c>
      <c r="E431" s="99">
        <v>82.661500000000004</v>
      </c>
      <c r="F431" s="100" t="s">
        <v>91</v>
      </c>
      <c r="G431" s="101"/>
      <c r="H431" s="101"/>
      <c r="I431" s="101"/>
      <c r="J431" s="102"/>
      <c r="K431" s="102"/>
    </row>
    <row r="432" spans="1:11" hidden="1" outlineLevel="2" x14ac:dyDescent="0.2">
      <c r="A432" s="97" t="s">
        <v>209</v>
      </c>
      <c r="B432" s="97" t="s">
        <v>233</v>
      </c>
      <c r="C432" s="97" t="s">
        <v>209</v>
      </c>
      <c r="D432" s="98" t="s">
        <v>235</v>
      </c>
      <c r="E432" s="99">
        <v>50.4</v>
      </c>
      <c r="F432" s="100" t="s">
        <v>91</v>
      </c>
      <c r="G432" s="101"/>
      <c r="H432" s="101"/>
      <c r="I432" s="101"/>
      <c r="J432" s="102"/>
      <c r="K432" s="102"/>
    </row>
    <row r="433" spans="1:11" hidden="1" outlineLevel="2" x14ac:dyDescent="0.2">
      <c r="A433" s="97" t="s">
        <v>209</v>
      </c>
      <c r="B433" s="97" t="s">
        <v>233</v>
      </c>
      <c r="C433" s="97" t="s">
        <v>209</v>
      </c>
      <c r="D433" s="98" t="s">
        <v>234</v>
      </c>
      <c r="E433" s="99">
        <v>8.8181499999999993</v>
      </c>
      <c r="F433" s="100" t="s">
        <v>91</v>
      </c>
      <c r="G433" s="101"/>
      <c r="H433" s="101"/>
      <c r="I433" s="101"/>
      <c r="J433" s="102"/>
      <c r="K433" s="102"/>
    </row>
    <row r="434" spans="1:11" hidden="1" outlineLevel="2" x14ac:dyDescent="0.2">
      <c r="A434" s="97" t="s">
        <v>209</v>
      </c>
      <c r="B434" s="97" t="s">
        <v>233</v>
      </c>
      <c r="C434" s="97" t="s">
        <v>209</v>
      </c>
      <c r="D434" s="98" t="s">
        <v>234</v>
      </c>
      <c r="E434" s="99">
        <v>554.84699999999998</v>
      </c>
      <c r="F434" s="100" t="s">
        <v>91</v>
      </c>
      <c r="G434" s="101"/>
      <c r="H434" s="101"/>
      <c r="I434" s="101"/>
      <c r="J434" s="102"/>
      <c r="K434" s="102"/>
    </row>
    <row r="435" spans="1:11" hidden="1" outlineLevel="2" x14ac:dyDescent="0.2">
      <c r="A435" s="97" t="s">
        <v>209</v>
      </c>
      <c r="B435" s="97" t="s">
        <v>233</v>
      </c>
      <c r="C435" s="97" t="s">
        <v>209</v>
      </c>
      <c r="D435" s="98" t="s">
        <v>234</v>
      </c>
      <c r="E435" s="99">
        <v>9.4</v>
      </c>
      <c r="F435" s="100" t="s">
        <v>91</v>
      </c>
      <c r="G435" s="101"/>
      <c r="H435" s="101"/>
      <c r="I435" s="101"/>
      <c r="J435" s="102"/>
      <c r="K435" s="102"/>
    </row>
    <row r="436" spans="1:11" hidden="1" outlineLevel="2" x14ac:dyDescent="0.2">
      <c r="A436" s="97" t="s">
        <v>209</v>
      </c>
      <c r="B436" s="97" t="s">
        <v>233</v>
      </c>
      <c r="C436" s="97" t="s">
        <v>209</v>
      </c>
      <c r="D436" s="98" t="s">
        <v>234</v>
      </c>
      <c r="E436" s="99">
        <v>7.3</v>
      </c>
      <c r="F436" s="100" t="s">
        <v>91</v>
      </c>
      <c r="G436" s="101"/>
      <c r="H436" s="101"/>
      <c r="I436" s="101"/>
      <c r="J436" s="102"/>
      <c r="K436" s="102"/>
    </row>
    <row r="437" spans="1:11" hidden="1" outlineLevel="2" x14ac:dyDescent="0.2">
      <c r="A437" s="97" t="s">
        <v>209</v>
      </c>
      <c r="B437" s="97" t="s">
        <v>233</v>
      </c>
      <c r="C437" s="97" t="s">
        <v>209</v>
      </c>
      <c r="D437" s="98" t="s">
        <v>234</v>
      </c>
      <c r="E437" s="99">
        <v>15.8409</v>
      </c>
      <c r="F437" s="100" t="s">
        <v>91</v>
      </c>
      <c r="G437" s="101"/>
      <c r="H437" s="101"/>
      <c r="I437" s="101"/>
      <c r="J437" s="102"/>
      <c r="K437" s="102"/>
    </row>
    <row r="438" spans="1:11" hidden="1" outlineLevel="2" x14ac:dyDescent="0.2">
      <c r="A438" s="97" t="s">
        <v>209</v>
      </c>
      <c r="B438" s="97" t="s">
        <v>233</v>
      </c>
      <c r="C438" s="97" t="s">
        <v>209</v>
      </c>
      <c r="D438" s="98" t="s">
        <v>234</v>
      </c>
      <c r="E438" s="99">
        <v>22.119499999999999</v>
      </c>
      <c r="F438" s="100" t="s">
        <v>91</v>
      </c>
      <c r="G438" s="101"/>
      <c r="H438" s="101"/>
      <c r="I438" s="101"/>
      <c r="J438" s="102"/>
      <c r="K438" s="102"/>
    </row>
    <row r="439" spans="1:11" hidden="1" outlineLevel="2" x14ac:dyDescent="0.2">
      <c r="A439" s="97" t="s">
        <v>209</v>
      </c>
      <c r="B439" s="97" t="s">
        <v>233</v>
      </c>
      <c r="C439" s="97" t="s">
        <v>209</v>
      </c>
      <c r="D439" s="98" t="s">
        <v>234</v>
      </c>
      <c r="E439" s="99">
        <v>136.19999999999999</v>
      </c>
      <c r="F439" s="100" t="s">
        <v>91</v>
      </c>
      <c r="G439" s="101"/>
      <c r="H439" s="101"/>
      <c r="I439" s="101"/>
      <c r="J439" s="102"/>
      <c r="K439" s="102"/>
    </row>
    <row r="440" spans="1:11" hidden="1" outlineLevel="2" x14ac:dyDescent="0.2">
      <c r="A440" s="97" t="s">
        <v>209</v>
      </c>
      <c r="B440" s="97" t="s">
        <v>233</v>
      </c>
      <c r="C440" s="97" t="s">
        <v>209</v>
      </c>
      <c r="D440" s="98" t="s">
        <v>234</v>
      </c>
      <c r="E440" s="99">
        <v>5.9</v>
      </c>
      <c r="F440" s="100" t="s">
        <v>91</v>
      </c>
      <c r="G440" s="101"/>
      <c r="H440" s="101"/>
      <c r="I440" s="101"/>
      <c r="J440" s="102"/>
      <c r="K440" s="102"/>
    </row>
    <row r="441" spans="1:11" hidden="1" outlineLevel="2" x14ac:dyDescent="0.2">
      <c r="A441" s="97" t="s">
        <v>209</v>
      </c>
      <c r="B441" s="97" t="s">
        <v>233</v>
      </c>
      <c r="C441" s="97" t="s">
        <v>209</v>
      </c>
      <c r="D441" s="98" t="s">
        <v>234</v>
      </c>
      <c r="E441" s="99">
        <v>92.4</v>
      </c>
      <c r="F441" s="100" t="s">
        <v>91</v>
      </c>
      <c r="G441" s="101"/>
      <c r="H441" s="101"/>
      <c r="I441" s="101"/>
      <c r="J441" s="102"/>
      <c r="K441" s="102"/>
    </row>
    <row r="442" spans="1:11" hidden="1" outlineLevel="2" x14ac:dyDescent="0.2">
      <c r="A442" s="97" t="s">
        <v>209</v>
      </c>
      <c r="B442" s="97" t="s">
        <v>233</v>
      </c>
      <c r="C442" s="97" t="s">
        <v>209</v>
      </c>
      <c r="D442" s="98" t="s">
        <v>234</v>
      </c>
      <c r="E442" s="99">
        <v>244.72499999999999</v>
      </c>
      <c r="F442" s="100" t="s">
        <v>91</v>
      </c>
      <c r="G442" s="101"/>
      <c r="H442" s="101"/>
      <c r="I442" s="101"/>
      <c r="J442" s="102"/>
      <c r="K442" s="102"/>
    </row>
    <row r="443" spans="1:11" ht="22.5" outlineLevel="1" collapsed="1" x14ac:dyDescent="0.2">
      <c r="A443" s="97"/>
      <c r="B443" s="92" t="s">
        <v>48</v>
      </c>
      <c r="C443" s="97"/>
      <c r="D443" s="98"/>
      <c r="E443" s="99">
        <f>SUBTOTAL(9,E431:E442)</f>
        <v>1230.6120499999997</v>
      </c>
      <c r="F443" s="100"/>
      <c r="G443" s="106">
        <f>SUM(G431:G442)</f>
        <v>0</v>
      </c>
      <c r="H443" s="106">
        <f>SUM(H431:H442)</f>
        <v>0</v>
      </c>
      <c r="I443" s="106">
        <f>SUM(I431:I442)</f>
        <v>0</v>
      </c>
      <c r="J443" s="102"/>
      <c r="K443" s="102"/>
    </row>
    <row r="444" spans="1:11" hidden="1" outlineLevel="2" x14ac:dyDescent="0.2">
      <c r="A444" s="97" t="s">
        <v>209</v>
      </c>
      <c r="B444" s="97" t="s">
        <v>381</v>
      </c>
      <c r="C444" s="97" t="s">
        <v>209</v>
      </c>
      <c r="D444" s="98" t="s">
        <v>382</v>
      </c>
      <c r="E444" s="99">
        <v>103.36799999999999</v>
      </c>
      <c r="F444" s="100" t="s">
        <v>94</v>
      </c>
      <c r="G444" s="101"/>
      <c r="H444" s="101"/>
      <c r="I444" s="101"/>
      <c r="J444" s="102"/>
      <c r="K444" s="102"/>
    </row>
    <row r="445" spans="1:11" hidden="1" outlineLevel="2" x14ac:dyDescent="0.2">
      <c r="A445" s="97" t="s">
        <v>209</v>
      </c>
      <c r="B445" s="97" t="s">
        <v>381</v>
      </c>
      <c r="C445" s="97" t="s">
        <v>209</v>
      </c>
      <c r="D445" s="98" t="s">
        <v>382</v>
      </c>
      <c r="E445" s="99">
        <v>19.8</v>
      </c>
      <c r="F445" s="100" t="s">
        <v>94</v>
      </c>
      <c r="G445" s="101"/>
      <c r="H445" s="101"/>
      <c r="I445" s="101"/>
      <c r="J445" s="102"/>
      <c r="K445" s="102"/>
    </row>
    <row r="446" spans="1:11" hidden="1" outlineLevel="2" x14ac:dyDescent="0.2">
      <c r="A446" s="97" t="s">
        <v>209</v>
      </c>
      <c r="B446" s="97" t="s">
        <v>381</v>
      </c>
      <c r="C446" s="97" t="s">
        <v>209</v>
      </c>
      <c r="D446" s="98" t="s">
        <v>382</v>
      </c>
      <c r="E446" s="99">
        <v>695.83500000000004</v>
      </c>
      <c r="F446" s="100" t="s">
        <v>94</v>
      </c>
      <c r="G446" s="101"/>
      <c r="H446" s="101"/>
      <c r="I446" s="101"/>
      <c r="J446" s="102"/>
      <c r="K446" s="102"/>
    </row>
    <row r="447" spans="1:11" hidden="1" outlineLevel="2" x14ac:dyDescent="0.2">
      <c r="A447" s="97" t="s">
        <v>209</v>
      </c>
      <c r="B447" s="97" t="s">
        <v>381</v>
      </c>
      <c r="C447" s="97" t="s">
        <v>209</v>
      </c>
      <c r="D447" s="98" t="s">
        <v>383</v>
      </c>
      <c r="E447" s="99">
        <v>147.715</v>
      </c>
      <c r="F447" s="100" t="s">
        <v>94</v>
      </c>
      <c r="G447" s="101"/>
      <c r="H447" s="101"/>
      <c r="I447" s="101"/>
      <c r="J447" s="102"/>
      <c r="K447" s="102"/>
    </row>
    <row r="448" spans="1:11" hidden="1" outlineLevel="2" x14ac:dyDescent="0.2">
      <c r="A448" s="97" t="s">
        <v>209</v>
      </c>
      <c r="B448" s="97" t="s">
        <v>381</v>
      </c>
      <c r="C448" s="97" t="s">
        <v>209</v>
      </c>
      <c r="D448" s="98" t="s">
        <v>383</v>
      </c>
      <c r="E448" s="99">
        <v>2157.9</v>
      </c>
      <c r="F448" s="100" t="s">
        <v>94</v>
      </c>
      <c r="G448" s="101"/>
      <c r="H448" s="101"/>
      <c r="I448" s="101"/>
      <c r="J448" s="102"/>
      <c r="K448" s="102"/>
    </row>
    <row r="449" spans="1:11" hidden="1" outlineLevel="2" x14ac:dyDescent="0.2">
      <c r="A449" s="97" t="s">
        <v>209</v>
      </c>
      <c r="B449" s="97" t="s">
        <v>381</v>
      </c>
      <c r="C449" s="97" t="s">
        <v>209</v>
      </c>
      <c r="D449" s="98" t="s">
        <v>383</v>
      </c>
      <c r="E449" s="99">
        <v>692.27499999999998</v>
      </c>
      <c r="F449" s="100" t="s">
        <v>94</v>
      </c>
      <c r="G449" s="101"/>
      <c r="H449" s="101"/>
      <c r="I449" s="101"/>
      <c r="J449" s="102"/>
      <c r="K449" s="102"/>
    </row>
    <row r="450" spans="1:11" hidden="1" outlineLevel="2" x14ac:dyDescent="0.2">
      <c r="A450" s="97" t="s">
        <v>209</v>
      </c>
      <c r="B450" s="97" t="s">
        <v>381</v>
      </c>
      <c r="C450" s="97" t="s">
        <v>209</v>
      </c>
      <c r="D450" s="98" t="s">
        <v>383</v>
      </c>
      <c r="E450" s="99">
        <v>264.89999999999998</v>
      </c>
      <c r="F450" s="100" t="s">
        <v>94</v>
      </c>
      <c r="G450" s="101"/>
      <c r="H450" s="101"/>
      <c r="I450" s="101"/>
      <c r="J450" s="102"/>
      <c r="K450" s="102"/>
    </row>
    <row r="451" spans="1:11" hidden="1" outlineLevel="2" x14ac:dyDescent="0.2">
      <c r="A451" s="97" t="s">
        <v>209</v>
      </c>
      <c r="B451" s="97" t="s">
        <v>381</v>
      </c>
      <c r="C451" s="97" t="s">
        <v>209</v>
      </c>
      <c r="D451" s="98" t="s">
        <v>383</v>
      </c>
      <c r="E451" s="99">
        <v>679.45699999999999</v>
      </c>
      <c r="F451" s="100" t="s">
        <v>94</v>
      </c>
      <c r="G451" s="101"/>
      <c r="H451" s="101"/>
      <c r="I451" s="101"/>
      <c r="J451" s="102"/>
      <c r="K451" s="102"/>
    </row>
    <row r="452" spans="1:11" hidden="1" outlineLevel="2" x14ac:dyDescent="0.2">
      <c r="A452" s="97" t="s">
        <v>209</v>
      </c>
      <c r="B452" s="97" t="s">
        <v>381</v>
      </c>
      <c r="C452" s="97" t="s">
        <v>209</v>
      </c>
      <c r="D452" s="98" t="s">
        <v>383</v>
      </c>
      <c r="E452" s="99">
        <v>73.599999999999994</v>
      </c>
      <c r="F452" s="100" t="s">
        <v>94</v>
      </c>
      <c r="G452" s="101"/>
      <c r="H452" s="101"/>
      <c r="I452" s="101"/>
      <c r="J452" s="102"/>
      <c r="K452" s="102"/>
    </row>
    <row r="453" spans="1:11" hidden="1" outlineLevel="2" x14ac:dyDescent="0.2">
      <c r="A453" s="97" t="s">
        <v>209</v>
      </c>
      <c r="B453" s="97" t="s">
        <v>381</v>
      </c>
      <c r="C453" s="97" t="s">
        <v>209</v>
      </c>
      <c r="D453" s="98" t="s">
        <v>382</v>
      </c>
      <c r="E453" s="99">
        <v>5.0534999999999997</v>
      </c>
      <c r="F453" s="100" t="s">
        <v>94</v>
      </c>
      <c r="G453" s="101"/>
      <c r="H453" s="101"/>
      <c r="I453" s="101"/>
      <c r="J453" s="102"/>
      <c r="K453" s="102"/>
    </row>
    <row r="454" spans="1:11" hidden="1" outlineLevel="2" x14ac:dyDescent="0.2">
      <c r="A454" s="97" t="s">
        <v>209</v>
      </c>
      <c r="B454" s="97" t="s">
        <v>381</v>
      </c>
      <c r="C454" s="97" t="s">
        <v>209</v>
      </c>
      <c r="D454" s="98" t="s">
        <v>382</v>
      </c>
      <c r="E454" s="99">
        <v>112.374</v>
      </c>
      <c r="F454" s="100" t="s">
        <v>94</v>
      </c>
      <c r="G454" s="101"/>
      <c r="H454" s="101"/>
      <c r="I454" s="101"/>
      <c r="J454" s="102"/>
      <c r="K454" s="102"/>
    </row>
    <row r="455" spans="1:11" hidden="1" outlineLevel="2" x14ac:dyDescent="0.2">
      <c r="A455" s="97" t="s">
        <v>209</v>
      </c>
      <c r="B455" s="97" t="s">
        <v>381</v>
      </c>
      <c r="C455" s="97" t="s">
        <v>209</v>
      </c>
      <c r="D455" s="98" t="s">
        <v>382</v>
      </c>
      <c r="E455" s="99">
        <v>108.337</v>
      </c>
      <c r="F455" s="100" t="s">
        <v>94</v>
      </c>
      <c r="G455" s="101"/>
      <c r="H455" s="101"/>
      <c r="I455" s="101"/>
      <c r="J455" s="102"/>
      <c r="K455" s="102"/>
    </row>
    <row r="456" spans="1:11" ht="22.5" outlineLevel="1" collapsed="1" x14ac:dyDescent="0.2">
      <c r="A456" s="97"/>
      <c r="B456" s="92" t="s">
        <v>49</v>
      </c>
      <c r="C456" s="97"/>
      <c r="D456" s="98"/>
      <c r="E456" s="99">
        <f>SUBTOTAL(9,E444:E455)</f>
        <v>5060.6145000000015</v>
      </c>
      <c r="F456" s="100"/>
      <c r="G456" s="106">
        <f>SUM(G444:G455)</f>
        <v>0</v>
      </c>
      <c r="H456" s="106">
        <f>SUM(H444:H455)</f>
        <v>0</v>
      </c>
      <c r="I456" s="106">
        <f>SUM(I444:I455)</f>
        <v>0</v>
      </c>
      <c r="J456" s="102"/>
      <c r="K456" s="102"/>
    </row>
    <row r="457" spans="1:11" hidden="1" outlineLevel="2" x14ac:dyDescent="0.2">
      <c r="A457" s="97" t="s">
        <v>384</v>
      </c>
      <c r="B457" s="97" t="s">
        <v>385</v>
      </c>
      <c r="C457" s="97" t="s">
        <v>384</v>
      </c>
      <c r="D457" s="98" t="s">
        <v>386</v>
      </c>
      <c r="E457" s="99">
        <v>35.249499999999998</v>
      </c>
      <c r="F457" s="100" t="s">
        <v>94</v>
      </c>
      <c r="G457" s="101"/>
      <c r="H457" s="101"/>
      <c r="I457" s="101"/>
      <c r="J457" s="102"/>
      <c r="K457" s="102"/>
    </row>
    <row r="458" spans="1:11" outlineLevel="1" collapsed="1" x14ac:dyDescent="0.2">
      <c r="A458" s="97"/>
      <c r="B458" s="92" t="s">
        <v>50</v>
      </c>
      <c r="C458" s="97"/>
      <c r="D458" s="98"/>
      <c r="E458" s="99">
        <f>SUBTOTAL(9,E457:E457)</f>
        <v>35.249499999999998</v>
      </c>
      <c r="F458" s="100"/>
      <c r="G458" s="106">
        <f>SUM(G457)</f>
        <v>0</v>
      </c>
      <c r="H458" s="106">
        <f>SUM(H457)</f>
        <v>0</v>
      </c>
      <c r="I458" s="106">
        <f>SUM(I457)</f>
        <v>0</v>
      </c>
      <c r="J458" s="102"/>
      <c r="K458" s="102"/>
    </row>
    <row r="459" spans="1:11" hidden="1" outlineLevel="2" x14ac:dyDescent="0.2">
      <c r="A459" s="97" t="s">
        <v>384</v>
      </c>
      <c r="B459" s="97" t="s">
        <v>387</v>
      </c>
      <c r="C459" s="97" t="s">
        <v>384</v>
      </c>
      <c r="D459" s="98" t="s">
        <v>388</v>
      </c>
      <c r="E459" s="99">
        <v>369.29500000000002</v>
      </c>
      <c r="F459" s="100" t="s">
        <v>94</v>
      </c>
      <c r="G459" s="101"/>
      <c r="H459" s="101"/>
      <c r="I459" s="101"/>
      <c r="J459" s="102"/>
      <c r="K459" s="102"/>
    </row>
    <row r="460" spans="1:11" outlineLevel="1" collapsed="1" x14ac:dyDescent="0.2">
      <c r="A460" s="97"/>
      <c r="B460" s="92" t="s">
        <v>51</v>
      </c>
      <c r="C460" s="97"/>
      <c r="D460" s="98"/>
      <c r="E460" s="99">
        <f>SUBTOTAL(9,E459:E459)</f>
        <v>369.29500000000002</v>
      </c>
      <c r="F460" s="100"/>
      <c r="G460" s="106">
        <f>SUM(G459)</f>
        <v>0</v>
      </c>
      <c r="H460" s="106">
        <f>SUM(H459)</f>
        <v>0</v>
      </c>
      <c r="I460" s="106">
        <f>SUM(I459)</f>
        <v>0</v>
      </c>
      <c r="J460" s="102"/>
      <c r="K460" s="102"/>
    </row>
    <row r="461" spans="1:11" hidden="1" outlineLevel="2" x14ac:dyDescent="0.2">
      <c r="A461" s="97" t="s">
        <v>384</v>
      </c>
      <c r="B461" s="97" t="s">
        <v>248</v>
      </c>
      <c r="C461" s="97" t="s">
        <v>384</v>
      </c>
      <c r="D461" s="98" t="s">
        <v>389</v>
      </c>
      <c r="E461" s="99">
        <v>5.6</v>
      </c>
      <c r="F461" s="100" t="s">
        <v>94</v>
      </c>
      <c r="G461" s="101"/>
      <c r="H461" s="101"/>
      <c r="I461" s="101"/>
      <c r="J461" s="102"/>
      <c r="K461" s="102"/>
    </row>
    <row r="462" spans="1:11" hidden="1" outlineLevel="2" x14ac:dyDescent="0.2">
      <c r="A462" s="97" t="s">
        <v>384</v>
      </c>
      <c r="B462" s="97" t="s">
        <v>248</v>
      </c>
      <c r="C462" s="97" t="s">
        <v>384</v>
      </c>
      <c r="D462" s="98" t="s">
        <v>389</v>
      </c>
      <c r="E462" s="99">
        <v>110.16</v>
      </c>
      <c r="F462" s="100" t="s">
        <v>94</v>
      </c>
      <c r="G462" s="101"/>
      <c r="H462" s="101"/>
      <c r="I462" s="101"/>
      <c r="J462" s="102"/>
      <c r="K462" s="102"/>
    </row>
    <row r="463" spans="1:11" hidden="1" outlineLevel="2" x14ac:dyDescent="0.2">
      <c r="A463" s="97" t="s">
        <v>384</v>
      </c>
      <c r="B463" s="97" t="s">
        <v>248</v>
      </c>
      <c r="C463" s="97" t="s">
        <v>384</v>
      </c>
      <c r="D463" s="98" t="s">
        <v>389</v>
      </c>
      <c r="E463" s="99">
        <v>16.5822</v>
      </c>
      <c r="F463" s="100" t="s">
        <v>94</v>
      </c>
      <c r="G463" s="101"/>
      <c r="H463" s="101"/>
      <c r="I463" s="101"/>
      <c r="J463" s="102"/>
      <c r="K463" s="102"/>
    </row>
    <row r="464" spans="1:11" hidden="1" outlineLevel="2" x14ac:dyDescent="0.2">
      <c r="A464" s="97" t="s">
        <v>384</v>
      </c>
      <c r="B464" s="97" t="s">
        <v>248</v>
      </c>
      <c r="C464" s="97" t="s">
        <v>384</v>
      </c>
      <c r="D464" s="98" t="s">
        <v>386</v>
      </c>
      <c r="E464" s="99">
        <v>99.949200000000005</v>
      </c>
      <c r="F464" s="100" t="s">
        <v>94</v>
      </c>
      <c r="G464" s="101"/>
      <c r="H464" s="101"/>
      <c r="I464" s="101"/>
      <c r="J464" s="102"/>
      <c r="K464" s="102"/>
    </row>
    <row r="465" spans="1:11" outlineLevel="1" collapsed="1" x14ac:dyDescent="0.2">
      <c r="A465" s="97"/>
      <c r="B465" s="92" t="s">
        <v>52</v>
      </c>
      <c r="C465" s="97"/>
      <c r="D465" s="98"/>
      <c r="E465" s="99">
        <f>SUBTOTAL(9,E461:E464)</f>
        <v>232.29140000000001</v>
      </c>
      <c r="F465" s="100"/>
      <c r="G465" s="106">
        <f>SUM(G461:G464)</f>
        <v>0</v>
      </c>
      <c r="H465" s="106">
        <f>SUM(H461:H464)</f>
        <v>0</v>
      </c>
      <c r="I465" s="106">
        <f>SUM(I461:I464)</f>
        <v>0</v>
      </c>
      <c r="J465" s="102"/>
      <c r="K465" s="102"/>
    </row>
    <row r="466" spans="1:11" hidden="1" outlineLevel="2" x14ac:dyDescent="0.2">
      <c r="A466" s="97" t="s">
        <v>384</v>
      </c>
      <c r="B466" s="97" t="s">
        <v>390</v>
      </c>
      <c r="C466" s="97" t="s">
        <v>384</v>
      </c>
      <c r="D466" s="98" t="s">
        <v>391</v>
      </c>
      <c r="E466" s="99">
        <v>24.1</v>
      </c>
      <c r="F466" s="100" t="s">
        <v>94</v>
      </c>
      <c r="G466" s="101"/>
      <c r="H466" s="101"/>
      <c r="I466" s="101"/>
      <c r="J466" s="102"/>
      <c r="K466" s="102"/>
    </row>
    <row r="467" spans="1:11" hidden="1" outlineLevel="2" x14ac:dyDescent="0.2">
      <c r="A467" s="97" t="s">
        <v>384</v>
      </c>
      <c r="B467" s="97" t="s">
        <v>390</v>
      </c>
      <c r="C467" s="97" t="s">
        <v>384</v>
      </c>
      <c r="D467" s="98" t="s">
        <v>391</v>
      </c>
      <c r="E467" s="99">
        <v>26.977900000000002</v>
      </c>
      <c r="F467" s="100" t="s">
        <v>94</v>
      </c>
      <c r="G467" s="101"/>
      <c r="H467" s="101"/>
      <c r="I467" s="101"/>
      <c r="J467" s="102"/>
      <c r="K467" s="102"/>
    </row>
    <row r="468" spans="1:11" hidden="1" outlineLevel="2" x14ac:dyDescent="0.2">
      <c r="A468" s="97" t="s">
        <v>384</v>
      </c>
      <c r="B468" s="97" t="s">
        <v>390</v>
      </c>
      <c r="C468" s="97" t="s">
        <v>384</v>
      </c>
      <c r="D468" s="98" t="s">
        <v>391</v>
      </c>
      <c r="E468" s="99">
        <v>8.1</v>
      </c>
      <c r="F468" s="100" t="s">
        <v>94</v>
      </c>
      <c r="G468" s="101"/>
      <c r="H468" s="101"/>
      <c r="I468" s="101"/>
      <c r="J468" s="102"/>
      <c r="K468" s="102"/>
    </row>
    <row r="469" spans="1:11" hidden="1" outlineLevel="2" x14ac:dyDescent="0.2">
      <c r="A469" s="97" t="s">
        <v>384</v>
      </c>
      <c r="B469" s="97" t="s">
        <v>390</v>
      </c>
      <c r="C469" s="97" t="s">
        <v>384</v>
      </c>
      <c r="D469" s="98" t="s">
        <v>392</v>
      </c>
      <c r="E469" s="99">
        <v>25.7</v>
      </c>
      <c r="F469" s="100" t="s">
        <v>94</v>
      </c>
      <c r="G469" s="101"/>
      <c r="H469" s="101"/>
      <c r="I469" s="101"/>
      <c r="J469" s="102"/>
      <c r="K469" s="102"/>
    </row>
    <row r="470" spans="1:11" hidden="1" outlineLevel="2" x14ac:dyDescent="0.2">
      <c r="A470" s="97" t="s">
        <v>384</v>
      </c>
      <c r="B470" s="97" t="s">
        <v>390</v>
      </c>
      <c r="C470" s="97" t="s">
        <v>384</v>
      </c>
      <c r="D470" s="98" t="s">
        <v>392</v>
      </c>
      <c r="E470" s="99">
        <v>33.799999999999997</v>
      </c>
      <c r="F470" s="100" t="s">
        <v>94</v>
      </c>
      <c r="G470" s="101"/>
      <c r="H470" s="101"/>
      <c r="I470" s="101"/>
      <c r="J470" s="102"/>
      <c r="K470" s="102"/>
    </row>
    <row r="471" spans="1:11" hidden="1" outlineLevel="2" x14ac:dyDescent="0.2">
      <c r="A471" s="97" t="s">
        <v>384</v>
      </c>
      <c r="B471" s="97" t="s">
        <v>390</v>
      </c>
      <c r="C471" s="97" t="s">
        <v>384</v>
      </c>
      <c r="D471" s="98" t="s">
        <v>392</v>
      </c>
      <c r="E471" s="99">
        <v>12.612</v>
      </c>
      <c r="F471" s="100" t="s">
        <v>94</v>
      </c>
      <c r="G471" s="101"/>
      <c r="H471" s="101"/>
      <c r="I471" s="101"/>
      <c r="J471" s="102"/>
      <c r="K471" s="102"/>
    </row>
    <row r="472" spans="1:11" hidden="1" outlineLevel="2" x14ac:dyDescent="0.2">
      <c r="A472" s="97" t="s">
        <v>384</v>
      </c>
      <c r="B472" s="97" t="s">
        <v>390</v>
      </c>
      <c r="C472" s="97" t="s">
        <v>384</v>
      </c>
      <c r="D472" s="98" t="s">
        <v>392</v>
      </c>
      <c r="E472" s="99">
        <v>24.6</v>
      </c>
      <c r="F472" s="100" t="s">
        <v>94</v>
      </c>
      <c r="G472" s="101"/>
      <c r="H472" s="101"/>
      <c r="I472" s="101"/>
      <c r="J472" s="102"/>
      <c r="K472" s="102"/>
    </row>
    <row r="473" spans="1:11" outlineLevel="1" collapsed="1" x14ac:dyDescent="0.2">
      <c r="A473" s="97"/>
      <c r="B473" s="92" t="s">
        <v>53</v>
      </c>
      <c r="C473" s="97"/>
      <c r="D473" s="98"/>
      <c r="E473" s="99">
        <f>SUBTOTAL(9,E466:E472)</f>
        <v>155.88989999999998</v>
      </c>
      <c r="F473" s="100"/>
      <c r="G473" s="106">
        <f>SUM(G466:G472)</f>
        <v>0</v>
      </c>
      <c r="H473" s="106">
        <f>SUM(H466:H472)</f>
        <v>0</v>
      </c>
      <c r="I473" s="106">
        <f>SUM(I466:I472)</f>
        <v>0</v>
      </c>
      <c r="J473" s="102"/>
      <c r="K473" s="102"/>
    </row>
    <row r="474" spans="1:11" hidden="1" outlineLevel="2" x14ac:dyDescent="0.2">
      <c r="A474" s="97" t="s">
        <v>134</v>
      </c>
      <c r="B474" s="97" t="s">
        <v>135</v>
      </c>
      <c r="C474" s="97" t="s">
        <v>134</v>
      </c>
      <c r="D474" s="98" t="s">
        <v>393</v>
      </c>
      <c r="E474" s="99">
        <v>1.7845599999999999</v>
      </c>
      <c r="F474" s="100" t="s">
        <v>99</v>
      </c>
      <c r="G474" s="101"/>
      <c r="H474" s="101"/>
      <c r="I474" s="101"/>
      <c r="J474" s="102"/>
      <c r="K474" s="102"/>
    </row>
    <row r="475" spans="1:11" hidden="1" outlineLevel="2" x14ac:dyDescent="0.2">
      <c r="A475" s="97" t="s">
        <v>134</v>
      </c>
      <c r="B475" s="97" t="s">
        <v>135</v>
      </c>
      <c r="C475" s="97" t="s">
        <v>134</v>
      </c>
      <c r="D475" s="98" t="s">
        <v>394</v>
      </c>
      <c r="E475" s="99">
        <v>58.7</v>
      </c>
      <c r="F475" s="100" t="s">
        <v>99</v>
      </c>
      <c r="G475" s="101"/>
      <c r="H475" s="101"/>
      <c r="I475" s="101"/>
      <c r="J475" s="102"/>
      <c r="K475" s="102"/>
    </row>
    <row r="476" spans="1:11" hidden="1" outlineLevel="2" x14ac:dyDescent="0.2">
      <c r="A476" s="97" t="s">
        <v>134</v>
      </c>
      <c r="B476" s="97" t="s">
        <v>135</v>
      </c>
      <c r="C476" s="97" t="s">
        <v>134</v>
      </c>
      <c r="D476" s="98" t="s">
        <v>395</v>
      </c>
      <c r="E476" s="99">
        <v>99.1</v>
      </c>
      <c r="F476" s="100" t="s">
        <v>99</v>
      </c>
      <c r="G476" s="101"/>
      <c r="H476" s="101"/>
      <c r="I476" s="101"/>
      <c r="J476" s="102"/>
      <c r="K476" s="102"/>
    </row>
    <row r="477" spans="1:11" hidden="1" outlineLevel="2" x14ac:dyDescent="0.2">
      <c r="A477" s="97" t="s">
        <v>134</v>
      </c>
      <c r="B477" s="97" t="s">
        <v>135</v>
      </c>
      <c r="C477" s="97" t="s">
        <v>134</v>
      </c>
      <c r="D477" s="98" t="s">
        <v>396</v>
      </c>
      <c r="E477" s="99">
        <v>78.7</v>
      </c>
      <c r="F477" s="100" t="s">
        <v>99</v>
      </c>
      <c r="G477" s="101"/>
      <c r="H477" s="101"/>
      <c r="I477" s="101"/>
      <c r="J477" s="102"/>
      <c r="K477" s="102"/>
    </row>
    <row r="478" spans="1:11" hidden="1" outlineLevel="2" x14ac:dyDescent="0.2">
      <c r="A478" s="97" t="s">
        <v>134</v>
      </c>
      <c r="B478" s="97" t="s">
        <v>135</v>
      </c>
      <c r="C478" s="97" t="s">
        <v>134</v>
      </c>
      <c r="D478" s="98" t="s">
        <v>395</v>
      </c>
      <c r="E478" s="99">
        <v>267.56299999999999</v>
      </c>
      <c r="F478" s="100" t="s">
        <v>99</v>
      </c>
      <c r="G478" s="101"/>
      <c r="H478" s="101"/>
      <c r="I478" s="101"/>
      <c r="J478" s="102"/>
      <c r="K478" s="102"/>
    </row>
    <row r="479" spans="1:11" hidden="1" outlineLevel="2" x14ac:dyDescent="0.2">
      <c r="A479" s="97" t="s">
        <v>134</v>
      </c>
      <c r="B479" s="97" t="s">
        <v>135</v>
      </c>
      <c r="C479" s="97" t="s">
        <v>134</v>
      </c>
      <c r="D479" s="98" t="s">
        <v>138</v>
      </c>
      <c r="E479" s="99">
        <v>155.245</v>
      </c>
      <c r="F479" s="100" t="s">
        <v>99</v>
      </c>
      <c r="G479" s="101"/>
      <c r="H479" s="101"/>
      <c r="I479" s="101"/>
      <c r="J479" s="102"/>
      <c r="K479" s="102"/>
    </row>
    <row r="480" spans="1:11" hidden="1" outlineLevel="2" x14ac:dyDescent="0.2">
      <c r="A480" s="97" t="s">
        <v>134</v>
      </c>
      <c r="B480" s="97" t="s">
        <v>135</v>
      </c>
      <c r="C480" s="97" t="s">
        <v>134</v>
      </c>
      <c r="D480" s="98" t="s">
        <v>140</v>
      </c>
      <c r="E480" s="99">
        <v>107.401</v>
      </c>
      <c r="F480" s="100" t="s">
        <v>99</v>
      </c>
      <c r="G480" s="101"/>
      <c r="H480" s="101"/>
      <c r="I480" s="101"/>
      <c r="J480" s="102"/>
      <c r="K480" s="102"/>
    </row>
    <row r="481" spans="1:11" hidden="1" outlineLevel="2" x14ac:dyDescent="0.2">
      <c r="A481" s="97" t="s">
        <v>134</v>
      </c>
      <c r="B481" s="97" t="s">
        <v>135</v>
      </c>
      <c r="C481" s="97" t="s">
        <v>134</v>
      </c>
      <c r="D481" s="98" t="s">
        <v>397</v>
      </c>
      <c r="E481" s="99">
        <v>316.39999999999998</v>
      </c>
      <c r="F481" s="100" t="s">
        <v>99</v>
      </c>
      <c r="G481" s="101"/>
      <c r="H481" s="101"/>
      <c r="I481" s="101"/>
      <c r="J481" s="102"/>
      <c r="K481" s="102"/>
    </row>
    <row r="482" spans="1:11" hidden="1" outlineLevel="2" x14ac:dyDescent="0.2">
      <c r="A482" s="97" t="s">
        <v>134</v>
      </c>
      <c r="B482" s="97" t="s">
        <v>135</v>
      </c>
      <c r="C482" s="97" t="s">
        <v>134</v>
      </c>
      <c r="D482" s="98" t="s">
        <v>398</v>
      </c>
      <c r="E482" s="99">
        <v>52.486400000000003</v>
      </c>
      <c r="F482" s="100" t="s">
        <v>99</v>
      </c>
      <c r="G482" s="101"/>
      <c r="H482" s="101"/>
      <c r="I482" s="101"/>
      <c r="J482" s="102"/>
      <c r="K482" s="102"/>
    </row>
    <row r="483" spans="1:11" hidden="1" outlineLevel="2" x14ac:dyDescent="0.2">
      <c r="A483" s="97" t="s">
        <v>134</v>
      </c>
      <c r="B483" s="97" t="s">
        <v>135</v>
      </c>
      <c r="C483" s="97" t="s">
        <v>134</v>
      </c>
      <c r="D483" s="98" t="s">
        <v>396</v>
      </c>
      <c r="E483" s="99">
        <v>250.41800000000001</v>
      </c>
      <c r="F483" s="100" t="s">
        <v>99</v>
      </c>
      <c r="G483" s="101"/>
      <c r="H483" s="101"/>
      <c r="I483" s="101"/>
      <c r="J483" s="102"/>
      <c r="K483" s="102"/>
    </row>
    <row r="484" spans="1:11" hidden="1" outlineLevel="2" x14ac:dyDescent="0.2">
      <c r="A484" s="97" t="s">
        <v>134</v>
      </c>
      <c r="B484" s="97" t="s">
        <v>135</v>
      </c>
      <c r="C484" s="97" t="s">
        <v>134</v>
      </c>
      <c r="D484" s="98" t="s">
        <v>399</v>
      </c>
      <c r="E484" s="99">
        <v>11.7026</v>
      </c>
      <c r="F484" s="100" t="s">
        <v>99</v>
      </c>
      <c r="G484" s="101"/>
      <c r="H484" s="101"/>
      <c r="I484" s="101"/>
      <c r="J484" s="102"/>
      <c r="K484" s="102"/>
    </row>
    <row r="485" spans="1:11" hidden="1" outlineLevel="2" x14ac:dyDescent="0.2">
      <c r="A485" s="97" t="s">
        <v>134</v>
      </c>
      <c r="B485" s="97" t="s">
        <v>135</v>
      </c>
      <c r="C485" s="97" t="s">
        <v>134</v>
      </c>
      <c r="D485" s="98" t="s">
        <v>400</v>
      </c>
      <c r="E485" s="99">
        <v>6.9754500000000004</v>
      </c>
      <c r="F485" s="100" t="s">
        <v>99</v>
      </c>
      <c r="G485" s="101"/>
      <c r="H485" s="101"/>
      <c r="I485" s="101"/>
      <c r="J485" s="102"/>
      <c r="K485" s="102"/>
    </row>
    <row r="486" spans="1:11" hidden="1" outlineLevel="2" x14ac:dyDescent="0.2">
      <c r="A486" s="97" t="s">
        <v>134</v>
      </c>
      <c r="B486" s="97" t="s">
        <v>135</v>
      </c>
      <c r="C486" s="97" t="s">
        <v>134</v>
      </c>
      <c r="D486" s="98" t="s">
        <v>138</v>
      </c>
      <c r="E486" s="99">
        <v>37.157299999999999</v>
      </c>
      <c r="F486" s="100" t="s">
        <v>99</v>
      </c>
      <c r="G486" s="101"/>
      <c r="H486" s="101"/>
      <c r="I486" s="101"/>
      <c r="J486" s="102"/>
      <c r="K486" s="102"/>
    </row>
    <row r="487" spans="1:11" hidden="1" outlineLevel="2" x14ac:dyDescent="0.2">
      <c r="A487" s="97" t="s">
        <v>134</v>
      </c>
      <c r="B487" s="97" t="s">
        <v>135</v>
      </c>
      <c r="C487" s="97" t="s">
        <v>134</v>
      </c>
      <c r="D487" s="98" t="s">
        <v>401</v>
      </c>
      <c r="E487" s="99">
        <v>26.229900000000001</v>
      </c>
      <c r="F487" s="100" t="s">
        <v>99</v>
      </c>
      <c r="G487" s="101"/>
      <c r="H487" s="101"/>
      <c r="I487" s="101"/>
      <c r="J487" s="102"/>
      <c r="K487" s="102"/>
    </row>
    <row r="488" spans="1:11" hidden="1" outlineLevel="2" x14ac:dyDescent="0.2">
      <c r="A488" s="97" t="s">
        <v>134</v>
      </c>
      <c r="B488" s="97" t="s">
        <v>135</v>
      </c>
      <c r="C488" s="97" t="s">
        <v>134</v>
      </c>
      <c r="D488" s="98" t="s">
        <v>401</v>
      </c>
      <c r="E488" s="99">
        <v>87.834400000000002</v>
      </c>
      <c r="F488" s="100" t="s">
        <v>99</v>
      </c>
      <c r="G488" s="101"/>
      <c r="H488" s="101"/>
      <c r="I488" s="101"/>
      <c r="J488" s="102"/>
      <c r="K488" s="102"/>
    </row>
    <row r="489" spans="1:11" hidden="1" outlineLevel="2" x14ac:dyDescent="0.2">
      <c r="A489" s="97" t="s">
        <v>134</v>
      </c>
      <c r="B489" s="97" t="s">
        <v>135</v>
      </c>
      <c r="C489" s="97" t="s">
        <v>134</v>
      </c>
      <c r="D489" s="98" t="s">
        <v>395</v>
      </c>
      <c r="E489" s="99">
        <v>93.573599999999999</v>
      </c>
      <c r="F489" s="100" t="s">
        <v>99</v>
      </c>
      <c r="G489" s="101"/>
      <c r="H489" s="101"/>
      <c r="I489" s="101"/>
      <c r="J489" s="102"/>
      <c r="K489" s="102"/>
    </row>
    <row r="490" spans="1:11" hidden="1" outlineLevel="2" x14ac:dyDescent="0.2">
      <c r="A490" s="97" t="s">
        <v>134</v>
      </c>
      <c r="B490" s="97" t="s">
        <v>135</v>
      </c>
      <c r="C490" s="97" t="s">
        <v>134</v>
      </c>
      <c r="D490" s="98" t="s">
        <v>396</v>
      </c>
      <c r="E490" s="99">
        <v>57.4696</v>
      </c>
      <c r="F490" s="100" t="s">
        <v>99</v>
      </c>
      <c r="G490" s="101"/>
      <c r="H490" s="101"/>
      <c r="I490" s="101"/>
      <c r="J490" s="102"/>
      <c r="K490" s="102"/>
    </row>
    <row r="491" spans="1:11" hidden="1" outlineLevel="2" x14ac:dyDescent="0.2">
      <c r="A491" s="97" t="s">
        <v>134</v>
      </c>
      <c r="B491" s="97" t="s">
        <v>135</v>
      </c>
      <c r="C491" s="97" t="s">
        <v>134</v>
      </c>
      <c r="D491" s="98" t="s">
        <v>399</v>
      </c>
      <c r="E491" s="99">
        <v>30.063800000000001</v>
      </c>
      <c r="F491" s="100" t="s">
        <v>99</v>
      </c>
      <c r="G491" s="101"/>
      <c r="H491" s="101"/>
      <c r="I491" s="101"/>
      <c r="J491" s="102"/>
      <c r="K491" s="102"/>
    </row>
    <row r="492" spans="1:11" hidden="1" outlineLevel="2" x14ac:dyDescent="0.2">
      <c r="A492" s="97" t="s">
        <v>134</v>
      </c>
      <c r="B492" s="97" t="s">
        <v>135</v>
      </c>
      <c r="C492" s="97" t="s">
        <v>134</v>
      </c>
      <c r="D492" s="98" t="s">
        <v>138</v>
      </c>
      <c r="E492" s="99">
        <v>35.619799999999998</v>
      </c>
      <c r="F492" s="100" t="s">
        <v>99</v>
      </c>
      <c r="G492" s="101"/>
      <c r="H492" s="101"/>
      <c r="I492" s="101"/>
      <c r="J492" s="102"/>
      <c r="K492" s="102"/>
    </row>
    <row r="493" spans="1:11" hidden="1" outlineLevel="2" x14ac:dyDescent="0.2">
      <c r="A493" s="97" t="s">
        <v>134</v>
      </c>
      <c r="B493" s="97" t="s">
        <v>135</v>
      </c>
      <c r="C493" s="97" t="s">
        <v>134</v>
      </c>
      <c r="D493" s="98" t="s">
        <v>399</v>
      </c>
      <c r="E493" s="99">
        <v>422.47800000000001</v>
      </c>
      <c r="F493" s="100" t="s">
        <v>99</v>
      </c>
      <c r="G493" s="101"/>
      <c r="H493" s="101"/>
      <c r="I493" s="101"/>
      <c r="J493" s="102"/>
      <c r="K493" s="102"/>
    </row>
    <row r="494" spans="1:11" hidden="1" outlineLevel="2" x14ac:dyDescent="0.2">
      <c r="A494" s="97" t="s">
        <v>134</v>
      </c>
      <c r="B494" s="97" t="s">
        <v>135</v>
      </c>
      <c r="C494" s="97" t="s">
        <v>134</v>
      </c>
      <c r="D494" s="98" t="s">
        <v>398</v>
      </c>
      <c r="E494" s="99">
        <v>1.91476</v>
      </c>
      <c r="F494" s="100" t="s">
        <v>99</v>
      </c>
      <c r="G494" s="101"/>
      <c r="H494" s="101"/>
      <c r="I494" s="101"/>
      <c r="J494" s="102"/>
      <c r="K494" s="102"/>
    </row>
    <row r="495" spans="1:11" hidden="1" outlineLevel="2" x14ac:dyDescent="0.2">
      <c r="A495" s="97" t="s">
        <v>134</v>
      </c>
      <c r="B495" s="97" t="s">
        <v>135</v>
      </c>
      <c r="C495" s="97" t="s">
        <v>134</v>
      </c>
      <c r="D495" s="98" t="s">
        <v>402</v>
      </c>
      <c r="E495" s="99">
        <v>19.585100000000001</v>
      </c>
      <c r="F495" s="100" t="s">
        <v>99</v>
      </c>
      <c r="G495" s="101"/>
      <c r="H495" s="101"/>
      <c r="I495" s="101"/>
      <c r="J495" s="102"/>
      <c r="K495" s="102"/>
    </row>
    <row r="496" spans="1:11" hidden="1" outlineLevel="2" x14ac:dyDescent="0.2">
      <c r="A496" s="97" t="s">
        <v>134</v>
      </c>
      <c r="B496" s="97" t="s">
        <v>135</v>
      </c>
      <c r="C496" s="97" t="s">
        <v>134</v>
      </c>
      <c r="D496" s="98" t="s">
        <v>398</v>
      </c>
      <c r="E496" s="99">
        <v>69.338200000000001</v>
      </c>
      <c r="F496" s="100" t="s">
        <v>99</v>
      </c>
      <c r="G496" s="101"/>
      <c r="H496" s="101"/>
      <c r="I496" s="101"/>
      <c r="J496" s="102"/>
      <c r="K496" s="102"/>
    </row>
    <row r="497" spans="1:11" hidden="1" outlineLevel="2" x14ac:dyDescent="0.2">
      <c r="A497" s="97" t="s">
        <v>134</v>
      </c>
      <c r="B497" s="97" t="s">
        <v>135</v>
      </c>
      <c r="C497" s="97" t="s">
        <v>134</v>
      </c>
      <c r="D497" s="98" t="s">
        <v>398</v>
      </c>
      <c r="E497" s="99">
        <v>135.44800000000001</v>
      </c>
      <c r="F497" s="100" t="s">
        <v>99</v>
      </c>
      <c r="G497" s="101"/>
      <c r="H497" s="101"/>
      <c r="I497" s="101"/>
      <c r="J497" s="102"/>
      <c r="K497" s="102"/>
    </row>
    <row r="498" spans="1:11" hidden="1" outlineLevel="2" x14ac:dyDescent="0.2">
      <c r="A498" s="97" t="s">
        <v>134</v>
      </c>
      <c r="B498" s="97" t="s">
        <v>135</v>
      </c>
      <c r="C498" s="97" t="s">
        <v>134</v>
      </c>
      <c r="D498" s="98" t="s">
        <v>137</v>
      </c>
      <c r="E498" s="99">
        <v>1118.27</v>
      </c>
      <c r="F498" s="100" t="s">
        <v>99</v>
      </c>
      <c r="G498" s="101"/>
      <c r="H498" s="101"/>
      <c r="I498" s="101"/>
      <c r="J498" s="102"/>
      <c r="K498" s="102"/>
    </row>
    <row r="499" spans="1:11" hidden="1" outlineLevel="2" x14ac:dyDescent="0.2">
      <c r="A499" s="97" t="s">
        <v>134</v>
      </c>
      <c r="B499" s="97" t="s">
        <v>135</v>
      </c>
      <c r="C499" s="97" t="s">
        <v>134</v>
      </c>
      <c r="D499" s="98" t="s">
        <v>403</v>
      </c>
      <c r="E499" s="99">
        <v>0.83296800000000004</v>
      </c>
      <c r="F499" s="100" t="s">
        <v>99</v>
      </c>
      <c r="G499" s="101"/>
      <c r="H499" s="101"/>
      <c r="I499" s="101"/>
      <c r="J499" s="102"/>
      <c r="K499" s="102"/>
    </row>
    <row r="500" spans="1:11" hidden="1" outlineLevel="2" x14ac:dyDescent="0.2">
      <c r="A500" s="97" t="s">
        <v>134</v>
      </c>
      <c r="B500" s="97" t="s">
        <v>135</v>
      </c>
      <c r="C500" s="97" t="s">
        <v>134</v>
      </c>
      <c r="D500" s="98" t="s">
        <v>404</v>
      </c>
      <c r="E500" s="99">
        <v>117.227</v>
      </c>
      <c r="F500" s="100" t="s">
        <v>99</v>
      </c>
      <c r="G500" s="101"/>
      <c r="H500" s="101"/>
      <c r="I500" s="101"/>
      <c r="J500" s="102"/>
      <c r="K500" s="102"/>
    </row>
    <row r="501" spans="1:11" hidden="1" outlineLevel="2" x14ac:dyDescent="0.2">
      <c r="A501" s="97" t="s">
        <v>134</v>
      </c>
      <c r="B501" s="97" t="s">
        <v>135</v>
      </c>
      <c r="C501" s="97" t="s">
        <v>134</v>
      </c>
      <c r="D501" s="98" t="s">
        <v>402</v>
      </c>
      <c r="E501" s="99">
        <v>131.40799999999999</v>
      </c>
      <c r="F501" s="100" t="s">
        <v>99</v>
      </c>
      <c r="G501" s="101"/>
      <c r="H501" s="101"/>
      <c r="I501" s="101"/>
      <c r="J501" s="102"/>
      <c r="K501" s="102"/>
    </row>
    <row r="502" spans="1:11" hidden="1" outlineLevel="2" x14ac:dyDescent="0.2">
      <c r="A502" s="97" t="s">
        <v>134</v>
      </c>
      <c r="B502" s="97" t="s">
        <v>135</v>
      </c>
      <c r="C502" s="97" t="s">
        <v>134</v>
      </c>
      <c r="D502" s="98" t="s">
        <v>404</v>
      </c>
      <c r="E502" s="99">
        <v>97.023700000000005</v>
      </c>
      <c r="F502" s="100" t="s">
        <v>99</v>
      </c>
      <c r="G502" s="101"/>
      <c r="H502" s="101"/>
      <c r="I502" s="101"/>
      <c r="J502" s="102"/>
      <c r="K502" s="102"/>
    </row>
    <row r="503" spans="1:11" hidden="1" outlineLevel="2" x14ac:dyDescent="0.2">
      <c r="A503" s="97" t="s">
        <v>134</v>
      </c>
      <c r="B503" s="97" t="s">
        <v>135</v>
      </c>
      <c r="C503" s="97" t="s">
        <v>134</v>
      </c>
      <c r="D503" s="98" t="s">
        <v>405</v>
      </c>
      <c r="E503" s="99">
        <v>478.572</v>
      </c>
      <c r="F503" s="100" t="s">
        <v>99</v>
      </c>
      <c r="G503" s="101"/>
      <c r="H503" s="101"/>
      <c r="I503" s="101"/>
      <c r="J503" s="102"/>
      <c r="K503" s="102"/>
    </row>
    <row r="504" spans="1:11" hidden="1" outlineLevel="2" x14ac:dyDescent="0.2">
      <c r="A504" s="97" t="s">
        <v>134</v>
      </c>
      <c r="B504" s="97" t="s">
        <v>135</v>
      </c>
      <c r="C504" s="97" t="s">
        <v>134</v>
      </c>
      <c r="D504" s="98" t="s">
        <v>401</v>
      </c>
      <c r="E504" s="99">
        <v>68.066299999999998</v>
      </c>
      <c r="F504" s="100" t="s">
        <v>99</v>
      </c>
      <c r="G504" s="101"/>
      <c r="H504" s="101"/>
      <c r="I504" s="101"/>
      <c r="J504" s="102"/>
      <c r="K504" s="102"/>
    </row>
    <row r="505" spans="1:11" hidden="1" outlineLevel="2" x14ac:dyDescent="0.2">
      <c r="A505" s="97" t="s">
        <v>134</v>
      </c>
      <c r="B505" s="97" t="s">
        <v>135</v>
      </c>
      <c r="C505" s="97" t="s">
        <v>134</v>
      </c>
      <c r="D505" s="98" t="s">
        <v>406</v>
      </c>
      <c r="E505" s="99">
        <v>235.60499999999999</v>
      </c>
      <c r="F505" s="100" t="s">
        <v>99</v>
      </c>
      <c r="G505" s="101"/>
      <c r="H505" s="101"/>
      <c r="I505" s="101"/>
      <c r="J505" s="102"/>
      <c r="K505" s="102"/>
    </row>
    <row r="506" spans="1:11" hidden="1" outlineLevel="2" x14ac:dyDescent="0.2">
      <c r="A506" s="97" t="s">
        <v>134</v>
      </c>
      <c r="B506" s="97" t="s">
        <v>135</v>
      </c>
      <c r="C506" s="97" t="s">
        <v>134</v>
      </c>
      <c r="D506" s="98" t="s">
        <v>138</v>
      </c>
      <c r="E506" s="99">
        <v>82.393100000000004</v>
      </c>
      <c r="F506" s="100" t="s">
        <v>99</v>
      </c>
      <c r="G506" s="101"/>
      <c r="H506" s="101"/>
      <c r="I506" s="101"/>
      <c r="J506" s="102"/>
      <c r="K506" s="102"/>
    </row>
    <row r="507" spans="1:11" hidden="1" outlineLevel="2" x14ac:dyDescent="0.2">
      <c r="A507" s="97" t="s">
        <v>134</v>
      </c>
      <c r="B507" s="97" t="s">
        <v>135</v>
      </c>
      <c r="C507" s="97" t="s">
        <v>134</v>
      </c>
      <c r="D507" s="98" t="s">
        <v>407</v>
      </c>
      <c r="E507" s="99">
        <v>81.166799999999995</v>
      </c>
      <c r="F507" s="100" t="s">
        <v>99</v>
      </c>
      <c r="G507" s="101"/>
      <c r="H507" s="101"/>
      <c r="I507" s="101"/>
      <c r="J507" s="102"/>
      <c r="K507" s="102"/>
    </row>
    <row r="508" spans="1:11" hidden="1" outlineLevel="2" x14ac:dyDescent="0.2">
      <c r="A508" s="97" t="s">
        <v>134</v>
      </c>
      <c r="B508" s="97" t="s">
        <v>135</v>
      </c>
      <c r="C508" s="97" t="s">
        <v>134</v>
      </c>
      <c r="D508" s="98" t="s">
        <v>139</v>
      </c>
      <c r="E508" s="99">
        <v>345.90199999999999</v>
      </c>
      <c r="F508" s="100" t="s">
        <v>99</v>
      </c>
      <c r="G508" s="101"/>
      <c r="H508" s="101"/>
      <c r="I508" s="101"/>
      <c r="J508" s="102"/>
      <c r="K508" s="102"/>
    </row>
    <row r="509" spans="1:11" hidden="1" outlineLevel="2" x14ac:dyDescent="0.2">
      <c r="A509" s="97" t="s">
        <v>134</v>
      </c>
      <c r="B509" s="97" t="s">
        <v>135</v>
      </c>
      <c r="C509" s="97" t="s">
        <v>134</v>
      </c>
      <c r="D509" s="98" t="s">
        <v>140</v>
      </c>
      <c r="E509" s="99">
        <v>88.599900000000005</v>
      </c>
      <c r="F509" s="100" t="s">
        <v>99</v>
      </c>
      <c r="G509" s="101"/>
      <c r="H509" s="101"/>
      <c r="I509" s="101"/>
      <c r="J509" s="102"/>
      <c r="K509" s="102"/>
    </row>
    <row r="510" spans="1:11" hidden="1" outlineLevel="2" x14ac:dyDescent="0.2">
      <c r="A510" s="97" t="s">
        <v>134</v>
      </c>
      <c r="B510" s="97" t="s">
        <v>135</v>
      </c>
      <c r="C510" s="97" t="s">
        <v>134</v>
      </c>
      <c r="D510" s="98" t="s">
        <v>408</v>
      </c>
      <c r="E510" s="99">
        <v>200.87899999999999</v>
      </c>
      <c r="F510" s="100" t="s">
        <v>99</v>
      </c>
      <c r="G510" s="101"/>
      <c r="H510" s="101"/>
      <c r="I510" s="101"/>
      <c r="J510" s="102"/>
      <c r="K510" s="102"/>
    </row>
    <row r="511" spans="1:11" hidden="1" outlineLevel="2" x14ac:dyDescent="0.2">
      <c r="A511" s="97" t="s">
        <v>134</v>
      </c>
      <c r="B511" s="97" t="s">
        <v>135</v>
      </c>
      <c r="C511" s="97" t="s">
        <v>134</v>
      </c>
      <c r="D511" s="98" t="s">
        <v>406</v>
      </c>
      <c r="E511" s="99">
        <v>128.76900000000001</v>
      </c>
      <c r="F511" s="100" t="s">
        <v>99</v>
      </c>
      <c r="G511" s="101"/>
      <c r="H511" s="101"/>
      <c r="I511" s="101"/>
      <c r="J511" s="102"/>
      <c r="K511" s="102"/>
    </row>
    <row r="512" spans="1:11" hidden="1" outlineLevel="2" x14ac:dyDescent="0.2">
      <c r="A512" s="97" t="s">
        <v>134</v>
      </c>
      <c r="B512" s="97" t="s">
        <v>135</v>
      </c>
      <c r="C512" s="97" t="s">
        <v>134</v>
      </c>
      <c r="D512" s="98" t="s">
        <v>136</v>
      </c>
      <c r="E512" s="99">
        <v>611.46600000000001</v>
      </c>
      <c r="F512" s="100" t="s">
        <v>99</v>
      </c>
      <c r="G512" s="101"/>
      <c r="H512" s="101"/>
      <c r="I512" s="101"/>
      <c r="J512" s="102"/>
      <c r="K512" s="102"/>
    </row>
    <row r="513" spans="1:11" hidden="1" outlineLevel="2" x14ac:dyDescent="0.2">
      <c r="A513" s="97" t="s">
        <v>134</v>
      </c>
      <c r="B513" s="97" t="s">
        <v>135</v>
      </c>
      <c r="C513" s="97" t="s">
        <v>134</v>
      </c>
      <c r="D513" s="98" t="s">
        <v>398</v>
      </c>
      <c r="E513" s="99">
        <v>46.1693</v>
      </c>
      <c r="F513" s="100" t="s">
        <v>99</v>
      </c>
      <c r="G513" s="101"/>
      <c r="H513" s="101"/>
      <c r="I513" s="101"/>
      <c r="J513" s="102"/>
      <c r="K513" s="102"/>
    </row>
    <row r="514" spans="1:11" hidden="1" outlineLevel="2" x14ac:dyDescent="0.2">
      <c r="A514" s="97" t="s">
        <v>134</v>
      </c>
      <c r="B514" s="97" t="s">
        <v>135</v>
      </c>
      <c r="C514" s="97" t="s">
        <v>134</v>
      </c>
      <c r="D514" s="98" t="s">
        <v>395</v>
      </c>
      <c r="E514" s="99">
        <v>88</v>
      </c>
      <c r="F514" s="100" t="s">
        <v>99</v>
      </c>
      <c r="G514" s="101"/>
      <c r="H514" s="101"/>
      <c r="I514" s="101"/>
      <c r="J514" s="102"/>
      <c r="K514" s="102"/>
    </row>
    <row r="515" spans="1:11" hidden="1" outlineLevel="2" x14ac:dyDescent="0.2">
      <c r="A515" s="97" t="s">
        <v>134</v>
      </c>
      <c r="B515" s="97" t="s">
        <v>135</v>
      </c>
      <c r="C515" s="97" t="s">
        <v>134</v>
      </c>
      <c r="D515" s="98" t="s">
        <v>138</v>
      </c>
      <c r="E515" s="99">
        <v>144.923</v>
      </c>
      <c r="F515" s="100" t="s">
        <v>99</v>
      </c>
      <c r="G515" s="101"/>
      <c r="H515" s="101"/>
      <c r="I515" s="101"/>
      <c r="J515" s="102"/>
      <c r="K515" s="102"/>
    </row>
    <row r="516" spans="1:11" hidden="1" outlineLevel="2" x14ac:dyDescent="0.2">
      <c r="A516" s="97" t="s">
        <v>134</v>
      </c>
      <c r="B516" s="97" t="s">
        <v>135</v>
      </c>
      <c r="C516" s="97" t="s">
        <v>134</v>
      </c>
      <c r="D516" s="98" t="s">
        <v>136</v>
      </c>
      <c r="E516" s="99">
        <v>786.92700000000002</v>
      </c>
      <c r="F516" s="100" t="s">
        <v>99</v>
      </c>
      <c r="G516" s="101"/>
      <c r="H516" s="101"/>
      <c r="I516" s="101"/>
      <c r="J516" s="102"/>
      <c r="K516" s="102"/>
    </row>
    <row r="517" spans="1:11" hidden="1" outlineLevel="2" x14ac:dyDescent="0.2">
      <c r="A517" s="97" t="s">
        <v>134</v>
      </c>
      <c r="B517" s="97" t="s">
        <v>135</v>
      </c>
      <c r="C517" s="97" t="s">
        <v>134</v>
      </c>
      <c r="D517" s="98" t="s">
        <v>398</v>
      </c>
      <c r="E517" s="99">
        <v>111.633</v>
      </c>
      <c r="F517" s="100" t="s">
        <v>99</v>
      </c>
      <c r="G517" s="101"/>
      <c r="H517" s="101"/>
      <c r="I517" s="101"/>
      <c r="J517" s="102"/>
      <c r="K517" s="102"/>
    </row>
    <row r="518" spans="1:11" hidden="1" outlineLevel="2" x14ac:dyDescent="0.2">
      <c r="A518" s="97" t="s">
        <v>134</v>
      </c>
      <c r="B518" s="97" t="s">
        <v>135</v>
      </c>
      <c r="C518" s="97" t="s">
        <v>134</v>
      </c>
      <c r="D518" s="98" t="s">
        <v>394</v>
      </c>
      <c r="E518" s="99">
        <v>341.577</v>
      </c>
      <c r="F518" s="100" t="s">
        <v>99</v>
      </c>
      <c r="G518" s="101"/>
      <c r="H518" s="101"/>
      <c r="I518" s="101"/>
      <c r="J518" s="102"/>
      <c r="K518" s="102"/>
    </row>
    <row r="519" spans="1:11" hidden="1" outlineLevel="2" x14ac:dyDescent="0.2">
      <c r="A519" s="97" t="s">
        <v>134</v>
      </c>
      <c r="B519" s="97" t="s">
        <v>135</v>
      </c>
      <c r="C519" s="97" t="s">
        <v>134</v>
      </c>
      <c r="D519" s="98" t="s">
        <v>400</v>
      </c>
      <c r="E519" s="99">
        <v>171.00800000000001</v>
      </c>
      <c r="F519" s="100" t="s">
        <v>99</v>
      </c>
      <c r="G519" s="101"/>
      <c r="H519" s="101"/>
      <c r="I519" s="101"/>
      <c r="J519" s="102"/>
      <c r="K519" s="102"/>
    </row>
    <row r="520" spans="1:11" hidden="1" outlineLevel="2" x14ac:dyDescent="0.2">
      <c r="A520" s="97" t="s">
        <v>134</v>
      </c>
      <c r="B520" s="97" t="s">
        <v>135</v>
      </c>
      <c r="C520" s="97" t="s">
        <v>134</v>
      </c>
      <c r="D520" s="98" t="s">
        <v>409</v>
      </c>
      <c r="E520" s="99">
        <v>135.38</v>
      </c>
      <c r="F520" s="100" t="s">
        <v>99</v>
      </c>
      <c r="G520" s="101"/>
      <c r="H520" s="101"/>
      <c r="I520" s="101"/>
      <c r="J520" s="102"/>
      <c r="K520" s="102"/>
    </row>
    <row r="521" spans="1:11" hidden="1" outlineLevel="2" x14ac:dyDescent="0.2">
      <c r="A521" s="97" t="s">
        <v>134</v>
      </c>
      <c r="B521" s="97" t="s">
        <v>135</v>
      </c>
      <c r="C521" s="97" t="s">
        <v>134</v>
      </c>
      <c r="D521" s="98" t="s">
        <v>400</v>
      </c>
      <c r="E521" s="99">
        <v>111.65600000000001</v>
      </c>
      <c r="F521" s="100" t="s">
        <v>99</v>
      </c>
      <c r="G521" s="101"/>
      <c r="H521" s="101"/>
      <c r="I521" s="101"/>
      <c r="J521" s="102"/>
      <c r="K521" s="102"/>
    </row>
    <row r="522" spans="1:11" hidden="1" outlineLevel="2" x14ac:dyDescent="0.2">
      <c r="A522" s="97" t="s">
        <v>134</v>
      </c>
      <c r="B522" s="97" t="s">
        <v>135</v>
      </c>
      <c r="C522" s="97" t="s">
        <v>134</v>
      </c>
      <c r="D522" s="98" t="s">
        <v>398</v>
      </c>
      <c r="E522" s="99">
        <v>16.0686</v>
      </c>
      <c r="F522" s="100" t="s">
        <v>99</v>
      </c>
      <c r="G522" s="101"/>
      <c r="H522" s="101"/>
      <c r="I522" s="101"/>
      <c r="J522" s="102"/>
      <c r="K522" s="102"/>
    </row>
    <row r="523" spans="1:11" hidden="1" outlineLevel="2" x14ac:dyDescent="0.2">
      <c r="A523" s="97" t="s">
        <v>134</v>
      </c>
      <c r="B523" s="97" t="s">
        <v>135</v>
      </c>
      <c r="C523" s="97" t="s">
        <v>134</v>
      </c>
      <c r="D523" s="98" t="s">
        <v>410</v>
      </c>
      <c r="E523" s="99">
        <v>67.099699999999999</v>
      </c>
      <c r="F523" s="100" t="s">
        <v>99</v>
      </c>
      <c r="G523" s="101"/>
      <c r="H523" s="101"/>
      <c r="I523" s="101"/>
      <c r="J523" s="102"/>
      <c r="K523" s="102"/>
    </row>
    <row r="524" spans="1:11" hidden="1" outlineLevel="2" x14ac:dyDescent="0.2">
      <c r="A524" s="97" t="s">
        <v>134</v>
      </c>
      <c r="B524" s="97" t="s">
        <v>135</v>
      </c>
      <c r="C524" s="97" t="s">
        <v>134</v>
      </c>
      <c r="D524" s="98" t="s">
        <v>398</v>
      </c>
      <c r="E524" s="99">
        <v>23.223600000000001</v>
      </c>
      <c r="F524" s="100" t="s">
        <v>99</v>
      </c>
      <c r="G524" s="101"/>
      <c r="H524" s="101"/>
      <c r="I524" s="101"/>
      <c r="J524" s="102"/>
      <c r="K524" s="102"/>
    </row>
    <row r="525" spans="1:11" hidden="1" outlineLevel="2" x14ac:dyDescent="0.2">
      <c r="A525" s="97" t="s">
        <v>134</v>
      </c>
      <c r="B525" s="97" t="s">
        <v>135</v>
      </c>
      <c r="C525" s="97" t="s">
        <v>134</v>
      </c>
      <c r="D525" s="98" t="s">
        <v>238</v>
      </c>
      <c r="E525" s="99">
        <v>3964.15</v>
      </c>
      <c r="F525" s="100" t="s">
        <v>91</v>
      </c>
      <c r="G525" s="101"/>
      <c r="H525" s="101"/>
      <c r="I525" s="101"/>
      <c r="J525" s="102"/>
      <c r="K525" s="102"/>
    </row>
    <row r="526" spans="1:11" hidden="1" outlineLevel="2" x14ac:dyDescent="0.2">
      <c r="A526" s="97" t="s">
        <v>134</v>
      </c>
      <c r="B526" s="97" t="s">
        <v>135</v>
      </c>
      <c r="C526" s="97" t="s">
        <v>134</v>
      </c>
      <c r="D526" s="98" t="s">
        <v>237</v>
      </c>
      <c r="E526" s="99">
        <v>382.63400000000001</v>
      </c>
      <c r="F526" s="100" t="s">
        <v>91</v>
      </c>
      <c r="G526" s="101"/>
      <c r="H526" s="101"/>
      <c r="I526" s="101"/>
      <c r="J526" s="102"/>
      <c r="K526" s="102"/>
    </row>
    <row r="527" spans="1:11" hidden="1" outlineLevel="2" x14ac:dyDescent="0.2">
      <c r="A527" s="97" t="s">
        <v>134</v>
      </c>
      <c r="B527" s="97" t="s">
        <v>135</v>
      </c>
      <c r="C527" s="97" t="s">
        <v>134</v>
      </c>
      <c r="D527" s="98" t="s">
        <v>139</v>
      </c>
      <c r="E527" s="99">
        <v>24.5685</v>
      </c>
      <c r="F527" s="100" t="s">
        <v>99</v>
      </c>
      <c r="G527" s="101"/>
      <c r="H527" s="101"/>
      <c r="I527" s="101"/>
      <c r="J527" s="102"/>
      <c r="K527" s="102"/>
    </row>
    <row r="528" spans="1:11" hidden="1" outlineLevel="2" x14ac:dyDescent="0.2">
      <c r="A528" s="97" t="s">
        <v>134</v>
      </c>
      <c r="B528" s="97" t="s">
        <v>135</v>
      </c>
      <c r="C528" s="97" t="s">
        <v>134</v>
      </c>
      <c r="D528" s="98" t="s">
        <v>138</v>
      </c>
      <c r="E528" s="99">
        <v>13.225199999999999</v>
      </c>
      <c r="F528" s="100" t="s">
        <v>99</v>
      </c>
      <c r="G528" s="101"/>
      <c r="H528" s="101"/>
      <c r="I528" s="101"/>
      <c r="J528" s="102"/>
      <c r="K528" s="102"/>
    </row>
    <row r="529" spans="1:11" hidden="1" outlineLevel="2" x14ac:dyDescent="0.2">
      <c r="A529" s="97" t="s">
        <v>134</v>
      </c>
      <c r="B529" s="97" t="s">
        <v>135</v>
      </c>
      <c r="C529" s="97" t="s">
        <v>134</v>
      </c>
      <c r="D529" s="98" t="s">
        <v>140</v>
      </c>
      <c r="E529" s="99">
        <v>22.816600000000001</v>
      </c>
      <c r="F529" s="100" t="s">
        <v>99</v>
      </c>
      <c r="G529" s="101"/>
      <c r="H529" s="101"/>
      <c r="I529" s="101"/>
      <c r="J529" s="102"/>
      <c r="K529" s="102"/>
    </row>
    <row r="530" spans="1:11" hidden="1" outlineLevel="2" x14ac:dyDescent="0.2">
      <c r="A530" s="97" t="s">
        <v>134</v>
      </c>
      <c r="B530" s="97" t="s">
        <v>135</v>
      </c>
      <c r="C530" s="97" t="s">
        <v>134</v>
      </c>
      <c r="D530" s="98" t="s">
        <v>411</v>
      </c>
      <c r="E530" s="99">
        <v>1508.82</v>
      </c>
      <c r="F530" s="100" t="s">
        <v>99</v>
      </c>
      <c r="G530" s="101"/>
      <c r="H530" s="101"/>
      <c r="I530" s="101"/>
      <c r="J530" s="102"/>
      <c r="K530" s="102"/>
    </row>
    <row r="531" spans="1:11" hidden="1" outlineLevel="2" x14ac:dyDescent="0.2">
      <c r="A531" s="97" t="s">
        <v>134</v>
      </c>
      <c r="B531" s="97" t="s">
        <v>135</v>
      </c>
      <c r="C531" s="97" t="s">
        <v>134</v>
      </c>
      <c r="D531" s="98" t="s">
        <v>138</v>
      </c>
      <c r="E531" s="99">
        <v>74.287800000000004</v>
      </c>
      <c r="F531" s="100" t="s">
        <v>99</v>
      </c>
      <c r="G531" s="101"/>
      <c r="H531" s="101"/>
      <c r="I531" s="101"/>
      <c r="J531" s="102"/>
      <c r="K531" s="102"/>
    </row>
    <row r="532" spans="1:11" hidden="1" outlineLevel="2" x14ac:dyDescent="0.2">
      <c r="A532" s="97" t="s">
        <v>134</v>
      </c>
      <c r="B532" s="97" t="s">
        <v>135</v>
      </c>
      <c r="C532" s="97" t="s">
        <v>134</v>
      </c>
      <c r="D532" s="98" t="s">
        <v>412</v>
      </c>
      <c r="E532" s="99">
        <v>10.612399999999999</v>
      </c>
      <c r="F532" s="100" t="s">
        <v>99</v>
      </c>
      <c r="G532" s="101"/>
      <c r="H532" s="101"/>
      <c r="I532" s="101"/>
      <c r="J532" s="102"/>
      <c r="K532" s="102"/>
    </row>
    <row r="533" spans="1:11" hidden="1" outlineLevel="2" x14ac:dyDescent="0.2">
      <c r="A533" s="97" t="s">
        <v>134</v>
      </c>
      <c r="B533" s="97" t="s">
        <v>135</v>
      </c>
      <c r="C533" s="97" t="s">
        <v>134</v>
      </c>
      <c r="D533" s="98" t="s">
        <v>413</v>
      </c>
      <c r="E533" s="99">
        <v>16.542000000000002</v>
      </c>
      <c r="F533" s="100" t="s">
        <v>99</v>
      </c>
      <c r="G533" s="101"/>
      <c r="H533" s="101"/>
      <c r="I533" s="101"/>
      <c r="J533" s="102"/>
      <c r="K533" s="102"/>
    </row>
    <row r="534" spans="1:11" hidden="1" outlineLevel="2" x14ac:dyDescent="0.2">
      <c r="A534" s="97" t="s">
        <v>134</v>
      </c>
      <c r="B534" s="97" t="s">
        <v>135</v>
      </c>
      <c r="C534" s="97" t="s">
        <v>134</v>
      </c>
      <c r="D534" s="98" t="s">
        <v>138</v>
      </c>
      <c r="E534" s="99">
        <v>90.095799999999997</v>
      </c>
      <c r="F534" s="100" t="s">
        <v>99</v>
      </c>
      <c r="G534" s="101"/>
      <c r="H534" s="101"/>
      <c r="I534" s="101"/>
      <c r="J534" s="102"/>
      <c r="K534" s="102"/>
    </row>
    <row r="535" spans="1:11" hidden="1" outlineLevel="2" x14ac:dyDescent="0.2">
      <c r="A535" s="97" t="s">
        <v>134</v>
      </c>
      <c r="B535" s="97" t="s">
        <v>135</v>
      </c>
      <c r="C535" s="97" t="s">
        <v>134</v>
      </c>
      <c r="D535" s="98" t="s">
        <v>236</v>
      </c>
      <c r="E535" s="99">
        <v>172.8</v>
      </c>
      <c r="F535" s="100" t="s">
        <v>91</v>
      </c>
      <c r="G535" s="101"/>
      <c r="H535" s="101"/>
      <c r="I535" s="101"/>
      <c r="J535" s="102"/>
      <c r="K535" s="102"/>
    </row>
    <row r="536" spans="1:11" hidden="1" outlineLevel="2" x14ac:dyDescent="0.2">
      <c r="A536" s="97" t="s">
        <v>134</v>
      </c>
      <c r="B536" s="97" t="s">
        <v>135</v>
      </c>
      <c r="C536" s="97" t="s">
        <v>134</v>
      </c>
      <c r="D536" s="98" t="s">
        <v>236</v>
      </c>
      <c r="E536" s="99">
        <v>16537.099999999999</v>
      </c>
      <c r="F536" s="100" t="s">
        <v>91</v>
      </c>
      <c r="G536" s="101"/>
      <c r="H536" s="101"/>
      <c r="I536" s="101"/>
      <c r="J536" s="102"/>
      <c r="K536" s="102"/>
    </row>
    <row r="537" spans="1:11" hidden="1" outlineLevel="2" x14ac:dyDescent="0.2">
      <c r="A537" s="97" t="s">
        <v>134</v>
      </c>
      <c r="B537" s="97" t="s">
        <v>135</v>
      </c>
      <c r="C537" s="97" t="s">
        <v>134</v>
      </c>
      <c r="D537" s="98" t="s">
        <v>136</v>
      </c>
      <c r="E537" s="99">
        <v>199.17099999999999</v>
      </c>
      <c r="F537" s="100" t="s">
        <v>94</v>
      </c>
      <c r="G537" s="101"/>
      <c r="H537" s="101"/>
      <c r="I537" s="101"/>
      <c r="J537" s="102"/>
      <c r="K537" s="102"/>
    </row>
    <row r="538" spans="1:11" hidden="1" outlineLevel="2" x14ac:dyDescent="0.2">
      <c r="A538" s="97" t="s">
        <v>134</v>
      </c>
      <c r="B538" s="97" t="s">
        <v>135</v>
      </c>
      <c r="C538" s="97" t="s">
        <v>134</v>
      </c>
      <c r="D538" s="98" t="s">
        <v>398</v>
      </c>
      <c r="E538" s="99">
        <v>60.2</v>
      </c>
      <c r="F538" s="100" t="s">
        <v>94</v>
      </c>
      <c r="G538" s="101"/>
      <c r="H538" s="101"/>
      <c r="I538" s="101"/>
      <c r="J538" s="102"/>
      <c r="K538" s="102"/>
    </row>
    <row r="539" spans="1:11" hidden="1" outlineLevel="2" x14ac:dyDescent="0.2">
      <c r="A539" s="97" t="s">
        <v>134</v>
      </c>
      <c r="B539" s="97" t="s">
        <v>135</v>
      </c>
      <c r="C539" s="97" t="s">
        <v>134</v>
      </c>
      <c r="D539" s="98" t="s">
        <v>414</v>
      </c>
      <c r="E539" s="99">
        <v>236.68199999999999</v>
      </c>
      <c r="F539" s="100" t="s">
        <v>94</v>
      </c>
      <c r="G539" s="101"/>
      <c r="H539" s="101"/>
      <c r="I539" s="101"/>
      <c r="J539" s="102"/>
      <c r="K539" s="102"/>
    </row>
    <row r="540" spans="1:11" hidden="1" outlineLevel="2" x14ac:dyDescent="0.2">
      <c r="A540" s="97" t="s">
        <v>134</v>
      </c>
      <c r="B540" s="97" t="s">
        <v>135</v>
      </c>
      <c r="C540" s="97" t="s">
        <v>134</v>
      </c>
      <c r="D540" s="98" t="s">
        <v>398</v>
      </c>
      <c r="E540" s="99">
        <v>11.6113</v>
      </c>
      <c r="F540" s="100" t="s">
        <v>94</v>
      </c>
      <c r="G540" s="101"/>
      <c r="H540" s="101"/>
      <c r="I540" s="101"/>
      <c r="J540" s="102"/>
      <c r="K540" s="102"/>
    </row>
    <row r="541" spans="1:11" hidden="1" outlineLevel="2" x14ac:dyDescent="0.2">
      <c r="A541" s="97" t="s">
        <v>134</v>
      </c>
      <c r="B541" s="97" t="s">
        <v>135</v>
      </c>
      <c r="C541" s="97" t="s">
        <v>134</v>
      </c>
      <c r="D541" s="98" t="s">
        <v>415</v>
      </c>
      <c r="E541" s="99">
        <v>0.24903800000000001</v>
      </c>
      <c r="F541" s="100" t="s">
        <v>94</v>
      </c>
      <c r="G541" s="101"/>
      <c r="H541" s="101"/>
      <c r="I541" s="101"/>
      <c r="J541" s="102"/>
      <c r="K541" s="102"/>
    </row>
    <row r="542" spans="1:11" hidden="1" outlineLevel="2" x14ac:dyDescent="0.2">
      <c r="A542" s="97" t="s">
        <v>134</v>
      </c>
      <c r="B542" s="97" t="s">
        <v>135</v>
      </c>
      <c r="C542" s="97" t="s">
        <v>134</v>
      </c>
      <c r="D542" s="98" t="s">
        <v>416</v>
      </c>
      <c r="E542" s="99">
        <v>93.453100000000006</v>
      </c>
      <c r="F542" s="100" t="s">
        <v>94</v>
      </c>
      <c r="G542" s="101"/>
      <c r="H542" s="101"/>
      <c r="I542" s="101"/>
      <c r="J542" s="102"/>
      <c r="K542" s="102"/>
    </row>
    <row r="543" spans="1:11" hidden="1" outlineLevel="2" x14ac:dyDescent="0.2">
      <c r="A543" s="97" t="s">
        <v>134</v>
      </c>
      <c r="B543" s="97" t="s">
        <v>135</v>
      </c>
      <c r="C543" s="97" t="s">
        <v>134</v>
      </c>
      <c r="D543" s="98" t="s">
        <v>139</v>
      </c>
      <c r="E543" s="99">
        <v>17.2669</v>
      </c>
      <c r="F543" s="100" t="s">
        <v>99</v>
      </c>
      <c r="G543" s="101"/>
      <c r="H543" s="101"/>
      <c r="I543" s="101"/>
      <c r="J543" s="102"/>
      <c r="K543" s="102"/>
    </row>
    <row r="544" spans="1:11" hidden="1" outlineLevel="2" x14ac:dyDescent="0.2">
      <c r="A544" s="97" t="s">
        <v>134</v>
      </c>
      <c r="B544" s="97" t="s">
        <v>135</v>
      </c>
      <c r="C544" s="97" t="s">
        <v>134</v>
      </c>
      <c r="D544" s="98" t="s">
        <v>410</v>
      </c>
      <c r="E544" s="99">
        <v>2.1299800000000002</v>
      </c>
      <c r="F544" s="100" t="s">
        <v>99</v>
      </c>
      <c r="G544" s="101"/>
      <c r="H544" s="101"/>
      <c r="I544" s="101"/>
      <c r="J544" s="102"/>
      <c r="K544" s="102"/>
    </row>
    <row r="545" spans="1:11" hidden="1" outlineLevel="2" x14ac:dyDescent="0.2">
      <c r="A545" s="97" t="s">
        <v>134</v>
      </c>
      <c r="B545" s="97" t="s">
        <v>135</v>
      </c>
      <c r="C545" s="97" t="s">
        <v>134</v>
      </c>
      <c r="D545" s="98" t="s">
        <v>398</v>
      </c>
      <c r="E545" s="99">
        <v>74.184600000000003</v>
      </c>
      <c r="F545" s="100" t="s">
        <v>99</v>
      </c>
      <c r="G545" s="101"/>
      <c r="H545" s="101"/>
      <c r="I545" s="101"/>
      <c r="J545" s="102"/>
      <c r="K545" s="102"/>
    </row>
    <row r="546" spans="1:11" hidden="1" outlineLevel="2" x14ac:dyDescent="0.2">
      <c r="A546" s="97" t="s">
        <v>134</v>
      </c>
      <c r="B546" s="97" t="s">
        <v>135</v>
      </c>
      <c r="C546" s="97" t="s">
        <v>134</v>
      </c>
      <c r="D546" s="98" t="s">
        <v>396</v>
      </c>
      <c r="E546" s="99">
        <v>445.84800000000001</v>
      </c>
      <c r="F546" s="100" t="s">
        <v>99</v>
      </c>
      <c r="G546" s="101"/>
      <c r="H546" s="101"/>
      <c r="I546" s="101"/>
      <c r="J546" s="102"/>
      <c r="K546" s="102"/>
    </row>
    <row r="547" spans="1:11" hidden="1" outlineLevel="2" x14ac:dyDescent="0.2">
      <c r="A547" s="97" t="s">
        <v>134</v>
      </c>
      <c r="B547" s="97" t="s">
        <v>135</v>
      </c>
      <c r="C547" s="97" t="s">
        <v>134</v>
      </c>
      <c r="D547" s="98" t="s">
        <v>417</v>
      </c>
      <c r="E547" s="99">
        <v>29.026900000000001</v>
      </c>
      <c r="F547" s="100" t="s">
        <v>99</v>
      </c>
      <c r="G547" s="101"/>
      <c r="H547" s="101"/>
      <c r="I547" s="101"/>
      <c r="J547" s="102"/>
      <c r="K547" s="102"/>
    </row>
    <row r="548" spans="1:11" hidden="1" outlineLevel="2" x14ac:dyDescent="0.2">
      <c r="A548" s="97" t="s">
        <v>134</v>
      </c>
      <c r="B548" s="97" t="s">
        <v>135</v>
      </c>
      <c r="C548" s="97" t="s">
        <v>134</v>
      </c>
      <c r="D548" s="98" t="s">
        <v>417</v>
      </c>
      <c r="E548" s="99">
        <v>73.694800000000001</v>
      </c>
      <c r="F548" s="100" t="s">
        <v>99</v>
      </c>
      <c r="G548" s="101"/>
      <c r="H548" s="101"/>
      <c r="I548" s="101"/>
      <c r="J548" s="102"/>
      <c r="K548" s="102"/>
    </row>
    <row r="549" spans="1:11" hidden="1" outlineLevel="2" x14ac:dyDescent="0.2">
      <c r="A549" s="97" t="s">
        <v>134</v>
      </c>
      <c r="B549" s="97" t="s">
        <v>135</v>
      </c>
      <c r="C549" s="97" t="s">
        <v>134</v>
      </c>
      <c r="D549" s="98" t="s">
        <v>398</v>
      </c>
      <c r="E549" s="99">
        <v>201.83199999999999</v>
      </c>
      <c r="F549" s="100" t="s">
        <v>99</v>
      </c>
      <c r="G549" s="101"/>
      <c r="H549" s="101"/>
      <c r="I549" s="101"/>
      <c r="J549" s="102"/>
      <c r="K549" s="102"/>
    </row>
    <row r="550" spans="1:11" hidden="1" outlineLevel="2" x14ac:dyDescent="0.2">
      <c r="A550" s="97" t="s">
        <v>134</v>
      </c>
      <c r="B550" s="97" t="s">
        <v>135</v>
      </c>
      <c r="C550" s="97" t="s">
        <v>134</v>
      </c>
      <c r="D550" s="98" t="s">
        <v>393</v>
      </c>
      <c r="E550" s="99">
        <v>84.784499999999994</v>
      </c>
      <c r="F550" s="100" t="s">
        <v>99</v>
      </c>
      <c r="G550" s="101"/>
      <c r="H550" s="101"/>
      <c r="I550" s="101"/>
      <c r="J550" s="102"/>
      <c r="K550" s="102"/>
    </row>
    <row r="551" spans="1:11" hidden="1" outlineLevel="2" x14ac:dyDescent="0.2">
      <c r="A551" s="97" t="s">
        <v>134</v>
      </c>
      <c r="B551" s="97" t="s">
        <v>135</v>
      </c>
      <c r="C551" s="97" t="s">
        <v>134</v>
      </c>
      <c r="D551" s="98" t="s">
        <v>138</v>
      </c>
      <c r="E551" s="99">
        <v>104.136</v>
      </c>
      <c r="F551" s="100" t="s">
        <v>99</v>
      </c>
      <c r="G551" s="101"/>
      <c r="H551" s="101"/>
      <c r="I551" s="101"/>
      <c r="J551" s="102"/>
      <c r="K551" s="102"/>
    </row>
    <row r="552" spans="1:11" hidden="1" outlineLevel="2" x14ac:dyDescent="0.2">
      <c r="A552" s="97" t="s">
        <v>134</v>
      </c>
      <c r="B552" s="97" t="s">
        <v>135</v>
      </c>
      <c r="C552" s="97" t="s">
        <v>134</v>
      </c>
      <c r="D552" s="98" t="s">
        <v>139</v>
      </c>
      <c r="E552" s="99">
        <v>504.79599999999999</v>
      </c>
      <c r="F552" s="100" t="s">
        <v>99</v>
      </c>
      <c r="G552" s="101"/>
      <c r="H552" s="101"/>
      <c r="I552" s="101"/>
      <c r="J552" s="102"/>
      <c r="K552" s="102"/>
    </row>
    <row r="553" spans="1:11" hidden="1" outlineLevel="2" x14ac:dyDescent="0.2">
      <c r="A553" s="97" t="s">
        <v>134</v>
      </c>
      <c r="B553" s="97" t="s">
        <v>135</v>
      </c>
      <c r="C553" s="97" t="s">
        <v>134</v>
      </c>
      <c r="D553" s="98" t="s">
        <v>140</v>
      </c>
      <c r="E553" s="99">
        <v>10.8169</v>
      </c>
      <c r="F553" s="100" t="s">
        <v>99</v>
      </c>
      <c r="G553" s="101"/>
      <c r="H553" s="101"/>
      <c r="I553" s="101"/>
      <c r="J553" s="102"/>
      <c r="K553" s="102"/>
    </row>
    <row r="554" spans="1:11" hidden="1" outlineLevel="2" x14ac:dyDescent="0.2">
      <c r="A554" s="97" t="s">
        <v>134</v>
      </c>
      <c r="B554" s="97" t="s">
        <v>135</v>
      </c>
      <c r="C554" s="97" t="s">
        <v>134</v>
      </c>
      <c r="D554" s="98" t="s">
        <v>402</v>
      </c>
      <c r="E554" s="99">
        <v>19.421199999999999</v>
      </c>
      <c r="F554" s="100" t="s">
        <v>99</v>
      </c>
      <c r="G554" s="101"/>
      <c r="H554" s="101"/>
      <c r="I554" s="101"/>
      <c r="J554" s="102"/>
      <c r="K554" s="102"/>
    </row>
    <row r="555" spans="1:11" hidden="1" outlineLevel="2" x14ac:dyDescent="0.2">
      <c r="A555" s="97" t="s">
        <v>134</v>
      </c>
      <c r="B555" s="97" t="s">
        <v>135</v>
      </c>
      <c r="C555" s="97" t="s">
        <v>134</v>
      </c>
      <c r="D555" s="98" t="s">
        <v>138</v>
      </c>
      <c r="E555" s="99">
        <v>69.278499999999994</v>
      </c>
      <c r="F555" s="100" t="s">
        <v>99</v>
      </c>
      <c r="G555" s="101"/>
      <c r="H555" s="101"/>
      <c r="I555" s="101"/>
      <c r="J555" s="102"/>
      <c r="K555" s="102"/>
    </row>
    <row r="556" spans="1:11" hidden="1" outlineLevel="2" x14ac:dyDescent="0.2">
      <c r="A556" s="97" t="s">
        <v>134</v>
      </c>
      <c r="B556" s="97" t="s">
        <v>135</v>
      </c>
      <c r="C556" s="97" t="s">
        <v>134</v>
      </c>
      <c r="D556" s="98" t="s">
        <v>139</v>
      </c>
      <c r="E556" s="99">
        <v>281.46499999999997</v>
      </c>
      <c r="F556" s="100" t="s">
        <v>99</v>
      </c>
      <c r="G556" s="101"/>
      <c r="H556" s="101"/>
      <c r="I556" s="101"/>
      <c r="J556" s="102"/>
      <c r="K556" s="102"/>
    </row>
    <row r="557" spans="1:11" hidden="1" outlineLevel="2" x14ac:dyDescent="0.2">
      <c r="A557" s="97" t="s">
        <v>134</v>
      </c>
      <c r="B557" s="97" t="s">
        <v>135</v>
      </c>
      <c r="C557" s="97" t="s">
        <v>134</v>
      </c>
      <c r="D557" s="98" t="s">
        <v>139</v>
      </c>
      <c r="E557" s="99">
        <v>69</v>
      </c>
      <c r="F557" s="100" t="s">
        <v>99</v>
      </c>
      <c r="G557" s="101"/>
      <c r="H557" s="101"/>
      <c r="I557" s="101"/>
      <c r="J557" s="102"/>
      <c r="K557" s="102"/>
    </row>
    <row r="558" spans="1:11" hidden="1" outlineLevel="2" x14ac:dyDescent="0.2">
      <c r="A558" s="97" t="s">
        <v>134</v>
      </c>
      <c r="B558" s="97" t="s">
        <v>135</v>
      </c>
      <c r="C558" s="97" t="s">
        <v>134</v>
      </c>
      <c r="D558" s="98" t="s">
        <v>138</v>
      </c>
      <c r="E558" s="99">
        <v>77.601900000000001</v>
      </c>
      <c r="F558" s="100" t="s">
        <v>99</v>
      </c>
      <c r="G558" s="101"/>
      <c r="H558" s="101"/>
      <c r="I558" s="101"/>
      <c r="J558" s="102"/>
      <c r="K558" s="102"/>
    </row>
    <row r="559" spans="1:11" hidden="1" outlineLevel="2" x14ac:dyDescent="0.2">
      <c r="A559" s="97" t="s">
        <v>134</v>
      </c>
      <c r="B559" s="97" t="s">
        <v>135</v>
      </c>
      <c r="C559" s="97" t="s">
        <v>134</v>
      </c>
      <c r="D559" s="98" t="s">
        <v>407</v>
      </c>
      <c r="E559" s="99">
        <v>152.17500000000001</v>
      </c>
      <c r="F559" s="100" t="s">
        <v>94</v>
      </c>
      <c r="G559" s="101"/>
      <c r="H559" s="101"/>
      <c r="I559" s="101"/>
      <c r="J559" s="102"/>
      <c r="K559" s="102"/>
    </row>
    <row r="560" spans="1:11" hidden="1" outlineLevel="2" x14ac:dyDescent="0.2">
      <c r="A560" s="97" t="s">
        <v>134</v>
      </c>
      <c r="B560" s="97" t="s">
        <v>135</v>
      </c>
      <c r="C560" s="97" t="s">
        <v>134</v>
      </c>
      <c r="D560" s="98" t="s">
        <v>414</v>
      </c>
      <c r="E560" s="99">
        <v>80.584299999999999</v>
      </c>
      <c r="F560" s="100" t="s">
        <v>94</v>
      </c>
      <c r="G560" s="101"/>
      <c r="H560" s="101"/>
      <c r="I560" s="101"/>
      <c r="J560" s="102"/>
      <c r="K560" s="102"/>
    </row>
    <row r="561" spans="1:11" hidden="1" outlineLevel="2" x14ac:dyDescent="0.2">
      <c r="A561" s="97" t="s">
        <v>134</v>
      </c>
      <c r="B561" s="97" t="s">
        <v>135</v>
      </c>
      <c r="C561" s="97" t="s">
        <v>134</v>
      </c>
      <c r="D561" s="98" t="s">
        <v>398</v>
      </c>
      <c r="E561" s="99">
        <v>221.048</v>
      </c>
      <c r="F561" s="100" t="s">
        <v>94</v>
      </c>
      <c r="G561" s="101"/>
      <c r="H561" s="101"/>
      <c r="I561" s="101"/>
      <c r="J561" s="102"/>
      <c r="K561" s="102"/>
    </row>
    <row r="562" spans="1:11" hidden="1" outlineLevel="2" x14ac:dyDescent="0.2">
      <c r="A562" s="97" t="s">
        <v>134</v>
      </c>
      <c r="B562" s="97" t="s">
        <v>135</v>
      </c>
      <c r="C562" s="97" t="s">
        <v>134</v>
      </c>
      <c r="D562" s="98" t="s">
        <v>414</v>
      </c>
      <c r="E562" s="99">
        <v>761.13499999999999</v>
      </c>
      <c r="F562" s="100" t="s">
        <v>94</v>
      </c>
      <c r="G562" s="101"/>
      <c r="H562" s="101"/>
      <c r="I562" s="101"/>
      <c r="J562" s="102"/>
      <c r="K562" s="102"/>
    </row>
    <row r="563" spans="1:11" hidden="1" outlineLevel="2" x14ac:dyDescent="0.2">
      <c r="A563" s="97" t="s">
        <v>134</v>
      </c>
      <c r="B563" s="97" t="s">
        <v>135</v>
      </c>
      <c r="C563" s="97" t="s">
        <v>134</v>
      </c>
      <c r="D563" s="98" t="s">
        <v>418</v>
      </c>
      <c r="E563" s="99">
        <v>293.01</v>
      </c>
      <c r="F563" s="100" t="s">
        <v>99</v>
      </c>
      <c r="G563" s="101"/>
      <c r="H563" s="101"/>
      <c r="I563" s="101"/>
      <c r="J563" s="102"/>
      <c r="K563" s="102"/>
    </row>
    <row r="564" spans="1:11" hidden="1" outlineLevel="2" x14ac:dyDescent="0.2">
      <c r="A564" s="97" t="s">
        <v>134</v>
      </c>
      <c r="B564" s="97" t="s">
        <v>135</v>
      </c>
      <c r="C564" s="97" t="s">
        <v>134</v>
      </c>
      <c r="D564" s="98" t="s">
        <v>399</v>
      </c>
      <c r="E564" s="99">
        <v>31.011700000000001</v>
      </c>
      <c r="F564" s="100" t="s">
        <v>99</v>
      </c>
      <c r="G564" s="101"/>
      <c r="H564" s="101"/>
      <c r="I564" s="101"/>
      <c r="J564" s="102"/>
      <c r="K564" s="102"/>
    </row>
    <row r="565" spans="1:11" hidden="1" outlineLevel="2" x14ac:dyDescent="0.2">
      <c r="A565" s="97" t="s">
        <v>134</v>
      </c>
      <c r="B565" s="97" t="s">
        <v>135</v>
      </c>
      <c r="C565" s="97" t="s">
        <v>134</v>
      </c>
      <c r="D565" s="98" t="s">
        <v>398</v>
      </c>
      <c r="E565" s="99">
        <v>91.450400000000002</v>
      </c>
      <c r="F565" s="100" t="s">
        <v>99</v>
      </c>
      <c r="G565" s="101"/>
      <c r="H565" s="101"/>
      <c r="I565" s="101"/>
      <c r="J565" s="102"/>
      <c r="K565" s="102"/>
    </row>
    <row r="566" spans="1:11" hidden="1" outlineLevel="2" x14ac:dyDescent="0.2">
      <c r="A566" s="97" t="s">
        <v>134</v>
      </c>
      <c r="B566" s="97" t="s">
        <v>135</v>
      </c>
      <c r="C566" s="97" t="s">
        <v>134</v>
      </c>
      <c r="D566" s="98" t="s">
        <v>400</v>
      </c>
      <c r="E566" s="99">
        <v>82.394400000000005</v>
      </c>
      <c r="F566" s="100" t="s">
        <v>99</v>
      </c>
      <c r="G566" s="101"/>
      <c r="H566" s="101"/>
      <c r="I566" s="101"/>
      <c r="J566" s="102"/>
      <c r="K566" s="102"/>
    </row>
    <row r="567" spans="1:11" hidden="1" outlineLevel="2" x14ac:dyDescent="0.2">
      <c r="A567" s="97" t="s">
        <v>134</v>
      </c>
      <c r="B567" s="97" t="s">
        <v>135</v>
      </c>
      <c r="C567" s="97" t="s">
        <v>134</v>
      </c>
      <c r="D567" s="98" t="s">
        <v>136</v>
      </c>
      <c r="E567" s="99">
        <v>324.55799999999999</v>
      </c>
      <c r="F567" s="100" t="s">
        <v>94</v>
      </c>
      <c r="G567" s="101"/>
      <c r="H567" s="101"/>
      <c r="I567" s="101"/>
      <c r="J567" s="102"/>
      <c r="K567" s="102"/>
    </row>
    <row r="568" spans="1:11" hidden="1" outlineLevel="2" x14ac:dyDescent="0.2">
      <c r="A568" s="97" t="s">
        <v>134</v>
      </c>
      <c r="B568" s="97" t="s">
        <v>135</v>
      </c>
      <c r="C568" s="97" t="s">
        <v>134</v>
      </c>
      <c r="D568" s="98" t="s">
        <v>137</v>
      </c>
      <c r="E568" s="99">
        <v>74.400000000000006</v>
      </c>
      <c r="F568" s="100" t="s">
        <v>99</v>
      </c>
      <c r="G568" s="101"/>
      <c r="H568" s="101"/>
      <c r="I568" s="101"/>
      <c r="J568" s="102"/>
      <c r="K568" s="102"/>
    </row>
    <row r="569" spans="1:11" hidden="1" outlineLevel="2" x14ac:dyDescent="0.2">
      <c r="A569" s="97" t="s">
        <v>134</v>
      </c>
      <c r="B569" s="97" t="s">
        <v>135</v>
      </c>
      <c r="C569" s="97" t="s">
        <v>134</v>
      </c>
      <c r="D569" s="98" t="s">
        <v>394</v>
      </c>
      <c r="E569" s="99">
        <v>658.78399999999999</v>
      </c>
      <c r="F569" s="100" t="s">
        <v>99</v>
      </c>
      <c r="G569" s="101"/>
      <c r="H569" s="101"/>
      <c r="I569" s="101"/>
      <c r="J569" s="102"/>
      <c r="K569" s="102"/>
    </row>
    <row r="570" spans="1:11" hidden="1" outlineLevel="2" x14ac:dyDescent="0.2">
      <c r="A570" s="97" t="s">
        <v>134</v>
      </c>
      <c r="B570" s="97" t="s">
        <v>135</v>
      </c>
      <c r="C570" s="97" t="s">
        <v>134</v>
      </c>
      <c r="D570" s="98" t="s">
        <v>409</v>
      </c>
      <c r="E570" s="99">
        <v>226.608</v>
      </c>
      <c r="F570" s="100" t="s">
        <v>99</v>
      </c>
      <c r="G570" s="101"/>
      <c r="H570" s="101"/>
      <c r="I570" s="101"/>
      <c r="J570" s="102"/>
      <c r="K570" s="102"/>
    </row>
    <row r="571" spans="1:11" hidden="1" outlineLevel="2" x14ac:dyDescent="0.2">
      <c r="A571" s="97" t="s">
        <v>134</v>
      </c>
      <c r="B571" s="97" t="s">
        <v>135</v>
      </c>
      <c r="C571" s="97" t="s">
        <v>134</v>
      </c>
      <c r="D571" s="98" t="s">
        <v>406</v>
      </c>
      <c r="E571" s="99">
        <v>9.1</v>
      </c>
      <c r="F571" s="100" t="s">
        <v>99</v>
      </c>
      <c r="G571" s="101"/>
      <c r="H571" s="101"/>
      <c r="I571" s="101"/>
      <c r="J571" s="102"/>
      <c r="K571" s="102"/>
    </row>
    <row r="572" spans="1:11" hidden="1" outlineLevel="2" x14ac:dyDescent="0.2">
      <c r="A572" s="97" t="s">
        <v>134</v>
      </c>
      <c r="B572" s="97" t="s">
        <v>135</v>
      </c>
      <c r="C572" s="97" t="s">
        <v>134</v>
      </c>
      <c r="D572" s="98" t="s">
        <v>419</v>
      </c>
      <c r="E572" s="99">
        <v>32.439700000000002</v>
      </c>
      <c r="F572" s="100" t="s">
        <v>99</v>
      </c>
      <c r="G572" s="101"/>
      <c r="H572" s="101"/>
      <c r="I572" s="101"/>
      <c r="J572" s="102"/>
      <c r="K572" s="102"/>
    </row>
    <row r="573" spans="1:11" hidden="1" outlineLevel="2" x14ac:dyDescent="0.2">
      <c r="A573" s="97" t="s">
        <v>134</v>
      </c>
      <c r="B573" s="97" t="s">
        <v>135</v>
      </c>
      <c r="C573" s="97" t="s">
        <v>134</v>
      </c>
      <c r="D573" s="98" t="s">
        <v>138</v>
      </c>
      <c r="E573" s="99">
        <v>57.784500000000001</v>
      </c>
      <c r="F573" s="100" t="s">
        <v>99</v>
      </c>
      <c r="G573" s="101"/>
      <c r="H573" s="101"/>
      <c r="I573" s="101"/>
      <c r="J573" s="102"/>
      <c r="K573" s="102"/>
    </row>
    <row r="574" spans="1:11" outlineLevel="1" collapsed="1" x14ac:dyDescent="0.2">
      <c r="A574" s="97"/>
      <c r="B574" s="92" t="s">
        <v>54</v>
      </c>
      <c r="C574" s="97"/>
      <c r="D574" s="98"/>
      <c r="E574" s="99">
        <f>SUBTOTAL(9,E474:E573)</f>
        <v>36833.819356000007</v>
      </c>
      <c r="F574" s="100"/>
      <c r="G574" s="106">
        <f>SUM(G474:G573)</f>
        <v>0</v>
      </c>
      <c r="H574" s="106">
        <f>SUM(H474:H573)</f>
        <v>0</v>
      </c>
      <c r="I574" s="106">
        <f>SUM(I474:I573)</f>
        <v>0</v>
      </c>
      <c r="J574" s="102"/>
      <c r="K574" s="102"/>
    </row>
    <row r="575" spans="1:11" hidden="1" outlineLevel="2" x14ac:dyDescent="0.2">
      <c r="A575" s="97" t="s">
        <v>134</v>
      </c>
      <c r="B575" s="97" t="s">
        <v>141</v>
      </c>
      <c r="C575" s="97" t="s">
        <v>134</v>
      </c>
      <c r="D575" s="98" t="s">
        <v>420</v>
      </c>
      <c r="E575" s="99">
        <v>2037.82</v>
      </c>
      <c r="F575" s="100" t="s">
        <v>99</v>
      </c>
      <c r="G575" s="101"/>
      <c r="H575" s="101"/>
      <c r="I575" s="101"/>
      <c r="J575" s="102"/>
      <c r="K575" s="102"/>
    </row>
    <row r="576" spans="1:11" hidden="1" outlineLevel="2" x14ac:dyDescent="0.2">
      <c r="A576" s="97" t="s">
        <v>134</v>
      </c>
      <c r="B576" s="97" t="s">
        <v>141</v>
      </c>
      <c r="C576" s="97" t="s">
        <v>134</v>
      </c>
      <c r="D576" s="98" t="s">
        <v>421</v>
      </c>
      <c r="E576" s="99">
        <v>395.58600000000001</v>
      </c>
      <c r="F576" s="100" t="s">
        <v>94</v>
      </c>
      <c r="G576" s="101"/>
      <c r="H576" s="101"/>
      <c r="I576" s="101"/>
      <c r="J576" s="102"/>
      <c r="K576" s="102"/>
    </row>
    <row r="577" spans="1:11" hidden="1" outlineLevel="2" x14ac:dyDescent="0.2">
      <c r="A577" s="97" t="s">
        <v>134</v>
      </c>
      <c r="B577" s="97" t="s">
        <v>141</v>
      </c>
      <c r="C577" s="97" t="s">
        <v>134</v>
      </c>
      <c r="D577" s="98" t="s">
        <v>422</v>
      </c>
      <c r="E577" s="99">
        <v>446.95400000000001</v>
      </c>
      <c r="F577" s="100" t="s">
        <v>94</v>
      </c>
      <c r="G577" s="101"/>
      <c r="H577" s="101"/>
      <c r="I577" s="101"/>
      <c r="J577" s="102"/>
      <c r="K577" s="102"/>
    </row>
    <row r="578" spans="1:11" hidden="1" outlineLevel="2" x14ac:dyDescent="0.2">
      <c r="A578" s="97" t="s">
        <v>134</v>
      </c>
      <c r="B578" s="97" t="s">
        <v>141</v>
      </c>
      <c r="C578" s="97" t="s">
        <v>134</v>
      </c>
      <c r="D578" s="98" t="s">
        <v>142</v>
      </c>
      <c r="E578" s="99">
        <v>494.28100000000001</v>
      </c>
      <c r="F578" s="100" t="s">
        <v>94</v>
      </c>
      <c r="G578" s="101"/>
      <c r="H578" s="101"/>
      <c r="I578" s="101"/>
      <c r="J578" s="102"/>
      <c r="K578" s="102"/>
    </row>
    <row r="579" spans="1:11" hidden="1" outlineLevel="2" x14ac:dyDescent="0.2">
      <c r="A579" s="97" t="s">
        <v>134</v>
      </c>
      <c r="B579" s="97" t="s">
        <v>141</v>
      </c>
      <c r="C579" s="97" t="s">
        <v>134</v>
      </c>
      <c r="D579" s="98" t="s">
        <v>142</v>
      </c>
      <c r="E579" s="99">
        <v>210.38</v>
      </c>
      <c r="F579" s="100" t="s">
        <v>94</v>
      </c>
      <c r="G579" s="101"/>
      <c r="H579" s="101"/>
      <c r="I579" s="101"/>
      <c r="J579" s="102"/>
      <c r="K579" s="102"/>
    </row>
    <row r="580" spans="1:11" hidden="1" outlineLevel="2" x14ac:dyDescent="0.2">
      <c r="A580" s="97" t="s">
        <v>134</v>
      </c>
      <c r="B580" s="97" t="s">
        <v>141</v>
      </c>
      <c r="C580" s="97" t="s">
        <v>134</v>
      </c>
      <c r="D580" s="98" t="s">
        <v>142</v>
      </c>
      <c r="E580" s="99">
        <v>13.700699999999999</v>
      </c>
      <c r="F580" s="100" t="s">
        <v>94</v>
      </c>
      <c r="G580" s="101"/>
      <c r="H580" s="101"/>
      <c r="I580" s="101"/>
      <c r="J580" s="102"/>
      <c r="K580" s="102"/>
    </row>
    <row r="581" spans="1:11" hidden="1" outlineLevel="2" x14ac:dyDescent="0.2">
      <c r="A581" s="97" t="s">
        <v>134</v>
      </c>
      <c r="B581" s="97" t="s">
        <v>141</v>
      </c>
      <c r="C581" s="97" t="s">
        <v>134</v>
      </c>
      <c r="D581" s="98" t="s">
        <v>142</v>
      </c>
      <c r="E581" s="99">
        <v>10.409599999999999</v>
      </c>
      <c r="F581" s="100" t="s">
        <v>94</v>
      </c>
      <c r="G581" s="101"/>
      <c r="H581" s="101"/>
      <c r="I581" s="101"/>
      <c r="J581" s="102"/>
      <c r="K581" s="102"/>
    </row>
    <row r="582" spans="1:11" hidden="1" outlineLevel="2" x14ac:dyDescent="0.2">
      <c r="A582" s="97" t="s">
        <v>134</v>
      </c>
      <c r="B582" s="97" t="s">
        <v>141</v>
      </c>
      <c r="C582" s="97" t="s">
        <v>134</v>
      </c>
      <c r="D582" s="98" t="s">
        <v>144</v>
      </c>
      <c r="E582" s="99">
        <v>893.52099999999996</v>
      </c>
      <c r="F582" s="100" t="s">
        <v>94</v>
      </c>
      <c r="G582" s="101"/>
      <c r="H582" s="101"/>
      <c r="I582" s="101"/>
      <c r="J582" s="102"/>
      <c r="K582" s="102"/>
    </row>
    <row r="583" spans="1:11" hidden="1" outlineLevel="2" x14ac:dyDescent="0.2">
      <c r="A583" s="97" t="s">
        <v>134</v>
      </c>
      <c r="B583" s="97" t="s">
        <v>141</v>
      </c>
      <c r="C583" s="97" t="s">
        <v>134</v>
      </c>
      <c r="D583" s="98" t="s">
        <v>144</v>
      </c>
      <c r="E583" s="99">
        <v>90.259600000000006</v>
      </c>
      <c r="F583" s="100" t="s">
        <v>94</v>
      </c>
      <c r="G583" s="101"/>
      <c r="H583" s="101"/>
      <c r="I583" s="101"/>
      <c r="J583" s="102"/>
      <c r="K583" s="102"/>
    </row>
    <row r="584" spans="1:11" hidden="1" outlineLevel="2" x14ac:dyDescent="0.2">
      <c r="A584" s="97" t="s">
        <v>134</v>
      </c>
      <c r="B584" s="97" t="s">
        <v>141</v>
      </c>
      <c r="C584" s="97" t="s">
        <v>134</v>
      </c>
      <c r="D584" s="98" t="s">
        <v>143</v>
      </c>
      <c r="E584" s="99">
        <v>605.20000000000005</v>
      </c>
      <c r="F584" s="100" t="s">
        <v>94</v>
      </c>
      <c r="G584" s="101"/>
      <c r="H584" s="101"/>
      <c r="I584" s="101"/>
      <c r="J584" s="102"/>
      <c r="K584" s="102"/>
    </row>
    <row r="585" spans="1:11" hidden="1" outlineLevel="2" x14ac:dyDescent="0.2">
      <c r="A585" s="97" t="s">
        <v>134</v>
      </c>
      <c r="B585" s="97" t="s">
        <v>141</v>
      </c>
      <c r="C585" s="97" t="s">
        <v>134</v>
      </c>
      <c r="D585" s="98" t="s">
        <v>143</v>
      </c>
      <c r="E585" s="99">
        <v>795.00400000000002</v>
      </c>
      <c r="F585" s="100" t="s">
        <v>94</v>
      </c>
      <c r="G585" s="101"/>
      <c r="H585" s="101"/>
      <c r="I585" s="101"/>
      <c r="J585" s="102"/>
      <c r="K585" s="102"/>
    </row>
    <row r="586" spans="1:11" ht="22.5" outlineLevel="1" collapsed="1" x14ac:dyDescent="0.2">
      <c r="A586" s="97"/>
      <c r="B586" s="92" t="s">
        <v>55</v>
      </c>
      <c r="C586" s="97"/>
      <c r="D586" s="98"/>
      <c r="E586" s="99">
        <f>SUBTOTAL(9,E575:E585)</f>
        <v>5993.1158999999998</v>
      </c>
      <c r="F586" s="100"/>
      <c r="G586" s="106">
        <f>SUM(G575:G585)</f>
        <v>0</v>
      </c>
      <c r="H586" s="106">
        <f>SUM(H575:H585)</f>
        <v>0</v>
      </c>
      <c r="I586" s="106">
        <f>SUM(I575:I585)</f>
        <v>0</v>
      </c>
      <c r="J586" s="102"/>
      <c r="K586" s="102"/>
    </row>
    <row r="587" spans="1:11" hidden="1" outlineLevel="2" x14ac:dyDescent="0.2">
      <c r="A587" s="97" t="s">
        <v>134</v>
      </c>
      <c r="B587" s="97" t="s">
        <v>145</v>
      </c>
      <c r="C587" s="97" t="s">
        <v>134</v>
      </c>
      <c r="D587" s="98" t="s">
        <v>146</v>
      </c>
      <c r="E587" s="99">
        <v>21.7027</v>
      </c>
      <c r="F587" s="100" t="s">
        <v>95</v>
      </c>
      <c r="G587" s="101"/>
      <c r="H587" s="101"/>
      <c r="I587" s="101"/>
      <c r="J587" s="101"/>
      <c r="K587" s="102"/>
    </row>
    <row r="588" spans="1:11" hidden="1" outlineLevel="2" x14ac:dyDescent="0.2">
      <c r="A588" s="97" t="s">
        <v>134</v>
      </c>
      <c r="B588" s="97" t="s">
        <v>145</v>
      </c>
      <c r="C588" s="97" t="s">
        <v>134</v>
      </c>
      <c r="D588" s="98" t="s">
        <v>146</v>
      </c>
      <c r="E588" s="99">
        <v>11.958500000000001</v>
      </c>
      <c r="F588" s="100" t="s">
        <v>95</v>
      </c>
      <c r="G588" s="101"/>
      <c r="H588" s="101"/>
      <c r="I588" s="101"/>
      <c r="J588" s="101"/>
      <c r="K588" s="102"/>
    </row>
    <row r="589" spans="1:11" hidden="1" outlineLevel="2" x14ac:dyDescent="0.2">
      <c r="A589" s="97" t="s">
        <v>134</v>
      </c>
      <c r="B589" s="97" t="s">
        <v>145</v>
      </c>
      <c r="C589" s="97" t="s">
        <v>134</v>
      </c>
      <c r="D589" s="98" t="s">
        <v>146</v>
      </c>
      <c r="E589" s="99">
        <v>2.8823599999999998</v>
      </c>
      <c r="F589" s="100" t="s">
        <v>95</v>
      </c>
      <c r="G589" s="101"/>
      <c r="H589" s="101"/>
      <c r="I589" s="101"/>
      <c r="J589" s="101"/>
      <c r="K589" s="102"/>
    </row>
    <row r="590" spans="1:11" hidden="1" outlineLevel="2" x14ac:dyDescent="0.2">
      <c r="A590" s="97" t="s">
        <v>134</v>
      </c>
      <c r="B590" s="97" t="s">
        <v>145</v>
      </c>
      <c r="C590" s="97" t="s">
        <v>134</v>
      </c>
      <c r="D590" s="98" t="s">
        <v>147</v>
      </c>
      <c r="E590" s="99">
        <v>80.811400000000006</v>
      </c>
      <c r="F590" s="100" t="s">
        <v>95</v>
      </c>
      <c r="G590" s="101"/>
      <c r="H590" s="101"/>
      <c r="I590" s="101"/>
      <c r="J590" s="101"/>
      <c r="K590" s="102"/>
    </row>
    <row r="591" spans="1:11" hidden="1" outlineLevel="2" x14ac:dyDescent="0.2">
      <c r="A591" s="97" t="s">
        <v>134</v>
      </c>
      <c r="B591" s="97" t="s">
        <v>145</v>
      </c>
      <c r="C591" s="97" t="s">
        <v>134</v>
      </c>
      <c r="D591" s="98" t="s">
        <v>147</v>
      </c>
      <c r="E591" s="99">
        <v>8.5565899999999999</v>
      </c>
      <c r="F591" s="100" t="s">
        <v>95</v>
      </c>
      <c r="G591" s="101"/>
      <c r="H591" s="101"/>
      <c r="I591" s="101"/>
      <c r="J591" s="101"/>
      <c r="K591" s="102"/>
    </row>
    <row r="592" spans="1:11" hidden="1" outlineLevel="2" x14ac:dyDescent="0.2">
      <c r="A592" s="97" t="s">
        <v>134</v>
      </c>
      <c r="B592" s="97" t="s">
        <v>145</v>
      </c>
      <c r="C592" s="97" t="s">
        <v>134</v>
      </c>
      <c r="D592" s="98" t="s">
        <v>147</v>
      </c>
      <c r="E592" s="99">
        <v>38.222299999999997</v>
      </c>
      <c r="F592" s="100" t="s">
        <v>95</v>
      </c>
      <c r="G592" s="101"/>
      <c r="H592" s="101"/>
      <c r="I592" s="101"/>
      <c r="J592" s="101"/>
      <c r="K592" s="102"/>
    </row>
    <row r="593" spans="1:11" hidden="1" outlineLevel="2" x14ac:dyDescent="0.2">
      <c r="A593" s="97" t="s">
        <v>134</v>
      </c>
      <c r="B593" s="97" t="s">
        <v>145</v>
      </c>
      <c r="C593" s="97" t="s">
        <v>134</v>
      </c>
      <c r="D593" s="98" t="s">
        <v>146</v>
      </c>
      <c r="E593" s="99">
        <v>97.119200000000006</v>
      </c>
      <c r="F593" s="100" t="s">
        <v>95</v>
      </c>
      <c r="G593" s="101"/>
      <c r="H593" s="101"/>
      <c r="I593" s="101"/>
      <c r="J593" s="101"/>
      <c r="K593" s="102"/>
    </row>
    <row r="594" spans="1:11" hidden="1" outlineLevel="2" x14ac:dyDescent="0.2">
      <c r="A594" s="97" t="s">
        <v>134</v>
      </c>
      <c r="B594" s="97" t="s">
        <v>145</v>
      </c>
      <c r="C594" s="97" t="s">
        <v>134</v>
      </c>
      <c r="D594" s="98" t="s">
        <v>146</v>
      </c>
      <c r="E594" s="99">
        <v>19.9573</v>
      </c>
      <c r="F594" s="100" t="s">
        <v>95</v>
      </c>
      <c r="G594" s="101"/>
      <c r="H594" s="101"/>
      <c r="I594" s="101"/>
      <c r="J594" s="101"/>
      <c r="K594" s="102"/>
    </row>
    <row r="595" spans="1:11" hidden="1" outlineLevel="2" x14ac:dyDescent="0.2">
      <c r="A595" s="97" t="s">
        <v>134</v>
      </c>
      <c r="B595" s="97" t="s">
        <v>145</v>
      </c>
      <c r="C595" s="97" t="s">
        <v>134</v>
      </c>
      <c r="D595" s="98" t="s">
        <v>148</v>
      </c>
      <c r="E595" s="99">
        <v>54.8688</v>
      </c>
      <c r="F595" s="100" t="s">
        <v>95</v>
      </c>
      <c r="G595" s="101"/>
      <c r="H595" s="101"/>
      <c r="I595" s="101"/>
      <c r="J595" s="101"/>
      <c r="K595" s="102"/>
    </row>
    <row r="596" spans="1:11" hidden="1" outlineLevel="2" x14ac:dyDescent="0.2">
      <c r="A596" s="97" t="s">
        <v>134</v>
      </c>
      <c r="B596" s="97" t="s">
        <v>145</v>
      </c>
      <c r="C596" s="97" t="s">
        <v>134</v>
      </c>
      <c r="D596" s="98" t="s">
        <v>147</v>
      </c>
      <c r="E596" s="99">
        <v>37.810400000000001</v>
      </c>
      <c r="F596" s="100" t="s">
        <v>95</v>
      </c>
      <c r="G596" s="101"/>
      <c r="H596" s="101"/>
      <c r="I596" s="101"/>
      <c r="J596" s="101"/>
      <c r="K596" s="102"/>
    </row>
    <row r="597" spans="1:11" hidden="1" outlineLevel="2" x14ac:dyDescent="0.2">
      <c r="A597" s="97" t="s">
        <v>134</v>
      </c>
      <c r="B597" s="97" t="s">
        <v>145</v>
      </c>
      <c r="C597" s="97" t="s">
        <v>134</v>
      </c>
      <c r="D597" s="98" t="s">
        <v>423</v>
      </c>
      <c r="E597" s="99">
        <v>176.80099999999999</v>
      </c>
      <c r="F597" s="100" t="s">
        <v>95</v>
      </c>
      <c r="G597" s="101"/>
      <c r="H597" s="101"/>
      <c r="I597" s="101"/>
      <c r="J597" s="101"/>
      <c r="K597" s="102"/>
    </row>
    <row r="598" spans="1:11" hidden="1" outlineLevel="2" x14ac:dyDescent="0.2">
      <c r="A598" s="97" t="s">
        <v>134</v>
      </c>
      <c r="B598" s="97" t="s">
        <v>145</v>
      </c>
      <c r="C598" s="97" t="s">
        <v>134</v>
      </c>
      <c r="D598" s="98" t="s">
        <v>147</v>
      </c>
      <c r="E598" s="99">
        <v>8.9276</v>
      </c>
      <c r="F598" s="100" t="s">
        <v>95</v>
      </c>
      <c r="G598" s="101"/>
      <c r="H598" s="101"/>
      <c r="I598" s="101"/>
      <c r="J598" s="101"/>
      <c r="K598" s="102"/>
    </row>
    <row r="599" spans="1:11" outlineLevel="1" collapsed="1" x14ac:dyDescent="0.2">
      <c r="A599" s="97"/>
      <c r="B599" s="92" t="s">
        <v>56</v>
      </c>
      <c r="C599" s="97"/>
      <c r="D599" s="98"/>
      <c r="E599" s="99">
        <f>SUBTOTAL(9,E587:E598)</f>
        <v>559.61815000000001</v>
      </c>
      <c r="F599" s="100"/>
      <c r="G599" s="106">
        <f>SUM(G587:G598)</f>
        <v>0</v>
      </c>
      <c r="H599" s="106">
        <f>SUM(H587:H598)</f>
        <v>0</v>
      </c>
      <c r="I599" s="106">
        <f>SUM(I587:I598)</f>
        <v>0</v>
      </c>
      <c r="J599" s="106">
        <f>SUM(J587:J598)</f>
        <v>0</v>
      </c>
      <c r="K599" s="115"/>
    </row>
    <row r="600" spans="1:11" hidden="1" outlineLevel="2" x14ac:dyDescent="0.2">
      <c r="A600" s="97" t="s">
        <v>134</v>
      </c>
      <c r="B600" s="97" t="s">
        <v>424</v>
      </c>
      <c r="C600" s="97" t="s">
        <v>134</v>
      </c>
      <c r="D600" s="98" t="s">
        <v>425</v>
      </c>
      <c r="E600" s="99">
        <v>60.689799999999998</v>
      </c>
      <c r="F600" s="100" t="s">
        <v>99</v>
      </c>
      <c r="G600" s="101"/>
      <c r="H600" s="101"/>
      <c r="I600" s="101"/>
      <c r="J600" s="102"/>
      <c r="K600" s="102"/>
    </row>
    <row r="601" spans="1:11" hidden="1" outlineLevel="2" x14ac:dyDescent="0.2">
      <c r="A601" s="97" t="s">
        <v>134</v>
      </c>
      <c r="B601" s="97" t="s">
        <v>424</v>
      </c>
      <c r="C601" s="97" t="s">
        <v>134</v>
      </c>
      <c r="D601" s="98" t="s">
        <v>426</v>
      </c>
      <c r="E601" s="99">
        <v>35.318100000000001</v>
      </c>
      <c r="F601" s="100" t="s">
        <v>99</v>
      </c>
      <c r="G601" s="101"/>
      <c r="H601" s="101"/>
      <c r="I601" s="101"/>
      <c r="J601" s="102"/>
      <c r="K601" s="102"/>
    </row>
    <row r="602" spans="1:11" hidden="1" outlineLevel="2" x14ac:dyDescent="0.2">
      <c r="A602" s="97" t="s">
        <v>134</v>
      </c>
      <c r="B602" s="97" t="s">
        <v>424</v>
      </c>
      <c r="C602" s="97" t="s">
        <v>134</v>
      </c>
      <c r="D602" s="98" t="s">
        <v>427</v>
      </c>
      <c r="E602" s="99">
        <v>261.54500000000002</v>
      </c>
      <c r="F602" s="100" t="s">
        <v>94</v>
      </c>
      <c r="G602" s="101"/>
      <c r="H602" s="101"/>
      <c r="I602" s="101"/>
      <c r="J602" s="102"/>
      <c r="K602" s="102"/>
    </row>
    <row r="603" spans="1:11" hidden="1" outlineLevel="2" x14ac:dyDescent="0.2">
      <c r="A603" s="97" t="s">
        <v>134</v>
      </c>
      <c r="B603" s="97" t="s">
        <v>424</v>
      </c>
      <c r="C603" s="97" t="s">
        <v>134</v>
      </c>
      <c r="D603" s="98" t="s">
        <v>427</v>
      </c>
      <c r="E603" s="99">
        <v>76</v>
      </c>
      <c r="F603" s="100" t="s">
        <v>94</v>
      </c>
      <c r="G603" s="101"/>
      <c r="H603" s="101"/>
      <c r="I603" s="101"/>
      <c r="J603" s="102"/>
      <c r="K603" s="102"/>
    </row>
    <row r="604" spans="1:11" hidden="1" outlineLevel="2" x14ac:dyDescent="0.2">
      <c r="A604" s="97" t="s">
        <v>134</v>
      </c>
      <c r="B604" s="97" t="s">
        <v>424</v>
      </c>
      <c r="C604" s="97" t="s">
        <v>134</v>
      </c>
      <c r="D604" s="98" t="s">
        <v>427</v>
      </c>
      <c r="E604" s="99">
        <v>244.11699999999999</v>
      </c>
      <c r="F604" s="100" t="s">
        <v>94</v>
      </c>
      <c r="G604" s="101"/>
      <c r="H604" s="101"/>
      <c r="I604" s="101"/>
      <c r="J604" s="102"/>
      <c r="K604" s="102"/>
    </row>
    <row r="605" spans="1:11" hidden="1" outlineLevel="2" x14ac:dyDescent="0.2">
      <c r="A605" s="97" t="s">
        <v>134</v>
      </c>
      <c r="B605" s="97" t="s">
        <v>424</v>
      </c>
      <c r="C605" s="97" t="s">
        <v>134</v>
      </c>
      <c r="D605" s="98" t="s">
        <v>427</v>
      </c>
      <c r="E605" s="99">
        <v>234.18899999999999</v>
      </c>
      <c r="F605" s="100" t="s">
        <v>94</v>
      </c>
      <c r="G605" s="101"/>
      <c r="H605" s="101"/>
      <c r="I605" s="101"/>
      <c r="J605" s="102"/>
      <c r="K605" s="102"/>
    </row>
    <row r="606" spans="1:11" hidden="1" outlineLevel="2" x14ac:dyDescent="0.2">
      <c r="A606" s="97" t="s">
        <v>134</v>
      </c>
      <c r="B606" s="97" t="s">
        <v>424</v>
      </c>
      <c r="C606" s="97" t="s">
        <v>134</v>
      </c>
      <c r="D606" s="98" t="s">
        <v>427</v>
      </c>
      <c r="E606" s="99">
        <v>6.78573</v>
      </c>
      <c r="F606" s="100" t="s">
        <v>94</v>
      </c>
      <c r="G606" s="101"/>
      <c r="H606" s="101"/>
      <c r="I606" s="101"/>
      <c r="J606" s="102"/>
      <c r="K606" s="102"/>
    </row>
    <row r="607" spans="1:11" outlineLevel="1" collapsed="1" x14ac:dyDescent="0.2">
      <c r="A607" s="97"/>
      <c r="B607" s="92" t="s">
        <v>57</v>
      </c>
      <c r="C607" s="97"/>
      <c r="D607" s="98"/>
      <c r="E607" s="99">
        <f>SUBTOTAL(9,E600:E606)</f>
        <v>918.64462999999989</v>
      </c>
      <c r="F607" s="100"/>
      <c r="G607" s="106">
        <f>SUM(G600:G606)</f>
        <v>0</v>
      </c>
      <c r="H607" s="106">
        <f>SUM(H600:H606)</f>
        <v>0</v>
      </c>
      <c r="I607" s="106">
        <f>SUM(I600:I606)</f>
        <v>0</v>
      </c>
      <c r="J607" s="102"/>
      <c r="K607" s="102"/>
    </row>
    <row r="608" spans="1:11" hidden="1" outlineLevel="2" x14ac:dyDescent="0.2">
      <c r="A608" s="97" t="s">
        <v>134</v>
      </c>
      <c r="B608" s="97" t="s">
        <v>239</v>
      </c>
      <c r="C608" s="97" t="s">
        <v>134</v>
      </c>
      <c r="D608" s="98" t="s">
        <v>241</v>
      </c>
      <c r="E608" s="99">
        <v>1155.5</v>
      </c>
      <c r="F608" s="100" t="s">
        <v>91</v>
      </c>
      <c r="G608" s="101"/>
      <c r="H608" s="101"/>
      <c r="I608" s="101"/>
      <c r="J608" s="102"/>
      <c r="K608" s="102"/>
    </row>
    <row r="609" spans="1:11" hidden="1" outlineLevel="2" x14ac:dyDescent="0.2">
      <c r="A609" s="97" t="s">
        <v>134</v>
      </c>
      <c r="B609" s="97" t="s">
        <v>239</v>
      </c>
      <c r="C609" s="97" t="s">
        <v>134</v>
      </c>
      <c r="D609" s="98" t="s">
        <v>241</v>
      </c>
      <c r="E609" s="99">
        <v>72.786100000000005</v>
      </c>
      <c r="F609" s="100" t="s">
        <v>91</v>
      </c>
      <c r="G609" s="101"/>
      <c r="H609" s="101"/>
      <c r="I609" s="101"/>
      <c r="J609" s="102"/>
      <c r="K609" s="102"/>
    </row>
    <row r="610" spans="1:11" hidden="1" outlineLevel="2" x14ac:dyDescent="0.2">
      <c r="A610" s="97" t="s">
        <v>134</v>
      </c>
      <c r="B610" s="97" t="s">
        <v>239</v>
      </c>
      <c r="C610" s="97" t="s">
        <v>134</v>
      </c>
      <c r="D610" s="98" t="s">
        <v>240</v>
      </c>
      <c r="E610" s="99">
        <v>130.173</v>
      </c>
      <c r="F610" s="100" t="s">
        <v>91</v>
      </c>
      <c r="G610" s="101"/>
      <c r="H610" s="101"/>
      <c r="I610" s="101"/>
      <c r="J610" s="102"/>
      <c r="K610" s="102"/>
    </row>
    <row r="611" spans="1:11" hidden="1" outlineLevel="2" x14ac:dyDescent="0.2">
      <c r="A611" s="97" t="s">
        <v>134</v>
      </c>
      <c r="B611" s="97" t="s">
        <v>239</v>
      </c>
      <c r="C611" s="97" t="s">
        <v>134</v>
      </c>
      <c r="D611" s="98" t="s">
        <v>240</v>
      </c>
      <c r="E611" s="99">
        <v>1159.9100000000001</v>
      </c>
      <c r="F611" s="100" t="s">
        <v>91</v>
      </c>
      <c r="G611" s="101"/>
      <c r="H611" s="101"/>
      <c r="I611" s="101"/>
      <c r="J611" s="102"/>
      <c r="K611" s="102"/>
    </row>
    <row r="612" spans="1:11" hidden="1" outlineLevel="2" x14ac:dyDescent="0.2">
      <c r="A612" s="97" t="s">
        <v>134</v>
      </c>
      <c r="B612" s="97" t="s">
        <v>239</v>
      </c>
      <c r="C612" s="97" t="s">
        <v>134</v>
      </c>
      <c r="D612" s="98" t="s">
        <v>240</v>
      </c>
      <c r="E612" s="99">
        <v>188.149</v>
      </c>
      <c r="F612" s="100" t="s">
        <v>91</v>
      </c>
      <c r="G612" s="101"/>
      <c r="H612" s="101"/>
      <c r="I612" s="101"/>
      <c r="J612" s="102"/>
      <c r="K612" s="102"/>
    </row>
    <row r="613" spans="1:11" hidden="1" outlineLevel="2" x14ac:dyDescent="0.2">
      <c r="A613" s="97" t="s">
        <v>134</v>
      </c>
      <c r="B613" s="97" t="s">
        <v>239</v>
      </c>
      <c r="C613" s="97" t="s">
        <v>134</v>
      </c>
      <c r="D613" s="98" t="s">
        <v>240</v>
      </c>
      <c r="E613" s="99">
        <v>7.59232</v>
      </c>
      <c r="F613" s="100" t="s">
        <v>94</v>
      </c>
      <c r="G613" s="101"/>
      <c r="H613" s="101"/>
      <c r="I613" s="101"/>
      <c r="J613" s="102"/>
      <c r="K613" s="102"/>
    </row>
    <row r="614" spans="1:11" hidden="1" outlineLevel="2" x14ac:dyDescent="0.2">
      <c r="A614" s="97" t="s">
        <v>134</v>
      </c>
      <c r="B614" s="97" t="s">
        <v>239</v>
      </c>
      <c r="C614" s="97" t="s">
        <v>134</v>
      </c>
      <c r="D614" s="98" t="s">
        <v>240</v>
      </c>
      <c r="E614" s="99">
        <v>35.304099999999998</v>
      </c>
      <c r="F614" s="100" t="s">
        <v>91</v>
      </c>
      <c r="G614" s="101"/>
      <c r="H614" s="101"/>
      <c r="I614" s="101"/>
      <c r="J614" s="102"/>
      <c r="K614" s="102"/>
    </row>
    <row r="615" spans="1:11" ht="22.5" outlineLevel="1" collapsed="1" x14ac:dyDescent="0.2">
      <c r="A615" s="97"/>
      <c r="B615" s="92" t="s">
        <v>58</v>
      </c>
      <c r="C615" s="97"/>
      <c r="D615" s="98"/>
      <c r="E615" s="99">
        <f>SUBTOTAL(9,E608:E614)</f>
        <v>2749.4145199999998</v>
      </c>
      <c r="F615" s="100"/>
      <c r="G615" s="106">
        <f>SUM(G608:G614)</f>
        <v>0</v>
      </c>
      <c r="H615" s="106">
        <f>SUM(H608:H614)</f>
        <v>0</v>
      </c>
      <c r="I615" s="106">
        <f>SUM(I608:I614)</f>
        <v>0</v>
      </c>
      <c r="J615" s="102"/>
      <c r="K615" s="102"/>
    </row>
    <row r="616" spans="1:11" hidden="1" outlineLevel="2" x14ac:dyDescent="0.2">
      <c r="A616" s="97" t="s">
        <v>134</v>
      </c>
      <c r="B616" s="97" t="s">
        <v>150</v>
      </c>
      <c r="C616" s="97" t="s">
        <v>134</v>
      </c>
      <c r="D616" s="98" t="s">
        <v>151</v>
      </c>
      <c r="E616" s="99">
        <v>59.4422</v>
      </c>
      <c r="F616" s="100" t="s">
        <v>94</v>
      </c>
      <c r="G616" s="101"/>
      <c r="H616" s="101"/>
      <c r="I616" s="101"/>
      <c r="J616" s="102"/>
      <c r="K616" s="102"/>
    </row>
    <row r="617" spans="1:11" hidden="1" outlineLevel="2" x14ac:dyDescent="0.2">
      <c r="A617" s="97" t="s">
        <v>134</v>
      </c>
      <c r="B617" s="97" t="s">
        <v>150</v>
      </c>
      <c r="C617" s="97" t="s">
        <v>134</v>
      </c>
      <c r="D617" s="98" t="s">
        <v>153</v>
      </c>
      <c r="E617" s="99">
        <v>9.9665499999999998</v>
      </c>
      <c r="F617" s="100" t="s">
        <v>94</v>
      </c>
      <c r="G617" s="101"/>
      <c r="H617" s="101"/>
      <c r="I617" s="101"/>
      <c r="J617" s="102"/>
      <c r="K617" s="102"/>
    </row>
    <row r="618" spans="1:11" hidden="1" outlineLevel="2" x14ac:dyDescent="0.2">
      <c r="A618" s="97" t="s">
        <v>134</v>
      </c>
      <c r="B618" s="97" t="s">
        <v>150</v>
      </c>
      <c r="C618" s="97" t="s">
        <v>134</v>
      </c>
      <c r="D618" s="98" t="s">
        <v>153</v>
      </c>
      <c r="E618" s="99">
        <v>89.272099999999995</v>
      </c>
      <c r="F618" s="100" t="s">
        <v>94</v>
      </c>
      <c r="G618" s="101"/>
      <c r="H618" s="101"/>
      <c r="I618" s="101"/>
      <c r="J618" s="102"/>
      <c r="K618" s="102"/>
    </row>
    <row r="619" spans="1:11" hidden="1" outlineLevel="2" x14ac:dyDescent="0.2">
      <c r="A619" s="97" t="s">
        <v>134</v>
      </c>
      <c r="B619" s="97" t="s">
        <v>150</v>
      </c>
      <c r="C619" s="97" t="s">
        <v>134</v>
      </c>
      <c r="D619" s="98" t="s">
        <v>154</v>
      </c>
      <c r="E619" s="99">
        <v>135.55500000000001</v>
      </c>
      <c r="F619" s="100" t="s">
        <v>94</v>
      </c>
      <c r="G619" s="101"/>
      <c r="H619" s="101"/>
      <c r="I619" s="101"/>
      <c r="J619" s="102"/>
      <c r="K619" s="102"/>
    </row>
    <row r="620" spans="1:11" hidden="1" outlineLevel="2" x14ac:dyDescent="0.2">
      <c r="A620" s="97" t="s">
        <v>134</v>
      </c>
      <c r="B620" s="97" t="s">
        <v>150</v>
      </c>
      <c r="C620" s="97" t="s">
        <v>134</v>
      </c>
      <c r="D620" s="98" t="s">
        <v>154</v>
      </c>
      <c r="E620" s="99">
        <v>1.99027</v>
      </c>
      <c r="F620" s="100" t="s">
        <v>94</v>
      </c>
      <c r="G620" s="101"/>
      <c r="H620" s="101"/>
      <c r="I620" s="101"/>
      <c r="J620" s="102"/>
      <c r="K620" s="102"/>
    </row>
    <row r="621" spans="1:11" hidden="1" outlineLevel="2" x14ac:dyDescent="0.2">
      <c r="A621" s="97" t="s">
        <v>134</v>
      </c>
      <c r="B621" s="97" t="s">
        <v>150</v>
      </c>
      <c r="C621" s="97" t="s">
        <v>134</v>
      </c>
      <c r="D621" s="98" t="s">
        <v>155</v>
      </c>
      <c r="E621" s="99">
        <v>174.47900000000001</v>
      </c>
      <c r="F621" s="100" t="s">
        <v>94</v>
      </c>
      <c r="G621" s="101"/>
      <c r="H621" s="101"/>
      <c r="I621" s="101"/>
      <c r="J621" s="102"/>
      <c r="K621" s="102"/>
    </row>
    <row r="622" spans="1:11" hidden="1" outlineLevel="2" x14ac:dyDescent="0.2">
      <c r="A622" s="97" t="s">
        <v>134</v>
      </c>
      <c r="B622" s="97" t="s">
        <v>150</v>
      </c>
      <c r="C622" s="97" t="s">
        <v>134</v>
      </c>
      <c r="D622" s="98" t="s">
        <v>155</v>
      </c>
      <c r="E622" s="99">
        <v>0.19273199999999999</v>
      </c>
      <c r="F622" s="100" t="s">
        <v>94</v>
      </c>
      <c r="G622" s="101"/>
      <c r="H622" s="101"/>
      <c r="I622" s="101"/>
      <c r="J622" s="102"/>
      <c r="K622" s="102"/>
    </row>
    <row r="623" spans="1:11" hidden="1" outlineLevel="2" x14ac:dyDescent="0.2">
      <c r="A623" s="97" t="s">
        <v>134</v>
      </c>
      <c r="B623" s="97" t="s">
        <v>150</v>
      </c>
      <c r="C623" s="97" t="s">
        <v>134</v>
      </c>
      <c r="D623" s="98" t="s">
        <v>155</v>
      </c>
      <c r="E623" s="99">
        <v>1.8369800000000001</v>
      </c>
      <c r="F623" s="100" t="s">
        <v>94</v>
      </c>
      <c r="G623" s="101"/>
      <c r="H623" s="101"/>
      <c r="I623" s="101"/>
      <c r="J623" s="102"/>
      <c r="K623" s="102"/>
    </row>
    <row r="624" spans="1:11" hidden="1" outlineLevel="2" x14ac:dyDescent="0.2">
      <c r="A624" s="97" t="s">
        <v>134</v>
      </c>
      <c r="B624" s="97" t="s">
        <v>150</v>
      </c>
      <c r="C624" s="97" t="s">
        <v>134</v>
      </c>
      <c r="D624" s="98" t="s">
        <v>155</v>
      </c>
      <c r="E624" s="99">
        <v>21.069700000000001</v>
      </c>
      <c r="F624" s="100" t="s">
        <v>94</v>
      </c>
      <c r="G624" s="101"/>
      <c r="H624" s="101"/>
      <c r="I624" s="101"/>
      <c r="J624" s="102"/>
      <c r="K624" s="102"/>
    </row>
    <row r="625" spans="1:11" hidden="1" outlineLevel="2" x14ac:dyDescent="0.2">
      <c r="A625" s="97" t="s">
        <v>134</v>
      </c>
      <c r="B625" s="97" t="s">
        <v>150</v>
      </c>
      <c r="C625" s="97" t="s">
        <v>134</v>
      </c>
      <c r="D625" s="98" t="s">
        <v>151</v>
      </c>
      <c r="E625" s="99">
        <v>63.8613</v>
      </c>
      <c r="F625" s="100" t="s">
        <v>94</v>
      </c>
      <c r="G625" s="101"/>
      <c r="H625" s="101"/>
      <c r="I625" s="101"/>
      <c r="J625" s="102"/>
      <c r="K625" s="102"/>
    </row>
    <row r="626" spans="1:11" outlineLevel="1" collapsed="1" x14ac:dyDescent="0.2">
      <c r="A626" s="97"/>
      <c r="B626" s="92" t="s">
        <v>59</v>
      </c>
      <c r="C626" s="97"/>
      <c r="D626" s="98"/>
      <c r="E626" s="99">
        <f>SUBTOTAL(9,E616:E625)</f>
        <v>557.66583200000002</v>
      </c>
      <c r="F626" s="100"/>
      <c r="G626" s="106">
        <f>SUM(G616:G625)</f>
        <v>0</v>
      </c>
      <c r="H626" s="106">
        <f>SUM(H616:H625)</f>
        <v>0</v>
      </c>
      <c r="I626" s="106">
        <f>SUM(I616:I625)</f>
        <v>0</v>
      </c>
      <c r="J626" s="102"/>
      <c r="K626" s="102"/>
    </row>
    <row r="627" spans="1:11" ht="22.5" hidden="1" outlineLevel="2" x14ac:dyDescent="0.2">
      <c r="A627" s="97" t="s">
        <v>156</v>
      </c>
      <c r="B627" s="97" t="s">
        <v>242</v>
      </c>
      <c r="C627" s="97" t="s">
        <v>158</v>
      </c>
      <c r="D627" s="98" t="s">
        <v>243</v>
      </c>
      <c r="E627" s="99">
        <v>483.56200000000001</v>
      </c>
      <c r="F627" s="100" t="s">
        <v>91</v>
      </c>
      <c r="G627" s="101"/>
      <c r="H627" s="101"/>
      <c r="I627" s="101"/>
      <c r="J627" s="102"/>
      <c r="K627" s="102"/>
    </row>
    <row r="628" spans="1:11" ht="22.5" hidden="1" outlineLevel="2" x14ac:dyDescent="0.2">
      <c r="A628" s="97" t="s">
        <v>156</v>
      </c>
      <c r="B628" s="97" t="s">
        <v>242</v>
      </c>
      <c r="C628" s="97" t="s">
        <v>158</v>
      </c>
      <c r="D628" s="98" t="s">
        <v>243</v>
      </c>
      <c r="E628" s="99">
        <v>300.53199999999998</v>
      </c>
      <c r="F628" s="100" t="s">
        <v>91</v>
      </c>
      <c r="G628" s="101"/>
      <c r="H628" s="101"/>
      <c r="I628" s="101"/>
      <c r="J628" s="102"/>
      <c r="K628" s="102"/>
    </row>
    <row r="629" spans="1:11" outlineLevel="1" collapsed="1" x14ac:dyDescent="0.2">
      <c r="A629" s="97"/>
      <c r="B629" s="92" t="s">
        <v>60</v>
      </c>
      <c r="C629" s="97"/>
      <c r="D629" s="98"/>
      <c r="E629" s="99">
        <f>SUBTOTAL(9,E627:E628)</f>
        <v>784.09400000000005</v>
      </c>
      <c r="F629" s="100"/>
      <c r="G629" s="106">
        <f>SUM(G627:G628)</f>
        <v>0</v>
      </c>
      <c r="H629" s="106">
        <f>SUM(H627:H628)</f>
        <v>0</v>
      </c>
      <c r="I629" s="106">
        <f>SUM(I627:I628)</f>
        <v>0</v>
      </c>
      <c r="J629" s="102"/>
      <c r="K629" s="102"/>
    </row>
    <row r="630" spans="1:11" ht="22.5" hidden="1" outlineLevel="2" x14ac:dyDescent="0.2">
      <c r="A630" s="97" t="s">
        <v>156</v>
      </c>
      <c r="B630" s="97" t="s">
        <v>244</v>
      </c>
      <c r="C630" s="97" t="s">
        <v>158</v>
      </c>
      <c r="D630" s="98" t="s">
        <v>428</v>
      </c>
      <c r="E630" s="99">
        <v>24.019100000000002</v>
      </c>
      <c r="F630" s="100" t="s">
        <v>97</v>
      </c>
      <c r="G630" s="101"/>
      <c r="H630" s="101"/>
      <c r="I630" s="102"/>
      <c r="J630" s="102"/>
      <c r="K630" s="102"/>
    </row>
    <row r="631" spans="1:11" ht="22.5" hidden="1" outlineLevel="2" x14ac:dyDescent="0.2">
      <c r="A631" s="97" t="s">
        <v>156</v>
      </c>
      <c r="B631" s="97" t="s">
        <v>244</v>
      </c>
      <c r="C631" s="97" t="s">
        <v>158</v>
      </c>
      <c r="D631" s="98" t="s">
        <v>429</v>
      </c>
      <c r="E631" s="99">
        <v>18.111000000000001</v>
      </c>
      <c r="F631" s="100" t="s">
        <v>97</v>
      </c>
      <c r="G631" s="101"/>
      <c r="H631" s="101"/>
      <c r="I631" s="102"/>
      <c r="J631" s="102"/>
      <c r="K631" s="102"/>
    </row>
    <row r="632" spans="1:11" ht="22.5" hidden="1" outlineLevel="2" x14ac:dyDescent="0.2">
      <c r="A632" s="97" t="s">
        <v>156</v>
      </c>
      <c r="B632" s="97" t="s">
        <v>244</v>
      </c>
      <c r="C632" s="97" t="s">
        <v>158</v>
      </c>
      <c r="D632" s="98" t="s">
        <v>245</v>
      </c>
      <c r="E632" s="99">
        <v>11.481199999999999</v>
      </c>
      <c r="F632" s="100" t="s">
        <v>91</v>
      </c>
      <c r="G632" s="101"/>
      <c r="H632" s="101"/>
      <c r="I632" s="101"/>
      <c r="J632" s="102"/>
      <c r="K632" s="102"/>
    </row>
    <row r="633" spans="1:11" ht="22.5" hidden="1" outlineLevel="2" x14ac:dyDescent="0.2">
      <c r="A633" s="97" t="s">
        <v>156</v>
      </c>
      <c r="B633" s="97" t="s">
        <v>244</v>
      </c>
      <c r="C633" s="97" t="s">
        <v>158</v>
      </c>
      <c r="D633" s="98" t="s">
        <v>245</v>
      </c>
      <c r="E633" s="99">
        <v>157.374</v>
      </c>
      <c r="F633" s="100" t="s">
        <v>91</v>
      </c>
      <c r="G633" s="101"/>
      <c r="H633" s="101"/>
      <c r="I633" s="101"/>
      <c r="J633" s="102"/>
      <c r="K633" s="102"/>
    </row>
    <row r="634" spans="1:11" ht="22.5" hidden="1" outlineLevel="2" x14ac:dyDescent="0.2">
      <c r="A634" s="97" t="s">
        <v>156</v>
      </c>
      <c r="B634" s="97" t="s">
        <v>244</v>
      </c>
      <c r="C634" s="97" t="s">
        <v>158</v>
      </c>
      <c r="D634" s="98" t="s">
        <v>430</v>
      </c>
      <c r="E634" s="99">
        <v>41.01</v>
      </c>
      <c r="F634" s="100" t="s">
        <v>95</v>
      </c>
      <c r="G634" s="101"/>
      <c r="H634" s="101"/>
      <c r="I634" s="101"/>
      <c r="J634" s="101"/>
      <c r="K634" s="102"/>
    </row>
    <row r="635" spans="1:11" ht="22.5" hidden="1" outlineLevel="2" x14ac:dyDescent="0.2">
      <c r="A635" s="97" t="s">
        <v>156</v>
      </c>
      <c r="B635" s="97" t="s">
        <v>244</v>
      </c>
      <c r="C635" s="97" t="s">
        <v>158</v>
      </c>
      <c r="D635" s="98" t="s">
        <v>246</v>
      </c>
      <c r="E635" s="99">
        <v>1084.6099999999999</v>
      </c>
      <c r="F635" s="100" t="s">
        <v>91</v>
      </c>
      <c r="G635" s="101"/>
      <c r="H635" s="101"/>
      <c r="I635" s="101"/>
      <c r="J635" s="102"/>
      <c r="K635" s="102"/>
    </row>
    <row r="636" spans="1:11" ht="22.5" hidden="1" outlineLevel="2" x14ac:dyDescent="0.2">
      <c r="A636" s="97" t="s">
        <v>156</v>
      </c>
      <c r="B636" s="97" t="s">
        <v>244</v>
      </c>
      <c r="C636" s="97" t="s">
        <v>158</v>
      </c>
      <c r="D636" s="98" t="s">
        <v>431</v>
      </c>
      <c r="E636" s="99">
        <v>0.18224399999999999</v>
      </c>
      <c r="F636" s="100" t="s">
        <v>94</v>
      </c>
      <c r="G636" s="101"/>
      <c r="H636" s="101"/>
      <c r="I636" s="101"/>
      <c r="J636" s="102"/>
      <c r="K636" s="102"/>
    </row>
    <row r="637" spans="1:11" ht="22.5" hidden="1" outlineLevel="2" x14ac:dyDescent="0.2">
      <c r="A637" s="97" t="s">
        <v>156</v>
      </c>
      <c r="B637" s="97" t="s">
        <v>244</v>
      </c>
      <c r="C637" s="97" t="s">
        <v>158</v>
      </c>
      <c r="D637" s="98" t="s">
        <v>432</v>
      </c>
      <c r="E637" s="99">
        <v>21.901599999999998</v>
      </c>
      <c r="F637" s="100" t="s">
        <v>94</v>
      </c>
      <c r="G637" s="101"/>
      <c r="H637" s="101"/>
      <c r="I637" s="101"/>
      <c r="J637" s="102"/>
      <c r="K637" s="102"/>
    </row>
    <row r="638" spans="1:11" ht="22.5" hidden="1" outlineLevel="2" x14ac:dyDescent="0.2">
      <c r="A638" s="97" t="s">
        <v>156</v>
      </c>
      <c r="B638" s="97" t="s">
        <v>244</v>
      </c>
      <c r="C638" s="97" t="s">
        <v>158</v>
      </c>
      <c r="D638" s="98" t="s">
        <v>245</v>
      </c>
      <c r="E638" s="99">
        <v>3.9229400000000001</v>
      </c>
      <c r="F638" s="100" t="s">
        <v>91</v>
      </c>
      <c r="G638" s="101"/>
      <c r="H638" s="101"/>
      <c r="I638" s="101"/>
      <c r="J638" s="102"/>
      <c r="K638" s="102"/>
    </row>
    <row r="639" spans="1:11" ht="22.5" hidden="1" outlineLevel="2" x14ac:dyDescent="0.2">
      <c r="A639" s="97" t="s">
        <v>156</v>
      </c>
      <c r="B639" s="97" t="s">
        <v>244</v>
      </c>
      <c r="C639" s="97" t="s">
        <v>158</v>
      </c>
      <c r="D639" s="98" t="s">
        <v>433</v>
      </c>
      <c r="E639" s="99">
        <v>0.42311199999999999</v>
      </c>
      <c r="F639" s="100" t="s">
        <v>94</v>
      </c>
      <c r="G639" s="101"/>
      <c r="H639" s="101"/>
      <c r="I639" s="101"/>
      <c r="J639" s="102"/>
      <c r="K639" s="102"/>
    </row>
    <row r="640" spans="1:11" ht="22.5" hidden="1" outlineLevel="2" x14ac:dyDescent="0.2">
      <c r="A640" s="97" t="s">
        <v>156</v>
      </c>
      <c r="B640" s="97" t="s">
        <v>244</v>
      </c>
      <c r="C640" s="97" t="s">
        <v>158</v>
      </c>
      <c r="D640" s="98" t="s">
        <v>247</v>
      </c>
      <c r="E640" s="99">
        <v>80.956999999999994</v>
      </c>
      <c r="F640" s="100" t="s">
        <v>91</v>
      </c>
      <c r="G640" s="101"/>
      <c r="H640" s="101"/>
      <c r="I640" s="101"/>
      <c r="J640" s="102"/>
      <c r="K640" s="102"/>
    </row>
    <row r="641" spans="1:11" ht="22.5" hidden="1" outlineLevel="2" x14ac:dyDescent="0.2">
      <c r="A641" s="97" t="s">
        <v>156</v>
      </c>
      <c r="B641" s="97" t="s">
        <v>244</v>
      </c>
      <c r="C641" s="97" t="s">
        <v>158</v>
      </c>
      <c r="D641" s="98" t="s">
        <v>434</v>
      </c>
      <c r="E641" s="99">
        <v>232.298</v>
      </c>
      <c r="F641" s="100" t="s">
        <v>94</v>
      </c>
      <c r="G641" s="101"/>
      <c r="H641" s="101"/>
      <c r="I641" s="101"/>
      <c r="J641" s="102"/>
      <c r="K641" s="102"/>
    </row>
    <row r="642" spans="1:11" ht="22.5" hidden="1" outlineLevel="2" x14ac:dyDescent="0.2">
      <c r="A642" s="97" t="s">
        <v>156</v>
      </c>
      <c r="B642" s="97" t="s">
        <v>244</v>
      </c>
      <c r="C642" s="97" t="s">
        <v>158</v>
      </c>
      <c r="D642" s="98" t="s">
        <v>428</v>
      </c>
      <c r="E642" s="99">
        <v>35.4129</v>
      </c>
      <c r="F642" s="100" t="s">
        <v>97</v>
      </c>
      <c r="G642" s="101"/>
      <c r="H642" s="101"/>
      <c r="I642" s="102"/>
      <c r="J642" s="102"/>
      <c r="K642" s="102"/>
    </row>
    <row r="643" spans="1:11" ht="22.5" hidden="1" outlineLevel="2" x14ac:dyDescent="0.2">
      <c r="A643" s="97" t="s">
        <v>156</v>
      </c>
      <c r="B643" s="97" t="s">
        <v>244</v>
      </c>
      <c r="C643" s="97" t="s">
        <v>158</v>
      </c>
      <c r="D643" s="98" t="s">
        <v>428</v>
      </c>
      <c r="E643" s="99">
        <v>19.1389</v>
      </c>
      <c r="F643" s="100" t="s">
        <v>97</v>
      </c>
      <c r="G643" s="101"/>
      <c r="H643" s="101"/>
      <c r="I643" s="102"/>
      <c r="J643" s="102"/>
      <c r="K643" s="102"/>
    </row>
    <row r="644" spans="1:11" ht="22.5" outlineLevel="1" collapsed="1" x14ac:dyDescent="0.2">
      <c r="A644" s="97"/>
      <c r="B644" s="92" t="s">
        <v>61</v>
      </c>
      <c r="C644" s="97"/>
      <c r="D644" s="98"/>
      <c r="E644" s="99">
        <f>SUBTOTAL(9,E630:E643)</f>
        <v>1730.8419959999997</v>
      </c>
      <c r="F644" s="100"/>
      <c r="G644" s="106">
        <f>SUM(G630:G643)</f>
        <v>0</v>
      </c>
      <c r="H644" s="106">
        <f>SUM(H630:H643)</f>
        <v>0</v>
      </c>
      <c r="I644" s="106">
        <f>SUM(I632:I641)</f>
        <v>0</v>
      </c>
      <c r="J644" s="106">
        <f>SUM(J634)</f>
        <v>0</v>
      </c>
      <c r="K644" s="102"/>
    </row>
    <row r="645" spans="1:11" ht="22.5" hidden="1" outlineLevel="2" x14ac:dyDescent="0.2">
      <c r="A645" s="97" t="s">
        <v>156</v>
      </c>
      <c r="B645" s="97" t="s">
        <v>435</v>
      </c>
      <c r="C645" s="97" t="s">
        <v>158</v>
      </c>
      <c r="D645" s="98" t="s">
        <v>436</v>
      </c>
      <c r="E645" s="99">
        <v>25.4</v>
      </c>
      <c r="F645" s="100" t="s">
        <v>94</v>
      </c>
      <c r="G645" s="101"/>
      <c r="H645" s="101"/>
      <c r="I645" s="101"/>
      <c r="J645" s="102"/>
      <c r="K645" s="102"/>
    </row>
    <row r="646" spans="1:11" ht="22.5" hidden="1" outlineLevel="2" x14ac:dyDescent="0.2">
      <c r="A646" s="97" t="s">
        <v>156</v>
      </c>
      <c r="B646" s="97" t="s">
        <v>435</v>
      </c>
      <c r="C646" s="97" t="s">
        <v>158</v>
      </c>
      <c r="D646" s="98" t="s">
        <v>437</v>
      </c>
      <c r="E646" s="99">
        <v>0.7</v>
      </c>
      <c r="F646" s="100" t="s">
        <v>94</v>
      </c>
      <c r="G646" s="101"/>
      <c r="H646" s="101"/>
      <c r="I646" s="101"/>
      <c r="J646" s="102"/>
      <c r="K646" s="102"/>
    </row>
    <row r="647" spans="1:11" ht="22.5" hidden="1" outlineLevel="2" x14ac:dyDescent="0.2">
      <c r="A647" s="97" t="s">
        <v>156</v>
      </c>
      <c r="B647" s="97" t="s">
        <v>435</v>
      </c>
      <c r="C647" s="97" t="s">
        <v>158</v>
      </c>
      <c r="D647" s="98" t="s">
        <v>437</v>
      </c>
      <c r="E647" s="99">
        <v>9.4240999999999993</v>
      </c>
      <c r="F647" s="100" t="s">
        <v>94</v>
      </c>
      <c r="G647" s="101"/>
      <c r="H647" s="101"/>
      <c r="I647" s="101"/>
      <c r="J647" s="102"/>
      <c r="K647" s="102"/>
    </row>
    <row r="648" spans="1:11" ht="22.5" hidden="1" outlineLevel="2" x14ac:dyDescent="0.2">
      <c r="A648" s="97" t="s">
        <v>156</v>
      </c>
      <c r="B648" s="97" t="s">
        <v>435</v>
      </c>
      <c r="C648" s="97" t="s">
        <v>158</v>
      </c>
      <c r="D648" s="98" t="s">
        <v>437</v>
      </c>
      <c r="E648" s="99">
        <v>22.8</v>
      </c>
      <c r="F648" s="100" t="s">
        <v>94</v>
      </c>
      <c r="G648" s="101"/>
      <c r="H648" s="101"/>
      <c r="I648" s="101"/>
      <c r="J648" s="102"/>
      <c r="K648" s="102"/>
    </row>
    <row r="649" spans="1:11" ht="22.5" hidden="1" outlineLevel="2" x14ac:dyDescent="0.2">
      <c r="A649" s="97" t="s">
        <v>156</v>
      </c>
      <c r="B649" s="97" t="s">
        <v>435</v>
      </c>
      <c r="C649" s="97" t="s">
        <v>158</v>
      </c>
      <c r="D649" s="98" t="s">
        <v>437</v>
      </c>
      <c r="E649" s="99">
        <v>112.24299999999999</v>
      </c>
      <c r="F649" s="100" t="s">
        <v>94</v>
      </c>
      <c r="G649" s="101"/>
      <c r="H649" s="101"/>
      <c r="I649" s="101"/>
      <c r="J649" s="102"/>
      <c r="K649" s="102"/>
    </row>
    <row r="650" spans="1:11" ht="22.5" hidden="1" outlineLevel="2" x14ac:dyDescent="0.2">
      <c r="A650" s="97" t="s">
        <v>156</v>
      </c>
      <c r="B650" s="97" t="s">
        <v>435</v>
      </c>
      <c r="C650" s="97" t="s">
        <v>158</v>
      </c>
      <c r="D650" s="98" t="s">
        <v>437</v>
      </c>
      <c r="E650" s="99">
        <v>74.609300000000005</v>
      </c>
      <c r="F650" s="100" t="s">
        <v>94</v>
      </c>
      <c r="G650" s="101"/>
      <c r="H650" s="101"/>
      <c r="I650" s="101"/>
      <c r="J650" s="102"/>
      <c r="K650" s="102"/>
    </row>
    <row r="651" spans="1:11" ht="22.5" hidden="1" outlineLevel="2" x14ac:dyDescent="0.2">
      <c r="A651" s="97" t="s">
        <v>156</v>
      </c>
      <c r="B651" s="97" t="s">
        <v>435</v>
      </c>
      <c r="C651" s="97" t="s">
        <v>158</v>
      </c>
      <c r="D651" s="98" t="s">
        <v>437</v>
      </c>
      <c r="E651" s="99">
        <v>155.27000000000001</v>
      </c>
      <c r="F651" s="100" t="s">
        <v>94</v>
      </c>
      <c r="G651" s="101"/>
      <c r="H651" s="101"/>
      <c r="I651" s="101"/>
      <c r="J651" s="102"/>
      <c r="K651" s="102"/>
    </row>
    <row r="652" spans="1:11" ht="22.5" hidden="1" outlineLevel="2" x14ac:dyDescent="0.2">
      <c r="A652" s="97" t="s">
        <v>156</v>
      </c>
      <c r="B652" s="97" t="s">
        <v>435</v>
      </c>
      <c r="C652" s="97" t="s">
        <v>158</v>
      </c>
      <c r="D652" s="98" t="s">
        <v>437</v>
      </c>
      <c r="E652" s="99">
        <v>12.316000000000001</v>
      </c>
      <c r="F652" s="100" t="s">
        <v>94</v>
      </c>
      <c r="G652" s="101"/>
      <c r="H652" s="101"/>
      <c r="I652" s="101"/>
      <c r="J652" s="102"/>
      <c r="K652" s="102"/>
    </row>
    <row r="653" spans="1:11" ht="22.5" hidden="1" outlineLevel="2" x14ac:dyDescent="0.2">
      <c r="A653" s="97" t="s">
        <v>156</v>
      </c>
      <c r="B653" s="97" t="s">
        <v>435</v>
      </c>
      <c r="C653" s="97" t="s">
        <v>158</v>
      </c>
      <c r="D653" s="98" t="s">
        <v>437</v>
      </c>
      <c r="E653" s="99">
        <v>164.911</v>
      </c>
      <c r="F653" s="100" t="s">
        <v>94</v>
      </c>
      <c r="G653" s="101"/>
      <c r="H653" s="101"/>
      <c r="I653" s="101"/>
      <c r="J653" s="102"/>
      <c r="K653" s="102"/>
    </row>
    <row r="654" spans="1:11" ht="22.5" hidden="1" outlineLevel="2" x14ac:dyDescent="0.2">
      <c r="A654" s="97" t="s">
        <v>156</v>
      </c>
      <c r="B654" s="97" t="s">
        <v>435</v>
      </c>
      <c r="C654" s="97" t="s">
        <v>158</v>
      </c>
      <c r="D654" s="98" t="s">
        <v>438</v>
      </c>
      <c r="E654" s="99">
        <v>205.65</v>
      </c>
      <c r="F654" s="100" t="s">
        <v>94</v>
      </c>
      <c r="G654" s="101"/>
      <c r="H654" s="101"/>
      <c r="I654" s="101"/>
      <c r="J654" s="102"/>
      <c r="K654" s="102"/>
    </row>
    <row r="655" spans="1:11" ht="22.5" hidden="1" outlineLevel="2" x14ac:dyDescent="0.2">
      <c r="A655" s="97" t="s">
        <v>156</v>
      </c>
      <c r="B655" s="97" t="s">
        <v>435</v>
      </c>
      <c r="C655" s="97" t="s">
        <v>158</v>
      </c>
      <c r="D655" s="98" t="s">
        <v>438</v>
      </c>
      <c r="E655" s="99">
        <v>4.42828</v>
      </c>
      <c r="F655" s="100" t="s">
        <v>94</v>
      </c>
      <c r="G655" s="101"/>
      <c r="H655" s="101"/>
      <c r="I655" s="101"/>
      <c r="J655" s="102"/>
      <c r="K655" s="102"/>
    </row>
    <row r="656" spans="1:11" ht="22.5" hidden="1" outlineLevel="2" x14ac:dyDescent="0.2">
      <c r="A656" s="97" t="s">
        <v>156</v>
      </c>
      <c r="B656" s="97" t="s">
        <v>435</v>
      </c>
      <c r="C656" s="97" t="s">
        <v>158</v>
      </c>
      <c r="D656" s="98" t="s">
        <v>439</v>
      </c>
      <c r="E656" s="99">
        <v>45.107799999999997</v>
      </c>
      <c r="F656" s="100" t="s">
        <v>94</v>
      </c>
      <c r="G656" s="101"/>
      <c r="H656" s="101"/>
      <c r="I656" s="101"/>
      <c r="J656" s="102"/>
      <c r="K656" s="102"/>
    </row>
    <row r="657" spans="1:11" ht="22.5" hidden="1" outlineLevel="2" x14ac:dyDescent="0.2">
      <c r="A657" s="97" t="s">
        <v>156</v>
      </c>
      <c r="B657" s="97" t="s">
        <v>435</v>
      </c>
      <c r="C657" s="97" t="s">
        <v>158</v>
      </c>
      <c r="D657" s="98" t="s">
        <v>440</v>
      </c>
      <c r="E657" s="99">
        <v>303.75799999999998</v>
      </c>
      <c r="F657" s="100" t="s">
        <v>94</v>
      </c>
      <c r="G657" s="101"/>
      <c r="H657" s="101"/>
      <c r="I657" s="101"/>
      <c r="J657" s="102"/>
      <c r="K657" s="102"/>
    </row>
    <row r="658" spans="1:11" ht="22.5" hidden="1" outlineLevel="2" x14ac:dyDescent="0.2">
      <c r="A658" s="97" t="s">
        <v>156</v>
      </c>
      <c r="B658" s="97" t="s">
        <v>435</v>
      </c>
      <c r="C658" s="97" t="s">
        <v>158</v>
      </c>
      <c r="D658" s="98" t="s">
        <v>440</v>
      </c>
      <c r="E658" s="99">
        <v>15.490399999999999</v>
      </c>
      <c r="F658" s="100" t="s">
        <v>94</v>
      </c>
      <c r="G658" s="101"/>
      <c r="H658" s="101"/>
      <c r="I658" s="101"/>
      <c r="J658" s="102"/>
      <c r="K658" s="102"/>
    </row>
    <row r="659" spans="1:11" ht="22.5" hidden="1" outlineLevel="2" x14ac:dyDescent="0.2">
      <c r="A659" s="97" t="s">
        <v>156</v>
      </c>
      <c r="B659" s="97" t="s">
        <v>435</v>
      </c>
      <c r="C659" s="97" t="s">
        <v>158</v>
      </c>
      <c r="D659" s="98" t="s">
        <v>440</v>
      </c>
      <c r="E659" s="99">
        <v>5.5687899999999999</v>
      </c>
      <c r="F659" s="100" t="s">
        <v>94</v>
      </c>
      <c r="G659" s="101"/>
      <c r="H659" s="101"/>
      <c r="I659" s="101"/>
      <c r="J659" s="102"/>
      <c r="K659" s="102"/>
    </row>
    <row r="660" spans="1:11" ht="22.5" hidden="1" outlineLevel="2" x14ac:dyDescent="0.2">
      <c r="A660" s="97" t="s">
        <v>156</v>
      </c>
      <c r="B660" s="97" t="s">
        <v>435</v>
      </c>
      <c r="C660" s="97" t="s">
        <v>158</v>
      </c>
      <c r="D660" s="98" t="s">
        <v>441</v>
      </c>
      <c r="E660" s="99">
        <v>20.092500000000001</v>
      </c>
      <c r="F660" s="100" t="s">
        <v>94</v>
      </c>
      <c r="G660" s="101"/>
      <c r="H660" s="101"/>
      <c r="I660" s="101"/>
      <c r="J660" s="102"/>
      <c r="K660" s="102"/>
    </row>
    <row r="661" spans="1:11" ht="22.5" hidden="1" outlineLevel="2" x14ac:dyDescent="0.2">
      <c r="A661" s="97" t="s">
        <v>156</v>
      </c>
      <c r="B661" s="97" t="s">
        <v>435</v>
      </c>
      <c r="C661" s="97" t="s">
        <v>158</v>
      </c>
      <c r="D661" s="98" t="s">
        <v>441</v>
      </c>
      <c r="E661" s="99">
        <v>64.091700000000003</v>
      </c>
      <c r="F661" s="100" t="s">
        <v>94</v>
      </c>
      <c r="G661" s="101"/>
      <c r="H661" s="101"/>
      <c r="I661" s="101"/>
      <c r="J661" s="102"/>
      <c r="K661" s="102"/>
    </row>
    <row r="662" spans="1:11" ht="22.5" hidden="1" outlineLevel="2" x14ac:dyDescent="0.2">
      <c r="A662" s="97" t="s">
        <v>156</v>
      </c>
      <c r="B662" s="97" t="s">
        <v>435</v>
      </c>
      <c r="C662" s="97" t="s">
        <v>158</v>
      </c>
      <c r="D662" s="98" t="s">
        <v>441</v>
      </c>
      <c r="E662" s="99">
        <v>40.273400000000002</v>
      </c>
      <c r="F662" s="100" t="s">
        <v>94</v>
      </c>
      <c r="G662" s="101"/>
      <c r="H662" s="101"/>
      <c r="I662" s="101"/>
      <c r="J662" s="102"/>
      <c r="K662" s="102"/>
    </row>
    <row r="663" spans="1:11" ht="22.5" hidden="1" outlineLevel="2" x14ac:dyDescent="0.2">
      <c r="A663" s="97" t="s">
        <v>156</v>
      </c>
      <c r="B663" s="97" t="s">
        <v>435</v>
      </c>
      <c r="C663" s="97" t="s">
        <v>158</v>
      </c>
      <c r="D663" s="98" t="s">
        <v>436</v>
      </c>
      <c r="E663" s="99">
        <v>2.6377600000000001</v>
      </c>
      <c r="F663" s="100" t="s">
        <v>94</v>
      </c>
      <c r="G663" s="101"/>
      <c r="H663" s="101"/>
      <c r="I663" s="101"/>
      <c r="J663" s="102"/>
      <c r="K663" s="102"/>
    </row>
    <row r="664" spans="1:11" ht="22.5" hidden="1" outlineLevel="2" x14ac:dyDescent="0.2">
      <c r="A664" s="97" t="s">
        <v>156</v>
      </c>
      <c r="B664" s="97" t="s">
        <v>435</v>
      </c>
      <c r="C664" s="97" t="s">
        <v>158</v>
      </c>
      <c r="D664" s="98" t="s">
        <v>436</v>
      </c>
      <c r="E664" s="99">
        <v>270.08699999999999</v>
      </c>
      <c r="F664" s="100" t="s">
        <v>94</v>
      </c>
      <c r="G664" s="101"/>
      <c r="H664" s="101"/>
      <c r="I664" s="101"/>
      <c r="J664" s="102"/>
      <c r="K664" s="102"/>
    </row>
    <row r="665" spans="1:11" ht="22.5" hidden="1" outlineLevel="2" x14ac:dyDescent="0.2">
      <c r="A665" s="97" t="s">
        <v>156</v>
      </c>
      <c r="B665" s="97" t="s">
        <v>435</v>
      </c>
      <c r="C665" s="97" t="s">
        <v>158</v>
      </c>
      <c r="D665" s="98" t="s">
        <v>436</v>
      </c>
      <c r="E665" s="99">
        <v>9.4</v>
      </c>
      <c r="F665" s="100" t="s">
        <v>94</v>
      </c>
      <c r="G665" s="101"/>
      <c r="H665" s="101"/>
      <c r="I665" s="101"/>
      <c r="J665" s="102"/>
      <c r="K665" s="102"/>
    </row>
    <row r="666" spans="1:11" outlineLevel="1" collapsed="1" x14ac:dyDescent="0.2">
      <c r="A666" s="97"/>
      <c r="B666" s="92" t="s">
        <v>62</v>
      </c>
      <c r="C666" s="97"/>
      <c r="D666" s="98"/>
      <c r="E666" s="99">
        <f>SUBTOTAL(9,E645:E665)</f>
        <v>1564.2590299999999</v>
      </c>
      <c r="F666" s="100"/>
      <c r="G666" s="106">
        <f>SUM(G645:G665)</f>
        <v>0</v>
      </c>
      <c r="H666" s="106">
        <f>SUM(H645:H665)</f>
        <v>0</v>
      </c>
      <c r="I666" s="106">
        <f>SUM(I645:I665)</f>
        <v>0</v>
      </c>
      <c r="J666" s="102"/>
      <c r="K666" s="102"/>
    </row>
    <row r="667" spans="1:11" ht="22.5" hidden="1" outlineLevel="2" x14ac:dyDescent="0.2">
      <c r="A667" s="97" t="s">
        <v>156</v>
      </c>
      <c r="B667" s="97" t="s">
        <v>157</v>
      </c>
      <c r="C667" s="97" t="s">
        <v>158</v>
      </c>
      <c r="D667" s="98" t="s">
        <v>159</v>
      </c>
      <c r="E667" s="99">
        <v>10.5486</v>
      </c>
      <c r="F667" s="100" t="s">
        <v>94</v>
      </c>
      <c r="G667" s="101"/>
      <c r="H667" s="101"/>
      <c r="I667" s="101"/>
      <c r="J667" s="102"/>
      <c r="K667" s="102"/>
    </row>
    <row r="668" spans="1:11" outlineLevel="1" collapsed="1" x14ac:dyDescent="0.2">
      <c r="A668" s="97"/>
      <c r="B668" s="92" t="s">
        <v>63</v>
      </c>
      <c r="C668" s="97"/>
      <c r="D668" s="98"/>
      <c r="E668" s="99">
        <f>SUBTOTAL(9,E667:E667)</f>
        <v>10.5486</v>
      </c>
      <c r="F668" s="100"/>
      <c r="G668" s="106">
        <f>SUM(G667)</f>
        <v>0</v>
      </c>
      <c r="H668" s="106">
        <f>SUM(H667)</f>
        <v>0</v>
      </c>
      <c r="I668" s="106">
        <f>SUM(I667)</f>
        <v>0</v>
      </c>
      <c r="J668" s="102"/>
      <c r="K668" s="102"/>
    </row>
    <row r="669" spans="1:11" ht="22.5" hidden="1" outlineLevel="2" x14ac:dyDescent="0.2">
      <c r="A669" s="97" t="s">
        <v>156</v>
      </c>
      <c r="B669" s="97" t="s">
        <v>442</v>
      </c>
      <c r="C669" s="97" t="s">
        <v>158</v>
      </c>
      <c r="D669" s="98" t="s">
        <v>443</v>
      </c>
      <c r="E669" s="99">
        <v>846.33900000000006</v>
      </c>
      <c r="F669" s="100" t="s">
        <v>94</v>
      </c>
      <c r="G669" s="101"/>
      <c r="H669" s="101"/>
      <c r="I669" s="101"/>
      <c r="J669" s="102"/>
      <c r="K669" s="102"/>
    </row>
    <row r="670" spans="1:11" ht="22.5" hidden="1" outlineLevel="2" x14ac:dyDescent="0.2">
      <c r="A670" s="97" t="s">
        <v>156</v>
      </c>
      <c r="B670" s="97" t="s">
        <v>442</v>
      </c>
      <c r="C670" s="97" t="s">
        <v>158</v>
      </c>
      <c r="D670" s="98" t="s">
        <v>443</v>
      </c>
      <c r="E670" s="99">
        <v>21.313600000000001</v>
      </c>
      <c r="F670" s="100" t="s">
        <v>94</v>
      </c>
      <c r="G670" s="101"/>
      <c r="H670" s="101"/>
      <c r="I670" s="101"/>
      <c r="J670" s="102"/>
      <c r="K670" s="102"/>
    </row>
    <row r="671" spans="1:11" ht="22.5" hidden="1" outlineLevel="2" x14ac:dyDescent="0.2">
      <c r="A671" s="97" t="s">
        <v>156</v>
      </c>
      <c r="B671" s="97" t="s">
        <v>442</v>
      </c>
      <c r="C671" s="97" t="s">
        <v>158</v>
      </c>
      <c r="D671" s="98" t="s">
        <v>443</v>
      </c>
      <c r="E671" s="99">
        <v>20.2211</v>
      </c>
      <c r="F671" s="100" t="s">
        <v>94</v>
      </c>
      <c r="G671" s="101"/>
      <c r="H671" s="101"/>
      <c r="I671" s="101"/>
      <c r="J671" s="102"/>
      <c r="K671" s="102"/>
    </row>
    <row r="672" spans="1:11" outlineLevel="1" collapsed="1" x14ac:dyDescent="0.2">
      <c r="A672" s="97"/>
      <c r="B672" s="92" t="s">
        <v>64</v>
      </c>
      <c r="C672" s="97"/>
      <c r="D672" s="98"/>
      <c r="E672" s="99">
        <f>SUBTOTAL(9,E669:E671)</f>
        <v>887.87369999999999</v>
      </c>
      <c r="F672" s="100"/>
      <c r="G672" s="106">
        <f>SUM(G669:G671)</f>
        <v>0</v>
      </c>
      <c r="H672" s="106">
        <f>SUM(H669:H671)</f>
        <v>0</v>
      </c>
      <c r="I672" s="106">
        <f>SUM(I669:I671)</f>
        <v>0</v>
      </c>
      <c r="J672" s="102"/>
      <c r="K672" s="102"/>
    </row>
    <row r="673" spans="1:11" ht="22.5" hidden="1" outlineLevel="2" x14ac:dyDescent="0.2">
      <c r="A673" s="97" t="s">
        <v>156</v>
      </c>
      <c r="B673" s="97" t="s">
        <v>162</v>
      </c>
      <c r="C673" s="97" t="s">
        <v>158</v>
      </c>
      <c r="D673" s="98" t="s">
        <v>163</v>
      </c>
      <c r="E673" s="99">
        <v>25.3</v>
      </c>
      <c r="F673" s="100" t="s">
        <v>95</v>
      </c>
      <c r="G673" s="101"/>
      <c r="H673" s="101"/>
      <c r="I673" s="101"/>
      <c r="J673" s="101"/>
      <c r="K673" s="102"/>
    </row>
    <row r="674" spans="1:11" ht="22.5" hidden="1" outlineLevel="2" x14ac:dyDescent="0.2">
      <c r="A674" s="97" t="s">
        <v>156</v>
      </c>
      <c r="B674" s="97" t="s">
        <v>162</v>
      </c>
      <c r="C674" s="97" t="s">
        <v>158</v>
      </c>
      <c r="D674" s="98" t="s">
        <v>163</v>
      </c>
      <c r="E674" s="99">
        <v>201.21299999999999</v>
      </c>
      <c r="F674" s="100" t="s">
        <v>95</v>
      </c>
      <c r="G674" s="101"/>
      <c r="H674" s="101"/>
      <c r="I674" s="101"/>
      <c r="J674" s="101"/>
      <c r="K674" s="102"/>
    </row>
    <row r="675" spans="1:11" ht="22.5" hidden="1" outlineLevel="2" x14ac:dyDescent="0.2">
      <c r="A675" s="97" t="s">
        <v>156</v>
      </c>
      <c r="B675" s="97" t="s">
        <v>162</v>
      </c>
      <c r="C675" s="97" t="s">
        <v>158</v>
      </c>
      <c r="D675" s="98" t="s">
        <v>430</v>
      </c>
      <c r="E675" s="99">
        <v>21.7</v>
      </c>
      <c r="F675" s="100" t="s">
        <v>95</v>
      </c>
      <c r="G675" s="101"/>
      <c r="H675" s="101"/>
      <c r="I675" s="101"/>
      <c r="J675" s="101"/>
      <c r="K675" s="102"/>
    </row>
    <row r="676" spans="1:11" outlineLevel="1" collapsed="1" x14ac:dyDescent="0.2">
      <c r="A676" s="97"/>
      <c r="B676" s="92" t="s">
        <v>65</v>
      </c>
      <c r="C676" s="97"/>
      <c r="D676" s="98"/>
      <c r="E676" s="99">
        <f>SUBTOTAL(9,E673:E675)</f>
        <v>248.21299999999999</v>
      </c>
      <c r="F676" s="100"/>
      <c r="G676" s="106">
        <f>SUM(G673:G675)</f>
        <v>0</v>
      </c>
      <c r="H676" s="106">
        <f>SUM(H673:H675)</f>
        <v>0</v>
      </c>
      <c r="I676" s="106">
        <f>SUM(I673:I675)</f>
        <v>0</v>
      </c>
      <c r="J676" s="106">
        <f>SUM(J673:J675)</f>
        <v>0</v>
      </c>
      <c r="K676" s="102"/>
    </row>
    <row r="677" spans="1:11" ht="22.5" hidden="1" outlineLevel="2" x14ac:dyDescent="0.2">
      <c r="A677" s="97" t="s">
        <v>156</v>
      </c>
      <c r="B677" s="97" t="s">
        <v>444</v>
      </c>
      <c r="C677" s="97" t="s">
        <v>158</v>
      </c>
      <c r="D677" s="98" t="s">
        <v>445</v>
      </c>
      <c r="E677" s="99">
        <v>70.163899999999998</v>
      </c>
      <c r="F677" s="100" t="s">
        <v>94</v>
      </c>
      <c r="G677" s="101"/>
      <c r="H677" s="101"/>
      <c r="I677" s="101"/>
      <c r="J677" s="102"/>
      <c r="K677" s="102"/>
    </row>
    <row r="678" spans="1:11" ht="22.5" hidden="1" outlineLevel="2" x14ac:dyDescent="0.2">
      <c r="A678" s="97" t="s">
        <v>156</v>
      </c>
      <c r="B678" s="97" t="s">
        <v>444</v>
      </c>
      <c r="C678" s="97" t="s">
        <v>158</v>
      </c>
      <c r="D678" s="98" t="s">
        <v>445</v>
      </c>
      <c r="E678" s="99">
        <v>30.165199999999999</v>
      </c>
      <c r="F678" s="100" t="s">
        <v>94</v>
      </c>
      <c r="G678" s="101"/>
      <c r="H678" s="101"/>
      <c r="I678" s="101"/>
      <c r="J678" s="102"/>
      <c r="K678" s="102"/>
    </row>
    <row r="679" spans="1:11" ht="22.5" hidden="1" outlineLevel="2" x14ac:dyDescent="0.2">
      <c r="A679" s="97" t="s">
        <v>156</v>
      </c>
      <c r="B679" s="97" t="s">
        <v>444</v>
      </c>
      <c r="C679" s="97" t="s">
        <v>158</v>
      </c>
      <c r="D679" s="98" t="s">
        <v>445</v>
      </c>
      <c r="E679" s="99">
        <v>68.825800000000001</v>
      </c>
      <c r="F679" s="100" t="s">
        <v>94</v>
      </c>
      <c r="G679" s="101"/>
      <c r="H679" s="101"/>
      <c r="I679" s="101"/>
      <c r="J679" s="102"/>
      <c r="K679" s="102"/>
    </row>
    <row r="680" spans="1:11" outlineLevel="1" collapsed="1" x14ac:dyDescent="0.2">
      <c r="A680" s="97"/>
      <c r="B680" s="92" t="s">
        <v>66</v>
      </c>
      <c r="C680" s="97"/>
      <c r="D680" s="98"/>
      <c r="E680" s="99">
        <f>SUBTOTAL(9,E677:E679)</f>
        <v>169.1549</v>
      </c>
      <c r="F680" s="100"/>
      <c r="G680" s="106">
        <f>SUM(G677:G679)</f>
        <v>0</v>
      </c>
      <c r="H680" s="106">
        <f>SUM(H677:H679)</f>
        <v>0</v>
      </c>
      <c r="I680" s="106">
        <f>SUM(I677:I679)</f>
        <v>0</v>
      </c>
      <c r="J680" s="102"/>
      <c r="K680" s="102"/>
    </row>
    <row r="681" spans="1:11" ht="22.5" hidden="1" outlineLevel="2" x14ac:dyDescent="0.2">
      <c r="A681" s="97" t="s">
        <v>156</v>
      </c>
      <c r="B681" s="97" t="s">
        <v>446</v>
      </c>
      <c r="C681" s="97" t="s">
        <v>158</v>
      </c>
      <c r="D681" s="98" t="s">
        <v>447</v>
      </c>
      <c r="E681" s="99">
        <v>109.34399999999999</v>
      </c>
      <c r="F681" s="100" t="s">
        <v>94</v>
      </c>
      <c r="G681" s="101"/>
      <c r="H681" s="101"/>
      <c r="I681" s="101"/>
      <c r="J681" s="102"/>
      <c r="K681" s="102"/>
    </row>
    <row r="682" spans="1:11" ht="22.5" hidden="1" outlineLevel="2" x14ac:dyDescent="0.2">
      <c r="A682" s="97" t="s">
        <v>156</v>
      </c>
      <c r="B682" s="97" t="s">
        <v>446</v>
      </c>
      <c r="C682" s="97" t="s">
        <v>158</v>
      </c>
      <c r="D682" s="98" t="s">
        <v>447</v>
      </c>
      <c r="E682" s="99">
        <v>69.837500000000006</v>
      </c>
      <c r="F682" s="100" t="s">
        <v>94</v>
      </c>
      <c r="G682" s="101"/>
      <c r="H682" s="101"/>
      <c r="I682" s="101"/>
      <c r="J682" s="102"/>
      <c r="K682" s="102"/>
    </row>
    <row r="683" spans="1:11" outlineLevel="1" collapsed="1" x14ac:dyDescent="0.2">
      <c r="A683" s="97"/>
      <c r="B683" s="92" t="s">
        <v>67</v>
      </c>
      <c r="C683" s="97"/>
      <c r="D683" s="98"/>
      <c r="E683" s="99">
        <f>SUBTOTAL(9,E681:E682)</f>
        <v>179.1815</v>
      </c>
      <c r="F683" s="100"/>
      <c r="G683" s="106">
        <f>SUM(G681:G682)</f>
        <v>0</v>
      </c>
      <c r="H683" s="106">
        <f>SUM(H681:H682)</f>
        <v>0</v>
      </c>
      <c r="I683" s="106">
        <f>SUM(I681:I682)</f>
        <v>0</v>
      </c>
      <c r="J683" s="102"/>
      <c r="K683" s="102"/>
    </row>
    <row r="684" spans="1:11" ht="22.5" hidden="1" outlineLevel="2" x14ac:dyDescent="0.2">
      <c r="A684" s="97" t="s">
        <v>156</v>
      </c>
      <c r="B684" s="97" t="s">
        <v>448</v>
      </c>
      <c r="C684" s="97" t="s">
        <v>158</v>
      </c>
      <c r="D684" s="98" t="s">
        <v>449</v>
      </c>
      <c r="E684" s="99">
        <v>82.028199999999998</v>
      </c>
      <c r="F684" s="100" t="s">
        <v>94</v>
      </c>
      <c r="G684" s="101"/>
      <c r="H684" s="101"/>
      <c r="I684" s="101"/>
      <c r="J684" s="102"/>
      <c r="K684" s="102"/>
    </row>
    <row r="685" spans="1:11" ht="22.5" hidden="1" outlineLevel="2" x14ac:dyDescent="0.2">
      <c r="A685" s="97" t="s">
        <v>156</v>
      </c>
      <c r="B685" s="97" t="s">
        <v>448</v>
      </c>
      <c r="C685" s="97" t="s">
        <v>158</v>
      </c>
      <c r="D685" s="98" t="s">
        <v>450</v>
      </c>
      <c r="E685" s="99">
        <v>982.75599999999997</v>
      </c>
      <c r="F685" s="100" t="s">
        <v>94</v>
      </c>
      <c r="G685" s="101"/>
      <c r="H685" s="101"/>
      <c r="I685" s="101"/>
      <c r="J685" s="102"/>
      <c r="K685" s="102"/>
    </row>
    <row r="686" spans="1:11" ht="22.5" hidden="1" outlineLevel="2" x14ac:dyDescent="0.2">
      <c r="A686" s="97" t="s">
        <v>156</v>
      </c>
      <c r="B686" s="97" t="s">
        <v>448</v>
      </c>
      <c r="C686" s="97" t="s">
        <v>158</v>
      </c>
      <c r="D686" s="98" t="s">
        <v>451</v>
      </c>
      <c r="E686" s="99">
        <v>519.47500000000002</v>
      </c>
      <c r="F686" s="100" t="s">
        <v>94</v>
      </c>
      <c r="G686" s="101"/>
      <c r="H686" s="101"/>
      <c r="I686" s="101"/>
      <c r="J686" s="102"/>
      <c r="K686" s="102"/>
    </row>
    <row r="687" spans="1:11" ht="22.5" hidden="1" outlineLevel="2" x14ac:dyDescent="0.2">
      <c r="A687" s="97" t="s">
        <v>156</v>
      </c>
      <c r="B687" s="97" t="s">
        <v>448</v>
      </c>
      <c r="C687" s="97" t="s">
        <v>158</v>
      </c>
      <c r="D687" s="98" t="s">
        <v>452</v>
      </c>
      <c r="E687" s="99">
        <v>162.54499999999999</v>
      </c>
      <c r="F687" s="100" t="s">
        <v>94</v>
      </c>
      <c r="G687" s="101"/>
      <c r="H687" s="101"/>
      <c r="I687" s="101"/>
      <c r="J687" s="102"/>
      <c r="K687" s="102"/>
    </row>
    <row r="688" spans="1:11" ht="22.5" hidden="1" outlineLevel="2" x14ac:dyDescent="0.2">
      <c r="A688" s="97" t="s">
        <v>156</v>
      </c>
      <c r="B688" s="97" t="s">
        <v>448</v>
      </c>
      <c r="C688" s="97" t="s">
        <v>158</v>
      </c>
      <c r="D688" s="98" t="s">
        <v>453</v>
      </c>
      <c r="E688" s="99">
        <v>25.307700000000001</v>
      </c>
      <c r="F688" s="100" t="s">
        <v>94</v>
      </c>
      <c r="G688" s="101"/>
      <c r="H688" s="101"/>
      <c r="I688" s="101"/>
      <c r="J688" s="102"/>
      <c r="K688" s="102"/>
    </row>
    <row r="689" spans="1:11" ht="22.5" hidden="1" outlineLevel="2" x14ac:dyDescent="0.2">
      <c r="A689" s="97" t="s">
        <v>156</v>
      </c>
      <c r="B689" s="97" t="s">
        <v>448</v>
      </c>
      <c r="C689" s="97" t="s">
        <v>158</v>
      </c>
      <c r="D689" s="98" t="s">
        <v>454</v>
      </c>
      <c r="E689" s="99">
        <v>20.037299999999998</v>
      </c>
      <c r="F689" s="100" t="s">
        <v>94</v>
      </c>
      <c r="G689" s="101"/>
      <c r="H689" s="101"/>
      <c r="I689" s="101"/>
      <c r="J689" s="102"/>
      <c r="K689" s="102"/>
    </row>
    <row r="690" spans="1:11" ht="22.5" hidden="1" outlineLevel="2" x14ac:dyDescent="0.2">
      <c r="A690" s="97" t="s">
        <v>156</v>
      </c>
      <c r="B690" s="97" t="s">
        <v>448</v>
      </c>
      <c r="C690" s="97" t="s">
        <v>158</v>
      </c>
      <c r="D690" s="98" t="s">
        <v>455</v>
      </c>
      <c r="E690" s="99">
        <v>420.32400000000001</v>
      </c>
      <c r="F690" s="100" t="s">
        <v>94</v>
      </c>
      <c r="G690" s="101"/>
      <c r="H690" s="101"/>
      <c r="I690" s="101"/>
      <c r="J690" s="102"/>
      <c r="K690" s="102"/>
    </row>
    <row r="691" spans="1:11" ht="22.5" hidden="1" outlineLevel="2" x14ac:dyDescent="0.2">
      <c r="A691" s="97" t="s">
        <v>156</v>
      </c>
      <c r="B691" s="97" t="s">
        <v>448</v>
      </c>
      <c r="C691" s="97" t="s">
        <v>158</v>
      </c>
      <c r="D691" s="98" t="s">
        <v>456</v>
      </c>
      <c r="E691" s="99">
        <v>55.235300000000002</v>
      </c>
      <c r="F691" s="100" t="s">
        <v>94</v>
      </c>
      <c r="G691" s="101"/>
      <c r="H691" s="101"/>
      <c r="I691" s="101"/>
      <c r="J691" s="102"/>
      <c r="K691" s="102"/>
    </row>
    <row r="692" spans="1:11" ht="22.5" hidden="1" outlineLevel="2" x14ac:dyDescent="0.2">
      <c r="A692" s="97" t="s">
        <v>156</v>
      </c>
      <c r="B692" s="97" t="s">
        <v>448</v>
      </c>
      <c r="C692" s="97" t="s">
        <v>158</v>
      </c>
      <c r="D692" s="98" t="s">
        <v>457</v>
      </c>
      <c r="E692" s="99">
        <v>119.1</v>
      </c>
      <c r="F692" s="100" t="s">
        <v>94</v>
      </c>
      <c r="G692" s="101"/>
      <c r="H692" s="101"/>
      <c r="I692" s="101"/>
      <c r="J692" s="102"/>
      <c r="K692" s="102"/>
    </row>
    <row r="693" spans="1:11" ht="22.5" hidden="1" outlineLevel="2" x14ac:dyDescent="0.2">
      <c r="A693" s="97" t="s">
        <v>156</v>
      </c>
      <c r="B693" s="97" t="s">
        <v>448</v>
      </c>
      <c r="C693" s="97" t="s">
        <v>158</v>
      </c>
      <c r="D693" s="98" t="s">
        <v>457</v>
      </c>
      <c r="E693" s="99">
        <v>1272.92</v>
      </c>
      <c r="F693" s="100" t="s">
        <v>94</v>
      </c>
      <c r="G693" s="101"/>
      <c r="H693" s="101"/>
      <c r="I693" s="101"/>
      <c r="J693" s="102"/>
      <c r="K693" s="102"/>
    </row>
    <row r="694" spans="1:11" ht="22.5" hidden="1" outlineLevel="2" x14ac:dyDescent="0.2">
      <c r="A694" s="97" t="s">
        <v>156</v>
      </c>
      <c r="B694" s="97" t="s">
        <v>448</v>
      </c>
      <c r="C694" s="97" t="s">
        <v>158</v>
      </c>
      <c r="D694" s="98" t="s">
        <v>452</v>
      </c>
      <c r="E694" s="99">
        <v>77.599999999999994</v>
      </c>
      <c r="F694" s="100" t="s">
        <v>94</v>
      </c>
      <c r="G694" s="101"/>
      <c r="H694" s="101"/>
      <c r="I694" s="101"/>
      <c r="J694" s="102"/>
      <c r="K694" s="102"/>
    </row>
    <row r="695" spans="1:11" ht="22.5" hidden="1" outlineLevel="2" x14ac:dyDescent="0.2">
      <c r="A695" s="97" t="s">
        <v>156</v>
      </c>
      <c r="B695" s="97" t="s">
        <v>448</v>
      </c>
      <c r="C695" s="97" t="s">
        <v>158</v>
      </c>
      <c r="D695" s="98" t="s">
        <v>458</v>
      </c>
      <c r="E695" s="99">
        <v>77.287099999999995</v>
      </c>
      <c r="F695" s="100" t="s">
        <v>94</v>
      </c>
      <c r="G695" s="101"/>
      <c r="H695" s="101"/>
      <c r="I695" s="101"/>
      <c r="J695" s="102"/>
      <c r="K695" s="102"/>
    </row>
    <row r="696" spans="1:11" ht="22.5" hidden="1" outlineLevel="2" x14ac:dyDescent="0.2">
      <c r="A696" s="97" t="s">
        <v>156</v>
      </c>
      <c r="B696" s="97" t="s">
        <v>448</v>
      </c>
      <c r="C696" s="97" t="s">
        <v>158</v>
      </c>
      <c r="D696" s="98" t="s">
        <v>457</v>
      </c>
      <c r="E696" s="99">
        <v>76.691699999999997</v>
      </c>
      <c r="F696" s="100" t="s">
        <v>94</v>
      </c>
      <c r="G696" s="101"/>
      <c r="H696" s="101"/>
      <c r="I696" s="101"/>
      <c r="J696" s="102"/>
      <c r="K696" s="102"/>
    </row>
    <row r="697" spans="1:11" ht="22.5" outlineLevel="1" collapsed="1" x14ac:dyDescent="0.2">
      <c r="A697" s="97"/>
      <c r="B697" s="92" t="s">
        <v>68</v>
      </c>
      <c r="C697" s="97"/>
      <c r="D697" s="98"/>
      <c r="E697" s="99">
        <f>SUBTOTAL(9,E684:E696)</f>
        <v>3891.3072999999995</v>
      </c>
      <c r="F697" s="100"/>
      <c r="G697" s="106">
        <f>SUM(G684:G696)</f>
        <v>0</v>
      </c>
      <c r="H697" s="106">
        <f>SUM(H684:H696)</f>
        <v>0</v>
      </c>
      <c r="I697" s="106">
        <f>SUM(I684:I696)</f>
        <v>0</v>
      </c>
      <c r="J697" s="102"/>
      <c r="K697" s="102"/>
    </row>
    <row r="698" spans="1:11" ht="22.5" hidden="1" outlineLevel="2" x14ac:dyDescent="0.2">
      <c r="A698" s="97" t="s">
        <v>156</v>
      </c>
      <c r="B698" s="97" t="s">
        <v>248</v>
      </c>
      <c r="C698" s="97" t="s">
        <v>158</v>
      </c>
      <c r="D698" s="98" t="s">
        <v>249</v>
      </c>
      <c r="E698" s="99">
        <v>47.3</v>
      </c>
      <c r="F698" s="100" t="s">
        <v>91</v>
      </c>
      <c r="G698" s="101"/>
      <c r="H698" s="101"/>
      <c r="I698" s="101"/>
      <c r="J698" s="102"/>
      <c r="K698" s="102"/>
    </row>
    <row r="699" spans="1:11" ht="22.5" hidden="1" outlineLevel="2" x14ac:dyDescent="0.2">
      <c r="A699" s="97" t="s">
        <v>156</v>
      </c>
      <c r="B699" s="97" t="s">
        <v>248</v>
      </c>
      <c r="C699" s="97" t="s">
        <v>158</v>
      </c>
      <c r="D699" s="98" t="s">
        <v>249</v>
      </c>
      <c r="E699" s="99">
        <v>5.91751</v>
      </c>
      <c r="F699" s="100" t="s">
        <v>91</v>
      </c>
      <c r="G699" s="101"/>
      <c r="H699" s="101"/>
      <c r="I699" s="101"/>
      <c r="J699" s="102"/>
      <c r="K699" s="102"/>
    </row>
    <row r="700" spans="1:11" ht="22.5" hidden="1" outlineLevel="2" x14ac:dyDescent="0.2">
      <c r="A700" s="97" t="s">
        <v>156</v>
      </c>
      <c r="B700" s="97" t="s">
        <v>248</v>
      </c>
      <c r="C700" s="97" t="s">
        <v>158</v>
      </c>
      <c r="D700" s="98" t="s">
        <v>249</v>
      </c>
      <c r="E700" s="99">
        <v>61.7</v>
      </c>
      <c r="F700" s="100" t="s">
        <v>91</v>
      </c>
      <c r="G700" s="101"/>
      <c r="H700" s="101"/>
      <c r="I700" s="101"/>
      <c r="J700" s="102"/>
      <c r="K700" s="102"/>
    </row>
    <row r="701" spans="1:11" ht="22.5" hidden="1" outlineLevel="2" x14ac:dyDescent="0.2">
      <c r="A701" s="97" t="s">
        <v>156</v>
      </c>
      <c r="B701" s="97" t="s">
        <v>248</v>
      </c>
      <c r="C701" s="97" t="s">
        <v>158</v>
      </c>
      <c r="D701" s="98" t="s">
        <v>249</v>
      </c>
      <c r="E701" s="99">
        <v>66.444100000000006</v>
      </c>
      <c r="F701" s="100" t="s">
        <v>91</v>
      </c>
      <c r="G701" s="101"/>
      <c r="H701" s="101"/>
      <c r="I701" s="101"/>
      <c r="J701" s="102"/>
      <c r="K701" s="102"/>
    </row>
    <row r="702" spans="1:11" ht="22.5" hidden="1" outlineLevel="2" x14ac:dyDescent="0.2">
      <c r="A702" s="97" t="s">
        <v>156</v>
      </c>
      <c r="B702" s="97" t="s">
        <v>248</v>
      </c>
      <c r="C702" s="97" t="s">
        <v>158</v>
      </c>
      <c r="D702" s="98" t="s">
        <v>253</v>
      </c>
      <c r="E702" s="99">
        <v>702.73</v>
      </c>
      <c r="F702" s="100" t="s">
        <v>91</v>
      </c>
      <c r="G702" s="101"/>
      <c r="H702" s="101"/>
      <c r="I702" s="101"/>
      <c r="J702" s="102"/>
      <c r="K702" s="102"/>
    </row>
    <row r="703" spans="1:11" ht="22.5" hidden="1" outlineLevel="2" x14ac:dyDescent="0.2">
      <c r="A703" s="97" t="s">
        <v>156</v>
      </c>
      <c r="B703" s="97" t="s">
        <v>248</v>
      </c>
      <c r="C703" s="97" t="s">
        <v>158</v>
      </c>
      <c r="D703" s="98" t="s">
        <v>251</v>
      </c>
      <c r="E703" s="99">
        <v>3607.86</v>
      </c>
      <c r="F703" s="100" t="s">
        <v>91</v>
      </c>
      <c r="G703" s="101"/>
      <c r="H703" s="101"/>
      <c r="I703" s="101"/>
      <c r="J703" s="102"/>
      <c r="K703" s="102"/>
    </row>
    <row r="704" spans="1:11" ht="22.5" hidden="1" outlineLevel="2" x14ac:dyDescent="0.2">
      <c r="A704" s="97" t="s">
        <v>156</v>
      </c>
      <c r="B704" s="97" t="s">
        <v>248</v>
      </c>
      <c r="C704" s="97" t="s">
        <v>158</v>
      </c>
      <c r="D704" s="98" t="s">
        <v>250</v>
      </c>
      <c r="E704" s="99">
        <v>191.15600000000001</v>
      </c>
      <c r="F704" s="100" t="s">
        <v>91</v>
      </c>
      <c r="G704" s="101"/>
      <c r="H704" s="101"/>
      <c r="I704" s="101"/>
      <c r="J704" s="102"/>
      <c r="K704" s="102"/>
    </row>
    <row r="705" spans="1:11" ht="22.5" hidden="1" outlineLevel="2" x14ac:dyDescent="0.2">
      <c r="A705" s="97" t="s">
        <v>156</v>
      </c>
      <c r="B705" s="97" t="s">
        <v>248</v>
      </c>
      <c r="C705" s="97" t="s">
        <v>158</v>
      </c>
      <c r="D705" s="98" t="s">
        <v>252</v>
      </c>
      <c r="E705" s="99">
        <v>42.1875</v>
      </c>
      <c r="F705" s="100" t="s">
        <v>91</v>
      </c>
      <c r="G705" s="101"/>
      <c r="H705" s="101"/>
      <c r="I705" s="101"/>
      <c r="J705" s="102"/>
      <c r="K705" s="102"/>
    </row>
    <row r="706" spans="1:11" ht="22.5" hidden="1" outlineLevel="2" x14ac:dyDescent="0.2">
      <c r="A706" s="97" t="s">
        <v>156</v>
      </c>
      <c r="B706" s="97" t="s">
        <v>248</v>
      </c>
      <c r="C706" s="97" t="s">
        <v>158</v>
      </c>
      <c r="D706" s="98" t="s">
        <v>250</v>
      </c>
      <c r="E706" s="99">
        <v>833.20299999999997</v>
      </c>
      <c r="F706" s="100" t="s">
        <v>91</v>
      </c>
      <c r="G706" s="101"/>
      <c r="H706" s="101"/>
      <c r="I706" s="101"/>
      <c r="J706" s="102"/>
      <c r="K706" s="102"/>
    </row>
    <row r="707" spans="1:11" ht="22.5" hidden="1" outlineLevel="2" x14ac:dyDescent="0.2">
      <c r="A707" s="97" t="s">
        <v>156</v>
      </c>
      <c r="B707" s="97" t="s">
        <v>248</v>
      </c>
      <c r="C707" s="97" t="s">
        <v>158</v>
      </c>
      <c r="D707" s="98" t="s">
        <v>249</v>
      </c>
      <c r="E707" s="99">
        <v>58.1</v>
      </c>
      <c r="F707" s="100" t="s">
        <v>91</v>
      </c>
      <c r="G707" s="101"/>
      <c r="H707" s="101"/>
      <c r="I707" s="101"/>
      <c r="J707" s="102"/>
      <c r="K707" s="102"/>
    </row>
    <row r="708" spans="1:11" ht="22.5" hidden="1" outlineLevel="2" x14ac:dyDescent="0.2">
      <c r="A708" s="97" t="s">
        <v>156</v>
      </c>
      <c r="B708" s="97" t="s">
        <v>248</v>
      </c>
      <c r="C708" s="97" t="s">
        <v>158</v>
      </c>
      <c r="D708" s="98" t="s">
        <v>249</v>
      </c>
      <c r="E708" s="99">
        <v>18.899999999999999</v>
      </c>
      <c r="F708" s="100" t="s">
        <v>91</v>
      </c>
      <c r="G708" s="101"/>
      <c r="H708" s="101"/>
      <c r="I708" s="101"/>
      <c r="J708" s="102"/>
      <c r="K708" s="102"/>
    </row>
    <row r="709" spans="1:11" outlineLevel="1" collapsed="1" x14ac:dyDescent="0.2">
      <c r="A709" s="97"/>
      <c r="B709" s="92" t="s">
        <v>52</v>
      </c>
      <c r="C709" s="97"/>
      <c r="D709" s="98"/>
      <c r="E709" s="99">
        <f>SUBTOTAL(9,E698:E708)</f>
        <v>5635.4981100000005</v>
      </c>
      <c r="F709" s="100"/>
      <c r="G709" s="106">
        <f>SUM(G698:G708)</f>
        <v>0</v>
      </c>
      <c r="H709" s="106">
        <f>SUM(H698:H708)</f>
        <v>0</v>
      </c>
      <c r="I709" s="106">
        <f>SUM(I698:I708)</f>
        <v>0</v>
      </c>
      <c r="J709" s="102"/>
      <c r="K709" s="102"/>
    </row>
    <row r="710" spans="1:11" ht="22.5" hidden="1" outlineLevel="2" x14ac:dyDescent="0.2">
      <c r="A710" s="97" t="s">
        <v>156</v>
      </c>
      <c r="B710" s="97" t="s">
        <v>254</v>
      </c>
      <c r="C710" s="97" t="s">
        <v>158</v>
      </c>
      <c r="D710" s="98" t="s">
        <v>255</v>
      </c>
      <c r="E710" s="99">
        <v>840.11300000000006</v>
      </c>
      <c r="F710" s="100" t="s">
        <v>91</v>
      </c>
      <c r="G710" s="101"/>
      <c r="H710" s="101"/>
      <c r="I710" s="101"/>
      <c r="J710" s="102"/>
      <c r="K710" s="102"/>
    </row>
    <row r="711" spans="1:11" outlineLevel="1" collapsed="1" x14ac:dyDescent="0.2">
      <c r="A711" s="97"/>
      <c r="B711" s="92" t="s">
        <v>69</v>
      </c>
      <c r="C711" s="97"/>
      <c r="D711" s="98"/>
      <c r="E711" s="99">
        <f>SUBTOTAL(9,E710:E710)</f>
        <v>840.11300000000006</v>
      </c>
      <c r="F711" s="100"/>
      <c r="G711" s="106">
        <f>SUM(G710)</f>
        <v>0</v>
      </c>
      <c r="H711" s="106">
        <f>SUM(H710)</f>
        <v>0</v>
      </c>
      <c r="I711" s="106">
        <f>SUM(I710)</f>
        <v>0</v>
      </c>
      <c r="J711" s="102"/>
      <c r="K711" s="102"/>
    </row>
    <row r="712" spans="1:11" ht="22.5" hidden="1" outlineLevel="2" x14ac:dyDescent="0.2">
      <c r="A712" s="97" t="s">
        <v>156</v>
      </c>
      <c r="B712" s="97" t="s">
        <v>459</v>
      </c>
      <c r="C712" s="97" t="s">
        <v>158</v>
      </c>
      <c r="D712" s="98" t="s">
        <v>460</v>
      </c>
      <c r="E712" s="99">
        <v>79.274799999999999</v>
      </c>
      <c r="F712" s="100" t="s">
        <v>94</v>
      </c>
      <c r="G712" s="101"/>
      <c r="H712" s="101"/>
      <c r="I712" s="101"/>
      <c r="J712" s="102"/>
      <c r="K712" s="102"/>
    </row>
    <row r="713" spans="1:11" ht="22.5" hidden="1" outlineLevel="2" x14ac:dyDescent="0.2">
      <c r="A713" s="97" t="s">
        <v>156</v>
      </c>
      <c r="B713" s="97" t="s">
        <v>459</v>
      </c>
      <c r="C713" s="97" t="s">
        <v>158</v>
      </c>
      <c r="D713" s="98" t="s">
        <v>461</v>
      </c>
      <c r="E713" s="99">
        <v>12.563499999999999</v>
      </c>
      <c r="F713" s="100" t="s">
        <v>94</v>
      </c>
      <c r="G713" s="101"/>
      <c r="H713" s="101"/>
      <c r="I713" s="101"/>
      <c r="J713" s="102"/>
      <c r="K713" s="102"/>
    </row>
    <row r="714" spans="1:11" ht="22.5" hidden="1" outlineLevel="2" x14ac:dyDescent="0.2">
      <c r="A714" s="97" t="s">
        <v>156</v>
      </c>
      <c r="B714" s="97" t="s">
        <v>459</v>
      </c>
      <c r="C714" s="97" t="s">
        <v>158</v>
      </c>
      <c r="D714" s="98" t="s">
        <v>461</v>
      </c>
      <c r="E714" s="99">
        <v>22.8096</v>
      </c>
      <c r="F714" s="100" t="s">
        <v>94</v>
      </c>
      <c r="G714" s="101"/>
      <c r="H714" s="101"/>
      <c r="I714" s="101"/>
      <c r="J714" s="102"/>
      <c r="K714" s="102"/>
    </row>
    <row r="715" spans="1:11" ht="22.5" hidden="1" outlineLevel="2" x14ac:dyDescent="0.2">
      <c r="A715" s="97" t="s">
        <v>156</v>
      </c>
      <c r="B715" s="97" t="s">
        <v>459</v>
      </c>
      <c r="C715" s="97" t="s">
        <v>158</v>
      </c>
      <c r="D715" s="98" t="s">
        <v>461</v>
      </c>
      <c r="E715" s="99">
        <v>32.249400000000001</v>
      </c>
      <c r="F715" s="100" t="s">
        <v>94</v>
      </c>
      <c r="G715" s="101"/>
      <c r="H715" s="101"/>
      <c r="I715" s="101"/>
      <c r="J715" s="102"/>
      <c r="K715" s="102"/>
    </row>
    <row r="716" spans="1:11" ht="22.5" hidden="1" outlineLevel="2" x14ac:dyDescent="0.2">
      <c r="A716" s="97" t="s">
        <v>156</v>
      </c>
      <c r="B716" s="97" t="s">
        <v>459</v>
      </c>
      <c r="C716" s="97" t="s">
        <v>158</v>
      </c>
      <c r="D716" s="98" t="s">
        <v>462</v>
      </c>
      <c r="E716" s="99">
        <v>249.762</v>
      </c>
      <c r="F716" s="100" t="s">
        <v>94</v>
      </c>
      <c r="G716" s="101"/>
      <c r="H716" s="101"/>
      <c r="I716" s="101"/>
      <c r="J716" s="102"/>
      <c r="K716" s="102"/>
    </row>
    <row r="717" spans="1:11" ht="22.5" hidden="1" outlineLevel="2" x14ac:dyDescent="0.2">
      <c r="A717" s="97" t="s">
        <v>156</v>
      </c>
      <c r="B717" s="97" t="s">
        <v>459</v>
      </c>
      <c r="C717" s="97" t="s">
        <v>158</v>
      </c>
      <c r="D717" s="98" t="s">
        <v>462</v>
      </c>
      <c r="E717" s="99">
        <v>1.3712800000000001</v>
      </c>
      <c r="F717" s="100" t="s">
        <v>94</v>
      </c>
      <c r="G717" s="101"/>
      <c r="H717" s="101"/>
      <c r="I717" s="101"/>
      <c r="J717" s="102"/>
      <c r="K717" s="102"/>
    </row>
    <row r="718" spans="1:11" ht="22.5" hidden="1" outlineLevel="2" x14ac:dyDescent="0.2">
      <c r="A718" s="97" t="s">
        <v>156</v>
      </c>
      <c r="B718" s="97" t="s">
        <v>459</v>
      </c>
      <c r="C718" s="97" t="s">
        <v>158</v>
      </c>
      <c r="D718" s="98" t="s">
        <v>462</v>
      </c>
      <c r="E718" s="99">
        <v>6.4406600000000003</v>
      </c>
      <c r="F718" s="100" t="s">
        <v>94</v>
      </c>
      <c r="G718" s="101"/>
      <c r="H718" s="101"/>
      <c r="I718" s="101"/>
      <c r="J718" s="102"/>
      <c r="K718" s="102"/>
    </row>
    <row r="719" spans="1:11" ht="22.5" hidden="1" outlineLevel="2" x14ac:dyDescent="0.2">
      <c r="A719" s="97" t="s">
        <v>156</v>
      </c>
      <c r="B719" s="97" t="s">
        <v>459</v>
      </c>
      <c r="C719" s="97" t="s">
        <v>158</v>
      </c>
      <c r="D719" s="98" t="s">
        <v>463</v>
      </c>
      <c r="E719" s="99">
        <v>224.809</v>
      </c>
      <c r="F719" s="100" t="s">
        <v>94</v>
      </c>
      <c r="G719" s="101"/>
      <c r="H719" s="101"/>
      <c r="I719" s="101"/>
      <c r="J719" s="102"/>
      <c r="K719" s="102"/>
    </row>
    <row r="720" spans="1:11" ht="22.5" hidden="1" outlineLevel="2" x14ac:dyDescent="0.2">
      <c r="A720" s="97" t="s">
        <v>156</v>
      </c>
      <c r="B720" s="97" t="s">
        <v>459</v>
      </c>
      <c r="C720" s="97" t="s">
        <v>158</v>
      </c>
      <c r="D720" s="98" t="s">
        <v>464</v>
      </c>
      <c r="E720" s="99">
        <v>352.32299999999998</v>
      </c>
      <c r="F720" s="100" t="s">
        <v>94</v>
      </c>
      <c r="G720" s="101"/>
      <c r="H720" s="101"/>
      <c r="I720" s="101"/>
      <c r="J720" s="102"/>
      <c r="K720" s="102"/>
    </row>
    <row r="721" spans="1:11" ht="22.5" hidden="1" outlineLevel="2" x14ac:dyDescent="0.2">
      <c r="A721" s="97" t="s">
        <v>156</v>
      </c>
      <c r="B721" s="97" t="s">
        <v>459</v>
      </c>
      <c r="C721" s="97" t="s">
        <v>158</v>
      </c>
      <c r="D721" s="98" t="s">
        <v>464</v>
      </c>
      <c r="E721" s="99">
        <v>2.48108</v>
      </c>
      <c r="F721" s="100" t="s">
        <v>94</v>
      </c>
      <c r="G721" s="101"/>
      <c r="H721" s="101"/>
      <c r="I721" s="101"/>
      <c r="J721" s="102"/>
      <c r="K721" s="102"/>
    </row>
    <row r="722" spans="1:11" ht="22.5" hidden="1" outlineLevel="2" x14ac:dyDescent="0.2">
      <c r="A722" s="97" t="s">
        <v>156</v>
      </c>
      <c r="B722" s="97" t="s">
        <v>459</v>
      </c>
      <c r="C722" s="97" t="s">
        <v>158</v>
      </c>
      <c r="D722" s="98" t="s">
        <v>464</v>
      </c>
      <c r="E722" s="99">
        <v>17.046600000000002</v>
      </c>
      <c r="F722" s="100" t="s">
        <v>94</v>
      </c>
      <c r="G722" s="101"/>
      <c r="H722" s="101"/>
      <c r="I722" s="101"/>
      <c r="J722" s="102"/>
      <c r="K722" s="102"/>
    </row>
    <row r="723" spans="1:11" ht="22.5" hidden="1" outlineLevel="2" x14ac:dyDescent="0.2">
      <c r="A723" s="97" t="s">
        <v>156</v>
      </c>
      <c r="B723" s="97" t="s">
        <v>459</v>
      </c>
      <c r="C723" s="97" t="s">
        <v>158</v>
      </c>
      <c r="D723" s="98" t="s">
        <v>465</v>
      </c>
      <c r="E723" s="99">
        <v>49.1434</v>
      </c>
      <c r="F723" s="100" t="s">
        <v>94</v>
      </c>
      <c r="G723" s="101"/>
      <c r="H723" s="101"/>
      <c r="I723" s="101"/>
      <c r="J723" s="102"/>
      <c r="K723" s="102"/>
    </row>
    <row r="724" spans="1:11" ht="22.5" hidden="1" outlineLevel="2" x14ac:dyDescent="0.2">
      <c r="A724" s="97" t="s">
        <v>156</v>
      </c>
      <c r="B724" s="97" t="s">
        <v>459</v>
      </c>
      <c r="C724" s="97" t="s">
        <v>158</v>
      </c>
      <c r="D724" s="98" t="s">
        <v>465</v>
      </c>
      <c r="E724" s="99">
        <v>90.023799999999994</v>
      </c>
      <c r="F724" s="100" t="s">
        <v>94</v>
      </c>
      <c r="G724" s="101"/>
      <c r="H724" s="101"/>
      <c r="I724" s="101"/>
      <c r="J724" s="102"/>
      <c r="K724" s="102"/>
    </row>
    <row r="725" spans="1:11" ht="22.5" hidden="1" outlineLevel="2" x14ac:dyDescent="0.2">
      <c r="A725" s="97" t="s">
        <v>156</v>
      </c>
      <c r="B725" s="97" t="s">
        <v>459</v>
      </c>
      <c r="C725" s="97" t="s">
        <v>158</v>
      </c>
      <c r="D725" s="98" t="s">
        <v>466</v>
      </c>
      <c r="E725" s="99">
        <v>164.60400000000001</v>
      </c>
      <c r="F725" s="100" t="s">
        <v>94</v>
      </c>
      <c r="G725" s="101"/>
      <c r="H725" s="101"/>
      <c r="I725" s="101"/>
      <c r="J725" s="102"/>
      <c r="K725" s="102"/>
    </row>
    <row r="726" spans="1:11" ht="22.5" hidden="1" outlineLevel="2" x14ac:dyDescent="0.2">
      <c r="A726" s="97" t="s">
        <v>156</v>
      </c>
      <c r="B726" s="97" t="s">
        <v>459</v>
      </c>
      <c r="C726" s="97" t="s">
        <v>158</v>
      </c>
      <c r="D726" s="98" t="s">
        <v>467</v>
      </c>
      <c r="E726" s="99">
        <v>51.8</v>
      </c>
      <c r="F726" s="100" t="s">
        <v>94</v>
      </c>
      <c r="G726" s="101"/>
      <c r="H726" s="101"/>
      <c r="I726" s="101"/>
      <c r="J726" s="102"/>
      <c r="K726" s="102"/>
    </row>
    <row r="727" spans="1:11" ht="22.5" hidden="1" outlineLevel="2" x14ac:dyDescent="0.2">
      <c r="A727" s="97" t="s">
        <v>156</v>
      </c>
      <c r="B727" s="97" t="s">
        <v>459</v>
      </c>
      <c r="C727" s="97" t="s">
        <v>158</v>
      </c>
      <c r="D727" s="98" t="s">
        <v>467</v>
      </c>
      <c r="E727" s="99">
        <v>43.787799999999997</v>
      </c>
      <c r="F727" s="100" t="s">
        <v>94</v>
      </c>
      <c r="G727" s="101"/>
      <c r="H727" s="101"/>
      <c r="I727" s="101"/>
      <c r="J727" s="102"/>
      <c r="K727" s="102"/>
    </row>
    <row r="728" spans="1:11" ht="22.5" hidden="1" outlineLevel="2" x14ac:dyDescent="0.2">
      <c r="A728" s="97" t="s">
        <v>156</v>
      </c>
      <c r="B728" s="97" t="s">
        <v>459</v>
      </c>
      <c r="C728" s="97" t="s">
        <v>158</v>
      </c>
      <c r="D728" s="98" t="s">
        <v>467</v>
      </c>
      <c r="E728" s="99">
        <v>33.9</v>
      </c>
      <c r="F728" s="100" t="s">
        <v>94</v>
      </c>
      <c r="G728" s="101"/>
      <c r="H728" s="101"/>
      <c r="I728" s="101"/>
      <c r="J728" s="102"/>
      <c r="K728" s="102"/>
    </row>
    <row r="729" spans="1:11" ht="22.5" hidden="1" outlineLevel="2" x14ac:dyDescent="0.2">
      <c r="A729" s="97" t="s">
        <v>156</v>
      </c>
      <c r="B729" s="97" t="s">
        <v>459</v>
      </c>
      <c r="C729" s="97" t="s">
        <v>158</v>
      </c>
      <c r="D729" s="98" t="s">
        <v>467</v>
      </c>
      <c r="E729" s="99">
        <v>352.82400000000001</v>
      </c>
      <c r="F729" s="100" t="s">
        <v>94</v>
      </c>
      <c r="G729" s="101"/>
      <c r="H729" s="101"/>
      <c r="I729" s="101"/>
      <c r="J729" s="102"/>
      <c r="K729" s="102"/>
    </row>
    <row r="730" spans="1:11" ht="22.5" hidden="1" outlineLevel="2" x14ac:dyDescent="0.2">
      <c r="A730" s="97" t="s">
        <v>156</v>
      </c>
      <c r="B730" s="97" t="s">
        <v>459</v>
      </c>
      <c r="C730" s="97" t="s">
        <v>158</v>
      </c>
      <c r="D730" s="98" t="s">
        <v>468</v>
      </c>
      <c r="E730" s="99">
        <v>357.6</v>
      </c>
      <c r="F730" s="100" t="s">
        <v>94</v>
      </c>
      <c r="G730" s="101"/>
      <c r="H730" s="101"/>
      <c r="I730" s="101"/>
      <c r="J730" s="102"/>
      <c r="K730" s="102"/>
    </row>
    <row r="731" spans="1:11" ht="22.5" hidden="1" outlineLevel="2" x14ac:dyDescent="0.2">
      <c r="A731" s="97" t="s">
        <v>156</v>
      </c>
      <c r="B731" s="97" t="s">
        <v>459</v>
      </c>
      <c r="C731" s="97" t="s">
        <v>158</v>
      </c>
      <c r="D731" s="98" t="s">
        <v>468</v>
      </c>
      <c r="E731" s="99">
        <v>141.97499999999999</v>
      </c>
      <c r="F731" s="100" t="s">
        <v>94</v>
      </c>
      <c r="G731" s="101"/>
      <c r="H731" s="101"/>
      <c r="I731" s="101"/>
      <c r="J731" s="102"/>
      <c r="K731" s="102"/>
    </row>
    <row r="732" spans="1:11" ht="22.5" hidden="1" outlineLevel="2" x14ac:dyDescent="0.2">
      <c r="A732" s="97" t="s">
        <v>156</v>
      </c>
      <c r="B732" s="97" t="s">
        <v>459</v>
      </c>
      <c r="C732" s="97" t="s">
        <v>158</v>
      </c>
      <c r="D732" s="98" t="s">
        <v>469</v>
      </c>
      <c r="E732" s="99">
        <v>53.914700000000003</v>
      </c>
      <c r="F732" s="100" t="s">
        <v>94</v>
      </c>
      <c r="G732" s="101"/>
      <c r="H732" s="101"/>
      <c r="I732" s="101"/>
      <c r="J732" s="102"/>
      <c r="K732" s="102"/>
    </row>
    <row r="733" spans="1:11" ht="22.5" hidden="1" outlineLevel="2" x14ac:dyDescent="0.2">
      <c r="A733" s="97" t="s">
        <v>156</v>
      </c>
      <c r="B733" s="97" t="s">
        <v>459</v>
      </c>
      <c r="C733" s="97" t="s">
        <v>158</v>
      </c>
      <c r="D733" s="98" t="s">
        <v>469</v>
      </c>
      <c r="E733" s="99">
        <v>57.674599999999998</v>
      </c>
      <c r="F733" s="100" t="s">
        <v>94</v>
      </c>
      <c r="G733" s="101"/>
      <c r="H733" s="101"/>
      <c r="I733" s="101"/>
      <c r="J733" s="102"/>
      <c r="K733" s="102"/>
    </row>
    <row r="734" spans="1:11" ht="22.5" hidden="1" outlineLevel="2" x14ac:dyDescent="0.2">
      <c r="A734" s="97" t="s">
        <v>156</v>
      </c>
      <c r="B734" s="97" t="s">
        <v>459</v>
      </c>
      <c r="C734" s="97" t="s">
        <v>158</v>
      </c>
      <c r="D734" s="98" t="s">
        <v>470</v>
      </c>
      <c r="E734" s="99">
        <v>168.74299999999999</v>
      </c>
      <c r="F734" s="100" t="s">
        <v>94</v>
      </c>
      <c r="G734" s="101"/>
      <c r="H734" s="101"/>
      <c r="I734" s="101"/>
      <c r="J734" s="102"/>
      <c r="K734" s="102"/>
    </row>
    <row r="735" spans="1:11" ht="22.5" hidden="1" outlineLevel="2" x14ac:dyDescent="0.2">
      <c r="A735" s="97" t="s">
        <v>156</v>
      </c>
      <c r="B735" s="97" t="s">
        <v>459</v>
      </c>
      <c r="C735" s="97" t="s">
        <v>158</v>
      </c>
      <c r="D735" s="98" t="s">
        <v>470</v>
      </c>
      <c r="E735" s="99">
        <v>32.3842</v>
      </c>
      <c r="F735" s="100" t="s">
        <v>94</v>
      </c>
      <c r="G735" s="101"/>
      <c r="H735" s="101"/>
      <c r="I735" s="101"/>
      <c r="J735" s="102"/>
      <c r="K735" s="102"/>
    </row>
    <row r="736" spans="1:11" ht="22.5" hidden="1" outlineLevel="2" x14ac:dyDescent="0.2">
      <c r="A736" s="97" t="s">
        <v>156</v>
      </c>
      <c r="B736" s="97" t="s">
        <v>459</v>
      </c>
      <c r="C736" s="97" t="s">
        <v>158</v>
      </c>
      <c r="D736" s="98" t="s">
        <v>470</v>
      </c>
      <c r="E736" s="99">
        <v>30.394300000000001</v>
      </c>
      <c r="F736" s="100" t="s">
        <v>94</v>
      </c>
      <c r="G736" s="101"/>
      <c r="H736" s="101"/>
      <c r="I736" s="101"/>
      <c r="J736" s="102"/>
      <c r="K736" s="102"/>
    </row>
    <row r="737" spans="1:11" ht="22.5" hidden="1" outlineLevel="2" x14ac:dyDescent="0.2">
      <c r="A737" s="97" t="s">
        <v>156</v>
      </c>
      <c r="B737" s="97" t="s">
        <v>459</v>
      </c>
      <c r="C737" s="97" t="s">
        <v>158</v>
      </c>
      <c r="D737" s="98" t="s">
        <v>470</v>
      </c>
      <c r="E737" s="99">
        <v>29.982199999999999</v>
      </c>
      <c r="F737" s="100" t="s">
        <v>94</v>
      </c>
      <c r="G737" s="101"/>
      <c r="H737" s="101"/>
      <c r="I737" s="101"/>
      <c r="J737" s="102"/>
      <c r="K737" s="102"/>
    </row>
    <row r="738" spans="1:11" ht="22.5" hidden="1" outlineLevel="2" x14ac:dyDescent="0.2">
      <c r="A738" s="97" t="s">
        <v>156</v>
      </c>
      <c r="B738" s="97" t="s">
        <v>459</v>
      </c>
      <c r="C738" s="97" t="s">
        <v>158</v>
      </c>
      <c r="D738" s="98" t="s">
        <v>471</v>
      </c>
      <c r="E738" s="99">
        <v>0.791242</v>
      </c>
      <c r="F738" s="100" t="s">
        <v>94</v>
      </c>
      <c r="G738" s="101"/>
      <c r="H738" s="101"/>
      <c r="I738" s="101"/>
      <c r="J738" s="102"/>
      <c r="K738" s="102"/>
    </row>
    <row r="739" spans="1:11" ht="22.5" hidden="1" outlineLevel="2" x14ac:dyDescent="0.2">
      <c r="A739" s="97" t="s">
        <v>156</v>
      </c>
      <c r="B739" s="97" t="s">
        <v>459</v>
      </c>
      <c r="C739" s="97" t="s">
        <v>158</v>
      </c>
      <c r="D739" s="98" t="s">
        <v>471</v>
      </c>
      <c r="E739" s="99">
        <v>15.4108</v>
      </c>
      <c r="F739" s="100" t="s">
        <v>94</v>
      </c>
      <c r="G739" s="101"/>
      <c r="H739" s="101"/>
      <c r="I739" s="101"/>
      <c r="J739" s="102"/>
      <c r="K739" s="102"/>
    </row>
    <row r="740" spans="1:11" ht="22.5" hidden="1" outlineLevel="2" x14ac:dyDescent="0.2">
      <c r="A740" s="97" t="s">
        <v>156</v>
      </c>
      <c r="B740" s="97" t="s">
        <v>459</v>
      </c>
      <c r="C740" s="97" t="s">
        <v>158</v>
      </c>
      <c r="D740" s="98" t="s">
        <v>471</v>
      </c>
      <c r="E740" s="99">
        <v>39.638399999999997</v>
      </c>
      <c r="F740" s="100" t="s">
        <v>94</v>
      </c>
      <c r="G740" s="101"/>
      <c r="H740" s="101"/>
      <c r="I740" s="101"/>
      <c r="J740" s="102"/>
      <c r="K740" s="102"/>
    </row>
    <row r="741" spans="1:11" ht="22.5" hidden="1" outlineLevel="2" x14ac:dyDescent="0.2">
      <c r="A741" s="97" t="s">
        <v>156</v>
      </c>
      <c r="B741" s="97" t="s">
        <v>459</v>
      </c>
      <c r="C741" s="97" t="s">
        <v>158</v>
      </c>
      <c r="D741" s="98" t="s">
        <v>471</v>
      </c>
      <c r="E741" s="99">
        <v>22.650400000000001</v>
      </c>
      <c r="F741" s="100" t="s">
        <v>94</v>
      </c>
      <c r="G741" s="101"/>
      <c r="H741" s="101"/>
      <c r="I741" s="101"/>
      <c r="J741" s="102"/>
      <c r="K741" s="102"/>
    </row>
    <row r="742" spans="1:11" ht="22.5" hidden="1" outlineLevel="2" x14ac:dyDescent="0.2">
      <c r="A742" s="97" t="s">
        <v>156</v>
      </c>
      <c r="B742" s="97" t="s">
        <v>459</v>
      </c>
      <c r="C742" s="97" t="s">
        <v>158</v>
      </c>
      <c r="D742" s="98" t="s">
        <v>470</v>
      </c>
      <c r="E742" s="99">
        <v>154.38399999999999</v>
      </c>
      <c r="F742" s="100" t="s">
        <v>94</v>
      </c>
      <c r="G742" s="101"/>
      <c r="H742" s="101"/>
      <c r="I742" s="101"/>
      <c r="J742" s="102"/>
      <c r="K742" s="102"/>
    </row>
    <row r="743" spans="1:11" ht="22.5" hidden="1" outlineLevel="2" x14ac:dyDescent="0.2">
      <c r="A743" s="97" t="s">
        <v>156</v>
      </c>
      <c r="B743" s="97" t="s">
        <v>459</v>
      </c>
      <c r="C743" s="97" t="s">
        <v>158</v>
      </c>
      <c r="D743" s="98" t="s">
        <v>470</v>
      </c>
      <c r="E743" s="99">
        <v>58.280799999999999</v>
      </c>
      <c r="F743" s="100" t="s">
        <v>94</v>
      </c>
      <c r="G743" s="101"/>
      <c r="H743" s="101"/>
      <c r="I743" s="101"/>
      <c r="J743" s="102"/>
      <c r="K743" s="102"/>
    </row>
    <row r="744" spans="1:11" outlineLevel="1" collapsed="1" x14ac:dyDescent="0.2">
      <c r="A744" s="97"/>
      <c r="B744" s="92" t="s">
        <v>70</v>
      </c>
      <c r="C744" s="97"/>
      <c r="D744" s="98"/>
      <c r="E744" s="99">
        <f>SUBTOTAL(9,E712:E743)</f>
        <v>2951.0375619999991</v>
      </c>
      <c r="F744" s="100"/>
      <c r="G744" s="106">
        <f>SUM(G712:G743)</f>
        <v>0</v>
      </c>
      <c r="H744" s="106">
        <f>SUM(H712:H743)</f>
        <v>0</v>
      </c>
      <c r="I744" s="106">
        <f>SUM(I712:I743)</f>
        <v>0</v>
      </c>
      <c r="J744" s="102"/>
      <c r="K744" s="102"/>
    </row>
    <row r="745" spans="1:11" ht="22.5" hidden="1" outlineLevel="2" x14ac:dyDescent="0.2">
      <c r="A745" s="97" t="s">
        <v>156</v>
      </c>
      <c r="B745" s="97" t="s">
        <v>472</v>
      </c>
      <c r="C745" s="97" t="s">
        <v>158</v>
      </c>
      <c r="D745" s="98" t="s">
        <v>473</v>
      </c>
      <c r="E745" s="99">
        <v>295.97300000000001</v>
      </c>
      <c r="F745" s="100" t="s">
        <v>94</v>
      </c>
      <c r="G745" s="101"/>
      <c r="H745" s="101"/>
      <c r="I745" s="101"/>
      <c r="J745" s="102"/>
      <c r="K745" s="102"/>
    </row>
    <row r="746" spans="1:11" ht="22.5" hidden="1" outlineLevel="2" x14ac:dyDescent="0.2">
      <c r="A746" s="97" t="s">
        <v>156</v>
      </c>
      <c r="B746" s="97" t="s">
        <v>472</v>
      </c>
      <c r="C746" s="97" t="s">
        <v>158</v>
      </c>
      <c r="D746" s="98" t="s">
        <v>474</v>
      </c>
      <c r="E746" s="99">
        <v>238.739</v>
      </c>
      <c r="F746" s="100" t="s">
        <v>94</v>
      </c>
      <c r="G746" s="101"/>
      <c r="H746" s="101"/>
      <c r="I746" s="101"/>
      <c r="J746" s="102"/>
      <c r="K746" s="102"/>
    </row>
    <row r="747" spans="1:11" outlineLevel="1" collapsed="1" x14ac:dyDescent="0.2">
      <c r="A747" s="97"/>
      <c r="B747" s="92" t="s">
        <v>71</v>
      </c>
      <c r="C747" s="97"/>
      <c r="D747" s="98"/>
      <c r="E747" s="99">
        <f>SUBTOTAL(9,E745:E746)</f>
        <v>534.71199999999999</v>
      </c>
      <c r="F747" s="100"/>
      <c r="G747" s="106">
        <f>SUM(G745:G746)</f>
        <v>0</v>
      </c>
      <c r="H747" s="106">
        <f>SUM(H745:H746)</f>
        <v>0</v>
      </c>
      <c r="I747" s="106">
        <f>SUM(I745:I746)</f>
        <v>0</v>
      </c>
      <c r="J747" s="102"/>
      <c r="K747" s="102"/>
    </row>
    <row r="748" spans="1:11" ht="22.5" hidden="1" outlineLevel="2" x14ac:dyDescent="0.2">
      <c r="A748" s="97" t="s">
        <v>156</v>
      </c>
      <c r="B748" s="97" t="s">
        <v>475</v>
      </c>
      <c r="C748" s="97" t="s">
        <v>158</v>
      </c>
      <c r="D748" s="98" t="s">
        <v>476</v>
      </c>
      <c r="E748" s="99">
        <v>223.53100000000001</v>
      </c>
      <c r="F748" s="100" t="s">
        <v>94</v>
      </c>
      <c r="G748" s="101"/>
      <c r="H748" s="101"/>
      <c r="I748" s="101"/>
      <c r="J748" s="102"/>
      <c r="K748" s="102"/>
    </row>
    <row r="749" spans="1:11" ht="22.5" hidden="1" outlineLevel="2" x14ac:dyDescent="0.2">
      <c r="A749" s="97" t="s">
        <v>156</v>
      </c>
      <c r="B749" s="97" t="s">
        <v>475</v>
      </c>
      <c r="C749" s="97" t="s">
        <v>158</v>
      </c>
      <c r="D749" s="98" t="s">
        <v>477</v>
      </c>
      <c r="E749" s="99">
        <v>147.40299999999999</v>
      </c>
      <c r="F749" s="100" t="s">
        <v>94</v>
      </c>
      <c r="G749" s="101"/>
      <c r="H749" s="101"/>
      <c r="I749" s="101"/>
      <c r="J749" s="102"/>
      <c r="K749" s="102"/>
    </row>
    <row r="750" spans="1:11" ht="22.5" hidden="1" outlineLevel="2" x14ac:dyDescent="0.2">
      <c r="A750" s="97" t="s">
        <v>156</v>
      </c>
      <c r="B750" s="97" t="s">
        <v>475</v>
      </c>
      <c r="C750" s="97" t="s">
        <v>158</v>
      </c>
      <c r="D750" s="98" t="s">
        <v>478</v>
      </c>
      <c r="E750" s="99">
        <v>507.178</v>
      </c>
      <c r="F750" s="100" t="s">
        <v>94</v>
      </c>
      <c r="G750" s="101"/>
      <c r="H750" s="101"/>
      <c r="I750" s="101"/>
      <c r="J750" s="102"/>
      <c r="K750" s="102"/>
    </row>
    <row r="751" spans="1:11" outlineLevel="1" collapsed="1" x14ac:dyDescent="0.2">
      <c r="A751" s="97"/>
      <c r="B751" s="92" t="s">
        <v>72</v>
      </c>
      <c r="C751" s="97"/>
      <c r="D751" s="98"/>
      <c r="E751" s="99">
        <f>SUBTOTAL(9,E748:E750)</f>
        <v>878.11199999999997</v>
      </c>
      <c r="F751" s="100"/>
      <c r="G751" s="106">
        <f>SUM(G748:G750)</f>
        <v>0</v>
      </c>
      <c r="H751" s="106">
        <f>SUM(H748:H750)</f>
        <v>0</v>
      </c>
      <c r="I751" s="106">
        <f>SUM(I748:I750)</f>
        <v>0</v>
      </c>
      <c r="J751" s="102"/>
      <c r="K751" s="102"/>
    </row>
    <row r="752" spans="1:11" hidden="1" outlineLevel="2" x14ac:dyDescent="0.2">
      <c r="A752" s="97" t="s">
        <v>479</v>
      </c>
      <c r="B752" s="97" t="s">
        <v>480</v>
      </c>
      <c r="C752" s="97" t="s">
        <v>479</v>
      </c>
      <c r="D752" s="98" t="s">
        <v>481</v>
      </c>
      <c r="E752" s="99">
        <v>1.30131</v>
      </c>
      <c r="F752" s="100" t="s">
        <v>94</v>
      </c>
      <c r="G752" s="101"/>
      <c r="H752" s="101"/>
      <c r="I752" s="101"/>
      <c r="J752" s="102"/>
      <c r="K752" s="102"/>
    </row>
    <row r="753" spans="1:11" hidden="1" outlineLevel="2" x14ac:dyDescent="0.2">
      <c r="A753" s="97" t="s">
        <v>479</v>
      </c>
      <c r="B753" s="97" t="s">
        <v>480</v>
      </c>
      <c r="C753" s="97" t="s">
        <v>479</v>
      </c>
      <c r="D753" s="98" t="s">
        <v>481</v>
      </c>
      <c r="E753" s="99">
        <v>60.804699999999997</v>
      </c>
      <c r="F753" s="100" t="s">
        <v>94</v>
      </c>
      <c r="G753" s="101"/>
      <c r="H753" s="101"/>
      <c r="I753" s="101"/>
      <c r="J753" s="102"/>
      <c r="K753" s="102"/>
    </row>
    <row r="754" spans="1:11" hidden="1" outlineLevel="2" x14ac:dyDescent="0.2">
      <c r="A754" s="97" t="s">
        <v>479</v>
      </c>
      <c r="B754" s="97" t="s">
        <v>480</v>
      </c>
      <c r="C754" s="97" t="s">
        <v>479</v>
      </c>
      <c r="D754" s="98" t="s">
        <v>481</v>
      </c>
      <c r="E754" s="99">
        <v>69.121600000000001</v>
      </c>
      <c r="F754" s="100" t="s">
        <v>94</v>
      </c>
      <c r="G754" s="101"/>
      <c r="H754" s="101"/>
      <c r="I754" s="101"/>
      <c r="J754" s="102"/>
      <c r="K754" s="102"/>
    </row>
    <row r="755" spans="1:11" hidden="1" outlineLevel="2" x14ac:dyDescent="0.2">
      <c r="A755" s="97" t="s">
        <v>479</v>
      </c>
      <c r="B755" s="97" t="s">
        <v>480</v>
      </c>
      <c r="C755" s="97" t="s">
        <v>479</v>
      </c>
      <c r="D755" s="98" t="s">
        <v>481</v>
      </c>
      <c r="E755" s="99">
        <v>7.6904000000000003</v>
      </c>
      <c r="F755" s="100" t="s">
        <v>94</v>
      </c>
      <c r="G755" s="101"/>
      <c r="H755" s="101"/>
      <c r="I755" s="101"/>
      <c r="J755" s="102"/>
      <c r="K755" s="102"/>
    </row>
    <row r="756" spans="1:11" hidden="1" outlineLevel="2" x14ac:dyDescent="0.2">
      <c r="A756" s="97" t="s">
        <v>479</v>
      </c>
      <c r="B756" s="97" t="s">
        <v>480</v>
      </c>
      <c r="C756" s="97" t="s">
        <v>479</v>
      </c>
      <c r="D756" s="98" t="s">
        <v>481</v>
      </c>
      <c r="E756" s="99">
        <v>2.7244299999999999</v>
      </c>
      <c r="F756" s="100" t="s">
        <v>94</v>
      </c>
      <c r="G756" s="101"/>
      <c r="H756" s="101"/>
      <c r="I756" s="101"/>
      <c r="J756" s="102"/>
      <c r="K756" s="102"/>
    </row>
    <row r="757" spans="1:11" hidden="1" outlineLevel="2" x14ac:dyDescent="0.2">
      <c r="A757" s="97" t="s">
        <v>479</v>
      </c>
      <c r="B757" s="97" t="s">
        <v>480</v>
      </c>
      <c r="C757" s="97" t="s">
        <v>479</v>
      </c>
      <c r="D757" s="98" t="s">
        <v>481</v>
      </c>
      <c r="E757" s="99">
        <v>28.501799999999999</v>
      </c>
      <c r="F757" s="100" t="s">
        <v>94</v>
      </c>
      <c r="G757" s="101"/>
      <c r="H757" s="101"/>
      <c r="I757" s="101"/>
      <c r="J757" s="102"/>
      <c r="K757" s="102"/>
    </row>
    <row r="758" spans="1:11" hidden="1" outlineLevel="2" x14ac:dyDescent="0.2">
      <c r="A758" s="97" t="s">
        <v>479</v>
      </c>
      <c r="B758" s="97" t="s">
        <v>480</v>
      </c>
      <c r="C758" s="97" t="s">
        <v>479</v>
      </c>
      <c r="D758" s="98" t="s">
        <v>481</v>
      </c>
      <c r="E758" s="99">
        <v>10.6145</v>
      </c>
      <c r="F758" s="100" t="s">
        <v>94</v>
      </c>
      <c r="G758" s="101"/>
      <c r="H758" s="101"/>
      <c r="I758" s="101"/>
      <c r="J758" s="102"/>
      <c r="K758" s="102"/>
    </row>
    <row r="759" spans="1:11" hidden="1" outlineLevel="2" x14ac:dyDescent="0.2">
      <c r="A759" s="97" t="s">
        <v>479</v>
      </c>
      <c r="B759" s="97" t="s">
        <v>480</v>
      </c>
      <c r="C759" s="97" t="s">
        <v>479</v>
      </c>
      <c r="D759" s="98" t="s">
        <v>481</v>
      </c>
      <c r="E759" s="99">
        <v>33.864899999999999</v>
      </c>
      <c r="F759" s="100" t="s">
        <v>94</v>
      </c>
      <c r="G759" s="101"/>
      <c r="H759" s="101"/>
      <c r="I759" s="101"/>
      <c r="J759" s="102"/>
      <c r="K759" s="102"/>
    </row>
    <row r="760" spans="1:11" hidden="1" outlineLevel="2" x14ac:dyDescent="0.2">
      <c r="A760" s="97" t="s">
        <v>479</v>
      </c>
      <c r="B760" s="97" t="s">
        <v>480</v>
      </c>
      <c r="C760" s="97" t="s">
        <v>479</v>
      </c>
      <c r="D760" s="98" t="s">
        <v>481</v>
      </c>
      <c r="E760" s="99">
        <v>11.6858</v>
      </c>
      <c r="F760" s="100" t="s">
        <v>94</v>
      </c>
      <c r="G760" s="101"/>
      <c r="H760" s="101"/>
      <c r="I760" s="101"/>
      <c r="J760" s="102"/>
      <c r="K760" s="102"/>
    </row>
    <row r="761" spans="1:11" hidden="1" outlineLevel="2" x14ac:dyDescent="0.2">
      <c r="A761" s="97" t="s">
        <v>479</v>
      </c>
      <c r="B761" s="97" t="s">
        <v>480</v>
      </c>
      <c r="C761" s="97" t="s">
        <v>479</v>
      </c>
      <c r="D761" s="98" t="s">
        <v>481</v>
      </c>
      <c r="E761" s="99">
        <v>9.2320600000000006</v>
      </c>
      <c r="F761" s="100" t="s">
        <v>94</v>
      </c>
      <c r="G761" s="101"/>
      <c r="H761" s="101"/>
      <c r="I761" s="101"/>
      <c r="J761" s="102"/>
      <c r="K761" s="102"/>
    </row>
    <row r="762" spans="1:11" hidden="1" outlineLevel="2" x14ac:dyDescent="0.2">
      <c r="A762" s="97" t="s">
        <v>479</v>
      </c>
      <c r="B762" s="97" t="s">
        <v>480</v>
      </c>
      <c r="C762" s="97" t="s">
        <v>479</v>
      </c>
      <c r="D762" s="98" t="s">
        <v>481</v>
      </c>
      <c r="E762" s="99">
        <v>286.488</v>
      </c>
      <c r="F762" s="100" t="s">
        <v>94</v>
      </c>
      <c r="G762" s="101"/>
      <c r="H762" s="101"/>
      <c r="I762" s="101"/>
      <c r="J762" s="102"/>
      <c r="K762" s="102"/>
    </row>
    <row r="763" spans="1:11" hidden="1" outlineLevel="2" x14ac:dyDescent="0.2">
      <c r="A763" s="97" t="s">
        <v>479</v>
      </c>
      <c r="B763" s="97" t="s">
        <v>480</v>
      </c>
      <c r="C763" s="97" t="s">
        <v>479</v>
      </c>
      <c r="D763" s="98" t="s">
        <v>481</v>
      </c>
      <c r="E763" s="99">
        <v>14.761100000000001</v>
      </c>
      <c r="F763" s="100" t="s">
        <v>94</v>
      </c>
      <c r="G763" s="101"/>
      <c r="H763" s="101"/>
      <c r="I763" s="101"/>
      <c r="J763" s="102"/>
      <c r="K763" s="102"/>
    </row>
    <row r="764" spans="1:11" hidden="1" outlineLevel="2" x14ac:dyDescent="0.2">
      <c r="A764" s="97" t="s">
        <v>479</v>
      </c>
      <c r="B764" s="97" t="s">
        <v>480</v>
      </c>
      <c r="C764" s="97" t="s">
        <v>479</v>
      </c>
      <c r="D764" s="98" t="s">
        <v>481</v>
      </c>
      <c r="E764" s="99">
        <v>57.8</v>
      </c>
      <c r="F764" s="100" t="s">
        <v>94</v>
      </c>
      <c r="G764" s="101"/>
      <c r="H764" s="101"/>
      <c r="I764" s="101"/>
      <c r="J764" s="102"/>
      <c r="K764" s="102"/>
    </row>
    <row r="765" spans="1:11" hidden="1" outlineLevel="2" x14ac:dyDescent="0.2">
      <c r="A765" s="97" t="s">
        <v>479</v>
      </c>
      <c r="B765" s="97" t="s">
        <v>480</v>
      </c>
      <c r="C765" s="97" t="s">
        <v>479</v>
      </c>
      <c r="D765" s="98" t="s">
        <v>481</v>
      </c>
      <c r="E765" s="99">
        <v>161.29499999999999</v>
      </c>
      <c r="F765" s="100" t="s">
        <v>94</v>
      </c>
      <c r="G765" s="101"/>
      <c r="H765" s="101"/>
      <c r="I765" s="101"/>
      <c r="J765" s="102"/>
      <c r="K765" s="102"/>
    </row>
    <row r="766" spans="1:11" hidden="1" outlineLevel="2" x14ac:dyDescent="0.2">
      <c r="A766" s="97" t="s">
        <v>479</v>
      </c>
      <c r="B766" s="97" t="s">
        <v>480</v>
      </c>
      <c r="C766" s="97" t="s">
        <v>479</v>
      </c>
      <c r="D766" s="98" t="s">
        <v>481</v>
      </c>
      <c r="E766" s="99">
        <v>21.674099999999999</v>
      </c>
      <c r="F766" s="100" t="s">
        <v>94</v>
      </c>
      <c r="G766" s="101"/>
      <c r="H766" s="101"/>
      <c r="I766" s="101"/>
      <c r="J766" s="102"/>
      <c r="K766" s="102"/>
    </row>
    <row r="767" spans="1:11" hidden="1" outlineLevel="2" x14ac:dyDescent="0.2">
      <c r="A767" s="97" t="s">
        <v>479</v>
      </c>
      <c r="B767" s="97" t="s">
        <v>480</v>
      </c>
      <c r="C767" s="97" t="s">
        <v>479</v>
      </c>
      <c r="D767" s="98" t="s">
        <v>481</v>
      </c>
      <c r="E767" s="99">
        <v>98.448300000000003</v>
      </c>
      <c r="F767" s="100" t="s">
        <v>94</v>
      </c>
      <c r="G767" s="101"/>
      <c r="H767" s="101"/>
      <c r="I767" s="101"/>
      <c r="J767" s="102"/>
      <c r="K767" s="102"/>
    </row>
    <row r="768" spans="1:11" hidden="1" outlineLevel="2" x14ac:dyDescent="0.2">
      <c r="A768" s="97" t="s">
        <v>479</v>
      </c>
      <c r="B768" s="97" t="s">
        <v>480</v>
      </c>
      <c r="C768" s="97" t="s">
        <v>479</v>
      </c>
      <c r="D768" s="98" t="s">
        <v>482</v>
      </c>
      <c r="E768" s="99">
        <v>21.6</v>
      </c>
      <c r="F768" s="100" t="s">
        <v>94</v>
      </c>
      <c r="G768" s="101"/>
      <c r="H768" s="101"/>
      <c r="I768" s="101"/>
      <c r="J768" s="102"/>
      <c r="K768" s="102"/>
    </row>
    <row r="769" spans="1:11" hidden="1" outlineLevel="2" x14ac:dyDescent="0.2">
      <c r="A769" s="97" t="s">
        <v>479</v>
      </c>
      <c r="B769" s="97" t="s">
        <v>480</v>
      </c>
      <c r="C769" s="97" t="s">
        <v>479</v>
      </c>
      <c r="D769" s="98" t="s">
        <v>482</v>
      </c>
      <c r="E769" s="99">
        <v>44.490900000000003</v>
      </c>
      <c r="F769" s="100" t="s">
        <v>94</v>
      </c>
      <c r="G769" s="101"/>
      <c r="H769" s="101"/>
      <c r="I769" s="101"/>
      <c r="J769" s="102"/>
      <c r="K769" s="102"/>
    </row>
    <row r="770" spans="1:11" hidden="1" outlineLevel="2" x14ac:dyDescent="0.2">
      <c r="A770" s="97" t="s">
        <v>479</v>
      </c>
      <c r="B770" s="97" t="s">
        <v>480</v>
      </c>
      <c r="C770" s="97" t="s">
        <v>479</v>
      </c>
      <c r="D770" s="98" t="s">
        <v>482</v>
      </c>
      <c r="E770" s="99">
        <v>1.3638600000000001</v>
      </c>
      <c r="F770" s="100" t="s">
        <v>94</v>
      </c>
      <c r="G770" s="101"/>
      <c r="H770" s="101"/>
      <c r="I770" s="101"/>
      <c r="J770" s="102"/>
      <c r="K770" s="102"/>
    </row>
    <row r="771" spans="1:11" hidden="1" outlineLevel="2" x14ac:dyDescent="0.2">
      <c r="A771" s="97" t="s">
        <v>479</v>
      </c>
      <c r="B771" s="97" t="s">
        <v>480</v>
      </c>
      <c r="C771" s="97" t="s">
        <v>479</v>
      </c>
      <c r="D771" s="98" t="s">
        <v>482</v>
      </c>
      <c r="E771" s="99">
        <v>4.9000000000000004</v>
      </c>
      <c r="F771" s="100" t="s">
        <v>94</v>
      </c>
      <c r="G771" s="101"/>
      <c r="H771" s="101"/>
      <c r="I771" s="101"/>
      <c r="J771" s="102"/>
      <c r="K771" s="102"/>
    </row>
    <row r="772" spans="1:11" hidden="1" outlineLevel="2" x14ac:dyDescent="0.2">
      <c r="A772" s="97" t="s">
        <v>479</v>
      </c>
      <c r="B772" s="97" t="s">
        <v>480</v>
      </c>
      <c r="C772" s="97" t="s">
        <v>479</v>
      </c>
      <c r="D772" s="98" t="s">
        <v>482</v>
      </c>
      <c r="E772" s="99">
        <v>97</v>
      </c>
      <c r="F772" s="100" t="s">
        <v>94</v>
      </c>
      <c r="G772" s="101"/>
      <c r="H772" s="101"/>
      <c r="I772" s="101"/>
      <c r="J772" s="102"/>
      <c r="K772" s="102"/>
    </row>
    <row r="773" spans="1:11" hidden="1" outlineLevel="2" x14ac:dyDescent="0.2">
      <c r="A773" s="97" t="s">
        <v>479</v>
      </c>
      <c r="B773" s="97" t="s">
        <v>480</v>
      </c>
      <c r="C773" s="97" t="s">
        <v>479</v>
      </c>
      <c r="D773" s="98" t="s">
        <v>482</v>
      </c>
      <c r="E773" s="99">
        <v>70.669700000000006</v>
      </c>
      <c r="F773" s="100" t="s">
        <v>94</v>
      </c>
      <c r="G773" s="101"/>
      <c r="H773" s="101"/>
      <c r="I773" s="101"/>
      <c r="J773" s="102"/>
      <c r="K773" s="102"/>
    </row>
    <row r="774" spans="1:11" hidden="1" outlineLevel="2" x14ac:dyDescent="0.2">
      <c r="A774" s="97" t="s">
        <v>479</v>
      </c>
      <c r="B774" s="97" t="s">
        <v>480</v>
      </c>
      <c r="C774" s="97" t="s">
        <v>479</v>
      </c>
      <c r="D774" s="98" t="s">
        <v>482</v>
      </c>
      <c r="E774" s="99">
        <v>1.8359700000000001</v>
      </c>
      <c r="F774" s="100" t="s">
        <v>94</v>
      </c>
      <c r="G774" s="101"/>
      <c r="H774" s="101"/>
      <c r="I774" s="101"/>
      <c r="J774" s="102"/>
      <c r="K774" s="102"/>
    </row>
    <row r="775" spans="1:11" hidden="1" outlineLevel="2" x14ac:dyDescent="0.2">
      <c r="A775" s="97" t="s">
        <v>479</v>
      </c>
      <c r="B775" s="97" t="s">
        <v>480</v>
      </c>
      <c r="C775" s="97" t="s">
        <v>479</v>
      </c>
      <c r="D775" s="98" t="s">
        <v>482</v>
      </c>
      <c r="E775" s="99">
        <v>39.395699999999998</v>
      </c>
      <c r="F775" s="100" t="s">
        <v>94</v>
      </c>
      <c r="G775" s="101"/>
      <c r="H775" s="101"/>
      <c r="I775" s="101"/>
      <c r="J775" s="102"/>
      <c r="K775" s="102"/>
    </row>
    <row r="776" spans="1:11" hidden="1" outlineLevel="2" x14ac:dyDescent="0.2">
      <c r="A776" s="97" t="s">
        <v>479</v>
      </c>
      <c r="B776" s="97" t="s">
        <v>480</v>
      </c>
      <c r="C776" s="97" t="s">
        <v>479</v>
      </c>
      <c r="D776" s="98" t="s">
        <v>482</v>
      </c>
      <c r="E776" s="99">
        <v>20.600100000000001</v>
      </c>
      <c r="F776" s="100" t="s">
        <v>94</v>
      </c>
      <c r="G776" s="101"/>
      <c r="H776" s="101"/>
      <c r="I776" s="101"/>
      <c r="J776" s="102"/>
      <c r="K776" s="102"/>
    </row>
    <row r="777" spans="1:11" hidden="1" outlineLevel="2" x14ac:dyDescent="0.2">
      <c r="A777" s="97" t="s">
        <v>479</v>
      </c>
      <c r="B777" s="97" t="s">
        <v>480</v>
      </c>
      <c r="C777" s="97" t="s">
        <v>479</v>
      </c>
      <c r="D777" s="98" t="s">
        <v>482</v>
      </c>
      <c r="E777" s="99">
        <v>66.272099999999995</v>
      </c>
      <c r="F777" s="100" t="s">
        <v>94</v>
      </c>
      <c r="G777" s="101"/>
      <c r="H777" s="101"/>
      <c r="I777" s="101"/>
      <c r="J777" s="102"/>
      <c r="K777" s="102"/>
    </row>
    <row r="778" spans="1:11" hidden="1" outlineLevel="2" x14ac:dyDescent="0.2">
      <c r="A778" s="97" t="s">
        <v>479</v>
      </c>
      <c r="B778" s="97" t="s">
        <v>480</v>
      </c>
      <c r="C778" s="97" t="s">
        <v>479</v>
      </c>
      <c r="D778" s="98" t="s">
        <v>481</v>
      </c>
      <c r="E778" s="99">
        <v>10.9619</v>
      </c>
      <c r="F778" s="100" t="s">
        <v>94</v>
      </c>
      <c r="G778" s="101"/>
      <c r="H778" s="101"/>
      <c r="I778" s="101"/>
      <c r="J778" s="102"/>
      <c r="K778" s="102"/>
    </row>
    <row r="779" spans="1:11" hidden="1" outlineLevel="2" x14ac:dyDescent="0.2">
      <c r="A779" s="97" t="s">
        <v>479</v>
      </c>
      <c r="B779" s="97" t="s">
        <v>480</v>
      </c>
      <c r="C779" s="97" t="s">
        <v>479</v>
      </c>
      <c r="D779" s="98" t="s">
        <v>481</v>
      </c>
      <c r="E779" s="99">
        <v>240.21199999999999</v>
      </c>
      <c r="F779" s="100" t="s">
        <v>94</v>
      </c>
      <c r="G779" s="101"/>
      <c r="H779" s="101"/>
      <c r="I779" s="101"/>
      <c r="J779" s="102"/>
      <c r="K779" s="102"/>
    </row>
    <row r="780" spans="1:11" hidden="1" outlineLevel="2" x14ac:dyDescent="0.2">
      <c r="A780" s="97" t="s">
        <v>479</v>
      </c>
      <c r="B780" s="97" t="s">
        <v>480</v>
      </c>
      <c r="C780" s="97" t="s">
        <v>479</v>
      </c>
      <c r="D780" s="98" t="s">
        <v>481</v>
      </c>
      <c r="E780" s="99">
        <v>39.307099999999998</v>
      </c>
      <c r="F780" s="100" t="s">
        <v>94</v>
      </c>
      <c r="G780" s="101"/>
      <c r="H780" s="101"/>
      <c r="I780" s="101"/>
      <c r="J780" s="102"/>
      <c r="K780" s="102"/>
    </row>
    <row r="781" spans="1:11" hidden="1" outlineLevel="2" x14ac:dyDescent="0.2">
      <c r="A781" s="97" t="s">
        <v>479</v>
      </c>
      <c r="B781" s="97" t="s">
        <v>480</v>
      </c>
      <c r="C781" s="97" t="s">
        <v>479</v>
      </c>
      <c r="D781" s="98" t="s">
        <v>482</v>
      </c>
      <c r="E781" s="99">
        <v>12.242699999999999</v>
      </c>
      <c r="F781" s="100" t="s">
        <v>94</v>
      </c>
      <c r="G781" s="101"/>
      <c r="H781" s="101"/>
      <c r="I781" s="101"/>
      <c r="J781" s="102"/>
      <c r="K781" s="102"/>
    </row>
    <row r="782" spans="1:11" hidden="1" outlineLevel="2" x14ac:dyDescent="0.2">
      <c r="A782" s="97" t="s">
        <v>479</v>
      </c>
      <c r="B782" s="97" t="s">
        <v>480</v>
      </c>
      <c r="C782" s="97" t="s">
        <v>479</v>
      </c>
      <c r="D782" s="98" t="s">
        <v>482</v>
      </c>
      <c r="E782" s="99">
        <v>109.45099999999999</v>
      </c>
      <c r="F782" s="100" t="s">
        <v>94</v>
      </c>
      <c r="G782" s="101"/>
      <c r="H782" s="101"/>
      <c r="I782" s="101"/>
      <c r="J782" s="102"/>
      <c r="K782" s="102"/>
    </row>
    <row r="783" spans="1:11" hidden="1" outlineLevel="2" x14ac:dyDescent="0.2">
      <c r="A783" s="97" t="s">
        <v>479</v>
      </c>
      <c r="B783" s="97" t="s">
        <v>480</v>
      </c>
      <c r="C783" s="97" t="s">
        <v>479</v>
      </c>
      <c r="D783" s="98" t="s">
        <v>482</v>
      </c>
      <c r="E783" s="99">
        <v>21.4</v>
      </c>
      <c r="F783" s="100" t="s">
        <v>94</v>
      </c>
      <c r="G783" s="101"/>
      <c r="H783" s="101"/>
      <c r="I783" s="101"/>
      <c r="J783" s="102"/>
      <c r="K783" s="102"/>
    </row>
    <row r="784" spans="1:11" hidden="1" outlineLevel="2" x14ac:dyDescent="0.2">
      <c r="A784" s="97" t="s">
        <v>479</v>
      </c>
      <c r="B784" s="97" t="s">
        <v>480</v>
      </c>
      <c r="C784" s="97" t="s">
        <v>479</v>
      </c>
      <c r="D784" s="98" t="s">
        <v>482</v>
      </c>
      <c r="E784" s="99">
        <v>17.100000000000001</v>
      </c>
      <c r="F784" s="100" t="s">
        <v>94</v>
      </c>
      <c r="G784" s="101"/>
      <c r="H784" s="101"/>
      <c r="I784" s="101"/>
      <c r="J784" s="102"/>
      <c r="K784" s="102"/>
    </row>
    <row r="785" spans="1:11" outlineLevel="1" collapsed="1" x14ac:dyDescent="0.2">
      <c r="A785" s="97"/>
      <c r="B785" s="92" t="s">
        <v>73</v>
      </c>
      <c r="C785" s="97"/>
      <c r="D785" s="98"/>
      <c r="E785" s="99">
        <f>SUBTOTAL(9,E752:E784)</f>
        <v>1694.8110300000001</v>
      </c>
      <c r="F785" s="100"/>
      <c r="G785" s="106">
        <f>SUM(G752:G784)</f>
        <v>0</v>
      </c>
      <c r="H785" s="106">
        <f>SUM(H752:H784)</f>
        <v>0</v>
      </c>
      <c r="I785" s="106">
        <f>SUM(I752:I784)</f>
        <v>0</v>
      </c>
      <c r="J785" s="102"/>
      <c r="K785" s="102"/>
    </row>
    <row r="786" spans="1:11" ht="22.5" hidden="1" outlineLevel="2" x14ac:dyDescent="0.2">
      <c r="A786" s="97" t="s">
        <v>479</v>
      </c>
      <c r="B786" s="97" t="s">
        <v>483</v>
      </c>
      <c r="C786" s="97" t="s">
        <v>158</v>
      </c>
      <c r="D786" s="98" t="s">
        <v>457</v>
      </c>
      <c r="E786" s="99">
        <v>0.23530599999999999</v>
      </c>
      <c r="F786" s="100" t="s">
        <v>94</v>
      </c>
      <c r="G786" s="101"/>
      <c r="H786" s="101"/>
      <c r="I786" s="101"/>
      <c r="J786" s="102"/>
      <c r="K786" s="102"/>
    </row>
    <row r="787" spans="1:11" hidden="1" outlineLevel="2" x14ac:dyDescent="0.2">
      <c r="A787" s="97" t="s">
        <v>479</v>
      </c>
      <c r="B787" s="97" t="s">
        <v>483</v>
      </c>
      <c r="C787" s="97" t="s">
        <v>479</v>
      </c>
      <c r="D787" s="98" t="s">
        <v>484</v>
      </c>
      <c r="E787" s="99">
        <v>119.44</v>
      </c>
      <c r="F787" s="100" t="s">
        <v>94</v>
      </c>
      <c r="G787" s="101"/>
      <c r="H787" s="101"/>
      <c r="I787" s="101"/>
      <c r="J787" s="102"/>
      <c r="K787" s="102"/>
    </row>
    <row r="788" spans="1:11" outlineLevel="1" collapsed="1" x14ac:dyDescent="0.2">
      <c r="A788" s="97"/>
      <c r="B788" s="92" t="s">
        <v>74</v>
      </c>
      <c r="C788" s="97"/>
      <c r="D788" s="98"/>
      <c r="E788" s="99">
        <f>SUBTOTAL(9,E786:E787)</f>
        <v>119.67530599999999</v>
      </c>
      <c r="F788" s="100"/>
      <c r="G788" s="106">
        <f>SUM(G786:G787)</f>
        <v>0</v>
      </c>
      <c r="H788" s="106">
        <f>SUM(H786:H787)</f>
        <v>0</v>
      </c>
      <c r="I788" s="106">
        <f>SUM(I786:I787)</f>
        <v>0</v>
      </c>
      <c r="J788" s="102"/>
      <c r="K788" s="102"/>
    </row>
    <row r="789" spans="1:11" hidden="1" outlineLevel="2" x14ac:dyDescent="0.2">
      <c r="A789" s="97" t="s">
        <v>479</v>
      </c>
      <c r="B789" s="97" t="s">
        <v>485</v>
      </c>
      <c r="C789" s="97" t="s">
        <v>479</v>
      </c>
      <c r="D789" s="98" t="s">
        <v>486</v>
      </c>
      <c r="E789" s="99">
        <v>54.336100000000002</v>
      </c>
      <c r="F789" s="100" t="s">
        <v>94</v>
      </c>
      <c r="G789" s="101"/>
      <c r="H789" s="101"/>
      <c r="I789" s="101"/>
      <c r="J789" s="102"/>
      <c r="K789" s="102"/>
    </row>
    <row r="790" spans="1:11" hidden="1" outlineLevel="2" x14ac:dyDescent="0.2">
      <c r="A790" s="97" t="s">
        <v>479</v>
      </c>
      <c r="B790" s="97" t="s">
        <v>485</v>
      </c>
      <c r="C790" s="97" t="s">
        <v>479</v>
      </c>
      <c r="D790" s="98" t="s">
        <v>487</v>
      </c>
      <c r="E790" s="99">
        <v>205.267</v>
      </c>
      <c r="F790" s="100" t="s">
        <v>94</v>
      </c>
      <c r="G790" s="101"/>
      <c r="H790" s="101"/>
      <c r="I790" s="101"/>
      <c r="J790" s="102"/>
      <c r="K790" s="102"/>
    </row>
    <row r="791" spans="1:11" hidden="1" outlineLevel="2" x14ac:dyDescent="0.2">
      <c r="A791" s="97" t="s">
        <v>479</v>
      </c>
      <c r="B791" s="97" t="s">
        <v>485</v>
      </c>
      <c r="C791" s="97" t="s">
        <v>479</v>
      </c>
      <c r="D791" s="98" t="s">
        <v>488</v>
      </c>
      <c r="E791" s="99">
        <v>4.0578900000000004</v>
      </c>
      <c r="F791" s="100" t="s">
        <v>94</v>
      </c>
      <c r="G791" s="101"/>
      <c r="H791" s="101"/>
      <c r="I791" s="101"/>
      <c r="J791" s="102"/>
      <c r="K791" s="102"/>
    </row>
    <row r="792" spans="1:11" hidden="1" outlineLevel="2" x14ac:dyDescent="0.2">
      <c r="A792" s="97" t="s">
        <v>479</v>
      </c>
      <c r="B792" s="97" t="s">
        <v>485</v>
      </c>
      <c r="C792" s="97" t="s">
        <v>479</v>
      </c>
      <c r="D792" s="98" t="s">
        <v>488</v>
      </c>
      <c r="E792" s="99">
        <v>166.81700000000001</v>
      </c>
      <c r="F792" s="100" t="s">
        <v>94</v>
      </c>
      <c r="G792" s="101"/>
      <c r="H792" s="101"/>
      <c r="I792" s="101"/>
      <c r="J792" s="102"/>
      <c r="K792" s="102"/>
    </row>
    <row r="793" spans="1:11" hidden="1" outlineLevel="2" x14ac:dyDescent="0.2">
      <c r="A793" s="97" t="s">
        <v>479</v>
      </c>
      <c r="B793" s="97" t="s">
        <v>485</v>
      </c>
      <c r="C793" s="97" t="s">
        <v>479</v>
      </c>
      <c r="D793" s="98" t="s">
        <v>489</v>
      </c>
      <c r="E793" s="99">
        <v>165.679</v>
      </c>
      <c r="F793" s="100" t="s">
        <v>94</v>
      </c>
      <c r="G793" s="101"/>
      <c r="H793" s="101"/>
      <c r="I793" s="101"/>
      <c r="J793" s="102"/>
      <c r="K793" s="102"/>
    </row>
    <row r="794" spans="1:11" hidden="1" outlineLevel="2" x14ac:dyDescent="0.2">
      <c r="A794" s="97" t="s">
        <v>479</v>
      </c>
      <c r="B794" s="97" t="s">
        <v>485</v>
      </c>
      <c r="C794" s="97" t="s">
        <v>479</v>
      </c>
      <c r="D794" s="98" t="s">
        <v>490</v>
      </c>
      <c r="E794" s="99">
        <v>148.602</v>
      </c>
      <c r="F794" s="100" t="s">
        <v>94</v>
      </c>
      <c r="G794" s="101"/>
      <c r="H794" s="101"/>
      <c r="I794" s="101"/>
      <c r="J794" s="102"/>
      <c r="K794" s="102"/>
    </row>
    <row r="795" spans="1:11" ht="22.5" outlineLevel="1" collapsed="1" x14ac:dyDescent="0.2">
      <c r="A795" s="97"/>
      <c r="B795" s="92" t="s">
        <v>75</v>
      </c>
      <c r="C795" s="97"/>
      <c r="D795" s="98"/>
      <c r="E795" s="99">
        <f>SUBTOTAL(9,E789:E794)</f>
        <v>744.75898999999993</v>
      </c>
      <c r="F795" s="100"/>
      <c r="G795" s="106">
        <f>SUM(G789:G794)</f>
        <v>0</v>
      </c>
      <c r="H795" s="106">
        <f>SUM(H789:H794)</f>
        <v>0</v>
      </c>
      <c r="I795" s="106">
        <f>SUM(I789:I794)</f>
        <v>0</v>
      </c>
      <c r="J795" s="102"/>
      <c r="K795" s="102"/>
    </row>
    <row r="796" spans="1:11" hidden="1" outlineLevel="2" x14ac:dyDescent="0.2">
      <c r="A796" s="97" t="s">
        <v>479</v>
      </c>
      <c r="B796" s="97" t="s">
        <v>491</v>
      </c>
      <c r="C796" s="97" t="s">
        <v>479</v>
      </c>
      <c r="D796" s="98" t="s">
        <v>492</v>
      </c>
      <c r="E796" s="99">
        <v>3.02603</v>
      </c>
      <c r="F796" s="100" t="s">
        <v>96</v>
      </c>
      <c r="G796" s="101"/>
      <c r="H796" s="101"/>
      <c r="I796" s="101"/>
      <c r="J796" s="101"/>
      <c r="K796" s="101"/>
    </row>
    <row r="797" spans="1:11" hidden="1" outlineLevel="2" x14ac:dyDescent="0.2">
      <c r="A797" s="97" t="s">
        <v>479</v>
      </c>
      <c r="B797" s="97" t="s">
        <v>491</v>
      </c>
      <c r="C797" s="97" t="s">
        <v>479</v>
      </c>
      <c r="D797" s="98" t="s">
        <v>492</v>
      </c>
      <c r="E797" s="99">
        <v>12.8201</v>
      </c>
      <c r="F797" s="100" t="s">
        <v>96</v>
      </c>
      <c r="G797" s="101"/>
      <c r="H797" s="101"/>
      <c r="I797" s="101"/>
      <c r="J797" s="101"/>
      <c r="K797" s="101"/>
    </row>
    <row r="798" spans="1:11" hidden="1" outlineLevel="2" x14ac:dyDescent="0.2">
      <c r="A798" s="97" t="s">
        <v>479</v>
      </c>
      <c r="B798" s="97" t="s">
        <v>491</v>
      </c>
      <c r="C798" s="97" t="s">
        <v>479</v>
      </c>
      <c r="D798" s="98" t="s">
        <v>492</v>
      </c>
      <c r="E798" s="99">
        <v>1.53264</v>
      </c>
      <c r="F798" s="100" t="s">
        <v>96</v>
      </c>
      <c r="G798" s="101"/>
      <c r="H798" s="101"/>
      <c r="I798" s="101"/>
      <c r="J798" s="101"/>
      <c r="K798" s="101"/>
    </row>
    <row r="799" spans="1:11" hidden="1" outlineLevel="2" x14ac:dyDescent="0.2">
      <c r="A799" s="97" t="s">
        <v>479</v>
      </c>
      <c r="B799" s="97" t="s">
        <v>491</v>
      </c>
      <c r="C799" s="97" t="s">
        <v>479</v>
      </c>
      <c r="D799" s="98" t="s">
        <v>492</v>
      </c>
      <c r="E799" s="99">
        <v>6.18079</v>
      </c>
      <c r="F799" s="100" t="s">
        <v>96</v>
      </c>
      <c r="G799" s="101"/>
      <c r="H799" s="101"/>
      <c r="I799" s="101"/>
      <c r="J799" s="101"/>
      <c r="K799" s="101"/>
    </row>
    <row r="800" spans="1:11" hidden="1" outlineLevel="2" x14ac:dyDescent="0.2">
      <c r="A800" s="97" t="s">
        <v>479</v>
      </c>
      <c r="B800" s="97" t="s">
        <v>491</v>
      </c>
      <c r="C800" s="97" t="s">
        <v>479</v>
      </c>
      <c r="D800" s="98" t="s">
        <v>492</v>
      </c>
      <c r="E800" s="99">
        <v>383.98899999999998</v>
      </c>
      <c r="F800" s="100" t="s">
        <v>96</v>
      </c>
      <c r="G800" s="101"/>
      <c r="H800" s="101"/>
      <c r="I800" s="101"/>
      <c r="J800" s="101"/>
      <c r="K800" s="101"/>
    </row>
    <row r="801" spans="1:11" hidden="1" outlineLevel="2" x14ac:dyDescent="0.2">
      <c r="A801" s="97" t="s">
        <v>479</v>
      </c>
      <c r="B801" s="97" t="s">
        <v>491</v>
      </c>
      <c r="C801" s="97" t="s">
        <v>479</v>
      </c>
      <c r="D801" s="98" t="s">
        <v>493</v>
      </c>
      <c r="E801" s="99">
        <v>20.689399999999999</v>
      </c>
      <c r="F801" s="100" t="s">
        <v>96</v>
      </c>
      <c r="G801" s="101"/>
      <c r="H801" s="101"/>
      <c r="I801" s="101"/>
      <c r="J801" s="101"/>
      <c r="K801" s="101"/>
    </row>
    <row r="802" spans="1:11" hidden="1" outlineLevel="2" x14ac:dyDescent="0.2">
      <c r="A802" s="97" t="s">
        <v>479</v>
      </c>
      <c r="B802" s="97" t="s">
        <v>491</v>
      </c>
      <c r="C802" s="97" t="s">
        <v>479</v>
      </c>
      <c r="D802" s="98" t="s">
        <v>494</v>
      </c>
      <c r="E802" s="99">
        <v>3.97214</v>
      </c>
      <c r="F802" s="100" t="s">
        <v>96</v>
      </c>
      <c r="G802" s="101"/>
      <c r="H802" s="101"/>
      <c r="I802" s="101"/>
      <c r="J802" s="101"/>
      <c r="K802" s="101"/>
    </row>
    <row r="803" spans="1:11" hidden="1" outlineLevel="2" x14ac:dyDescent="0.2">
      <c r="A803" s="97" t="s">
        <v>479</v>
      </c>
      <c r="B803" s="97" t="s">
        <v>491</v>
      </c>
      <c r="C803" s="97" t="s">
        <v>479</v>
      </c>
      <c r="D803" s="98" t="s">
        <v>494</v>
      </c>
      <c r="E803" s="99">
        <v>0.40768100000000002</v>
      </c>
      <c r="F803" s="100" t="s">
        <v>96</v>
      </c>
      <c r="G803" s="101"/>
      <c r="H803" s="101"/>
      <c r="I803" s="101"/>
      <c r="J803" s="101"/>
      <c r="K803" s="101"/>
    </row>
    <row r="804" spans="1:11" hidden="1" outlineLevel="2" x14ac:dyDescent="0.2">
      <c r="A804" s="97" t="s">
        <v>479</v>
      </c>
      <c r="B804" s="97" t="s">
        <v>491</v>
      </c>
      <c r="C804" s="97" t="s">
        <v>479</v>
      </c>
      <c r="D804" s="98" t="s">
        <v>494</v>
      </c>
      <c r="E804" s="99">
        <v>79.865099999999998</v>
      </c>
      <c r="F804" s="100" t="s">
        <v>96</v>
      </c>
      <c r="G804" s="101"/>
      <c r="H804" s="101"/>
      <c r="I804" s="101"/>
      <c r="J804" s="101"/>
      <c r="K804" s="101"/>
    </row>
    <row r="805" spans="1:11" hidden="1" outlineLevel="2" x14ac:dyDescent="0.2">
      <c r="A805" s="97" t="s">
        <v>479</v>
      </c>
      <c r="B805" s="97" t="s">
        <v>491</v>
      </c>
      <c r="C805" s="97" t="s">
        <v>479</v>
      </c>
      <c r="D805" s="98" t="s">
        <v>492</v>
      </c>
      <c r="E805" s="99">
        <v>15.093299999999999</v>
      </c>
      <c r="F805" s="100" t="s">
        <v>96</v>
      </c>
      <c r="G805" s="101"/>
      <c r="H805" s="101"/>
      <c r="I805" s="101"/>
      <c r="J805" s="101"/>
      <c r="K805" s="101"/>
    </row>
    <row r="806" spans="1:11" outlineLevel="1" collapsed="1" x14ac:dyDescent="0.2">
      <c r="A806" s="97"/>
      <c r="B806" s="92" t="s">
        <v>76</v>
      </c>
      <c r="C806" s="97"/>
      <c r="D806" s="98"/>
      <c r="E806" s="99">
        <f>SUBTOTAL(9,E796:E805)</f>
        <v>527.57618100000002</v>
      </c>
      <c r="F806" s="100"/>
      <c r="G806" s="106">
        <f>SUM(G796:G805)</f>
        <v>0</v>
      </c>
      <c r="H806" s="106">
        <f>SUM(H796:H805)</f>
        <v>0</v>
      </c>
      <c r="I806" s="106">
        <f>SUM(I796:I805)</f>
        <v>0</v>
      </c>
      <c r="J806" s="106">
        <f>SUM(J796:J805)</f>
        <v>0</v>
      </c>
      <c r="K806" s="106">
        <f>SUM(K796:K805)</f>
        <v>0</v>
      </c>
    </row>
    <row r="807" spans="1:11" hidden="1" outlineLevel="2" x14ac:dyDescent="0.2">
      <c r="A807" s="97" t="s">
        <v>479</v>
      </c>
      <c r="B807" s="97" t="s">
        <v>495</v>
      </c>
      <c r="C807" s="97" t="s">
        <v>479</v>
      </c>
      <c r="D807" s="98" t="s">
        <v>496</v>
      </c>
      <c r="E807" s="99">
        <v>1033.92</v>
      </c>
      <c r="F807" s="100" t="s">
        <v>94</v>
      </c>
      <c r="G807" s="101"/>
      <c r="H807" s="101"/>
      <c r="I807" s="101"/>
      <c r="J807" s="102"/>
      <c r="K807" s="102"/>
    </row>
    <row r="808" spans="1:11" hidden="1" outlineLevel="2" x14ac:dyDescent="0.2">
      <c r="A808" s="97" t="s">
        <v>479</v>
      </c>
      <c r="B808" s="97" t="s">
        <v>495</v>
      </c>
      <c r="C808" s="97" t="s">
        <v>479</v>
      </c>
      <c r="D808" s="98" t="s">
        <v>496</v>
      </c>
      <c r="E808" s="99">
        <v>141.06200000000001</v>
      </c>
      <c r="F808" s="100" t="s">
        <v>94</v>
      </c>
      <c r="G808" s="101"/>
      <c r="H808" s="101"/>
      <c r="I808" s="101"/>
      <c r="J808" s="102"/>
      <c r="K808" s="102"/>
    </row>
    <row r="809" spans="1:11" hidden="1" outlineLevel="2" x14ac:dyDescent="0.2">
      <c r="A809" s="97" t="s">
        <v>479</v>
      </c>
      <c r="B809" s="97" t="s">
        <v>495</v>
      </c>
      <c r="C809" s="97" t="s">
        <v>479</v>
      </c>
      <c r="D809" s="98" t="s">
        <v>497</v>
      </c>
      <c r="E809" s="99">
        <v>192.53700000000001</v>
      </c>
      <c r="F809" s="100" t="s">
        <v>94</v>
      </c>
      <c r="G809" s="101"/>
      <c r="H809" s="101"/>
      <c r="I809" s="101"/>
      <c r="J809" s="102"/>
      <c r="K809" s="102"/>
    </row>
    <row r="810" spans="1:11" hidden="1" outlineLevel="2" x14ac:dyDescent="0.2">
      <c r="A810" s="97" t="s">
        <v>479</v>
      </c>
      <c r="B810" s="97" t="s">
        <v>495</v>
      </c>
      <c r="C810" s="97" t="s">
        <v>479</v>
      </c>
      <c r="D810" s="98" t="s">
        <v>497</v>
      </c>
      <c r="E810" s="99">
        <v>63.403799999999997</v>
      </c>
      <c r="F810" s="100" t="s">
        <v>94</v>
      </c>
      <c r="G810" s="101"/>
      <c r="H810" s="101"/>
      <c r="I810" s="101"/>
      <c r="J810" s="102"/>
      <c r="K810" s="102"/>
    </row>
    <row r="811" spans="1:11" hidden="1" outlineLevel="2" x14ac:dyDescent="0.2">
      <c r="A811" s="97" t="s">
        <v>479</v>
      </c>
      <c r="B811" s="97" t="s">
        <v>495</v>
      </c>
      <c r="C811" s="97" t="s">
        <v>479</v>
      </c>
      <c r="D811" s="98" t="s">
        <v>497</v>
      </c>
      <c r="E811" s="99">
        <v>72.214399999999998</v>
      </c>
      <c r="F811" s="100" t="s">
        <v>94</v>
      </c>
      <c r="G811" s="101"/>
      <c r="H811" s="101"/>
      <c r="I811" s="101"/>
      <c r="J811" s="102"/>
      <c r="K811" s="102"/>
    </row>
    <row r="812" spans="1:11" hidden="1" outlineLevel="2" x14ac:dyDescent="0.2">
      <c r="A812" s="97" t="s">
        <v>479</v>
      </c>
      <c r="B812" s="97" t="s">
        <v>495</v>
      </c>
      <c r="C812" s="97" t="s">
        <v>479</v>
      </c>
      <c r="D812" s="98" t="s">
        <v>497</v>
      </c>
      <c r="E812" s="99">
        <v>37.5</v>
      </c>
      <c r="F812" s="100" t="s">
        <v>94</v>
      </c>
      <c r="G812" s="101"/>
      <c r="H812" s="101"/>
      <c r="I812" s="101"/>
      <c r="J812" s="102"/>
      <c r="K812" s="102"/>
    </row>
    <row r="813" spans="1:11" hidden="1" outlineLevel="2" x14ac:dyDescent="0.2">
      <c r="A813" s="97" t="s">
        <v>479</v>
      </c>
      <c r="B813" s="97" t="s">
        <v>495</v>
      </c>
      <c r="C813" s="97" t="s">
        <v>479</v>
      </c>
      <c r="D813" s="98" t="s">
        <v>498</v>
      </c>
      <c r="E813" s="99">
        <v>54.277900000000002</v>
      </c>
      <c r="F813" s="100" t="s">
        <v>94</v>
      </c>
      <c r="G813" s="101"/>
      <c r="H813" s="101"/>
      <c r="I813" s="101"/>
      <c r="J813" s="102"/>
      <c r="K813" s="102"/>
    </row>
    <row r="814" spans="1:11" hidden="1" outlineLevel="2" x14ac:dyDescent="0.2">
      <c r="A814" s="97" t="s">
        <v>479</v>
      </c>
      <c r="B814" s="97" t="s">
        <v>495</v>
      </c>
      <c r="C814" s="97" t="s">
        <v>479</v>
      </c>
      <c r="D814" s="98" t="s">
        <v>499</v>
      </c>
      <c r="E814" s="99">
        <v>261.928</v>
      </c>
      <c r="F814" s="100" t="s">
        <v>94</v>
      </c>
      <c r="G814" s="101"/>
      <c r="H814" s="101"/>
      <c r="I814" s="101"/>
      <c r="J814" s="102"/>
      <c r="K814" s="102"/>
    </row>
    <row r="815" spans="1:11" hidden="1" outlineLevel="2" x14ac:dyDescent="0.2">
      <c r="A815" s="97" t="s">
        <v>479</v>
      </c>
      <c r="B815" s="97" t="s">
        <v>495</v>
      </c>
      <c r="C815" s="97" t="s">
        <v>479</v>
      </c>
      <c r="D815" s="98" t="s">
        <v>496</v>
      </c>
      <c r="E815" s="99">
        <v>242.67099999999999</v>
      </c>
      <c r="F815" s="100" t="s">
        <v>94</v>
      </c>
      <c r="G815" s="101"/>
      <c r="H815" s="101"/>
      <c r="I815" s="101"/>
      <c r="J815" s="102"/>
      <c r="K815" s="102"/>
    </row>
    <row r="816" spans="1:11" outlineLevel="1" collapsed="1" x14ac:dyDescent="0.2">
      <c r="A816" s="97"/>
      <c r="B816" s="92" t="s">
        <v>77</v>
      </c>
      <c r="C816" s="97"/>
      <c r="D816" s="98"/>
      <c r="E816" s="99">
        <f>SUBTOTAL(9,E807:E815)</f>
        <v>2099.5140999999999</v>
      </c>
      <c r="F816" s="100"/>
      <c r="G816" s="106">
        <f>SUM(G807:G815)</f>
        <v>0</v>
      </c>
      <c r="H816" s="106">
        <f>SUM(H807:H815)</f>
        <v>0</v>
      </c>
      <c r="I816" s="106">
        <f>SUM(I807:I815)</f>
        <v>0</v>
      </c>
      <c r="J816" s="102"/>
      <c r="K816" s="102"/>
    </row>
    <row r="817" spans="1:11" hidden="1" outlineLevel="2" x14ac:dyDescent="0.2">
      <c r="A817" s="97" t="s">
        <v>500</v>
      </c>
      <c r="B817" s="97" t="s">
        <v>501</v>
      </c>
      <c r="C817" s="97" t="s">
        <v>500</v>
      </c>
      <c r="D817" s="98" t="s">
        <v>502</v>
      </c>
      <c r="E817" s="99">
        <v>525.43399999999997</v>
      </c>
      <c r="F817" s="100" t="s">
        <v>99</v>
      </c>
      <c r="G817" s="101"/>
      <c r="H817" s="101"/>
      <c r="I817" s="101"/>
      <c r="J817" s="102"/>
      <c r="K817" s="102"/>
    </row>
    <row r="818" spans="1:11" hidden="1" outlineLevel="2" x14ac:dyDescent="0.2">
      <c r="A818" s="97" t="s">
        <v>500</v>
      </c>
      <c r="B818" s="97" t="s">
        <v>501</v>
      </c>
      <c r="C818" s="97" t="s">
        <v>500</v>
      </c>
      <c r="D818" s="98" t="s">
        <v>502</v>
      </c>
      <c r="E818" s="99">
        <v>45.2</v>
      </c>
      <c r="F818" s="100" t="s">
        <v>99</v>
      </c>
      <c r="G818" s="101"/>
      <c r="H818" s="101"/>
      <c r="I818" s="101"/>
      <c r="J818" s="102"/>
      <c r="K818" s="102"/>
    </row>
    <row r="819" spans="1:11" hidden="1" outlineLevel="2" x14ac:dyDescent="0.2">
      <c r="A819" s="97" t="s">
        <v>500</v>
      </c>
      <c r="B819" s="97" t="s">
        <v>501</v>
      </c>
      <c r="C819" s="97" t="s">
        <v>500</v>
      </c>
      <c r="D819" s="98" t="s">
        <v>502</v>
      </c>
      <c r="E819" s="99">
        <v>74.619900000000001</v>
      </c>
      <c r="F819" s="100" t="s">
        <v>99</v>
      </c>
      <c r="G819" s="101"/>
      <c r="H819" s="101"/>
      <c r="I819" s="101"/>
      <c r="J819" s="102"/>
      <c r="K819" s="102"/>
    </row>
    <row r="820" spans="1:11" hidden="1" outlineLevel="2" x14ac:dyDescent="0.2">
      <c r="A820" s="97" t="s">
        <v>500</v>
      </c>
      <c r="B820" s="97" t="s">
        <v>501</v>
      </c>
      <c r="C820" s="97" t="s">
        <v>500</v>
      </c>
      <c r="D820" s="98" t="s">
        <v>502</v>
      </c>
      <c r="E820" s="99">
        <v>127.5</v>
      </c>
      <c r="F820" s="100" t="s">
        <v>99</v>
      </c>
      <c r="G820" s="101"/>
      <c r="H820" s="101"/>
      <c r="I820" s="101"/>
      <c r="J820" s="102"/>
      <c r="K820" s="102"/>
    </row>
    <row r="821" spans="1:11" hidden="1" outlineLevel="2" x14ac:dyDescent="0.2">
      <c r="A821" s="97" t="s">
        <v>500</v>
      </c>
      <c r="B821" s="97" t="s">
        <v>501</v>
      </c>
      <c r="C821" s="97" t="s">
        <v>500</v>
      </c>
      <c r="D821" s="98" t="s">
        <v>502</v>
      </c>
      <c r="E821" s="99">
        <v>48.1</v>
      </c>
      <c r="F821" s="100" t="s">
        <v>99</v>
      </c>
      <c r="G821" s="101"/>
      <c r="H821" s="101"/>
      <c r="I821" s="101"/>
      <c r="J821" s="102"/>
      <c r="K821" s="102"/>
    </row>
    <row r="822" spans="1:11" outlineLevel="1" collapsed="1" x14ac:dyDescent="0.2">
      <c r="A822" s="97"/>
      <c r="B822" s="92" t="s">
        <v>78</v>
      </c>
      <c r="C822" s="97"/>
      <c r="D822" s="98"/>
      <c r="E822" s="99">
        <f>SUBTOTAL(9,E817:E821)</f>
        <v>820.85390000000007</v>
      </c>
      <c r="F822" s="100"/>
      <c r="G822" s="106">
        <f>SUM(G817:G821)</f>
        <v>0</v>
      </c>
      <c r="H822" s="106">
        <f>SUM(H817:H821)</f>
        <v>0</v>
      </c>
      <c r="I822" s="106">
        <f>SUM(I817:I821)</f>
        <v>0</v>
      </c>
      <c r="J822" s="102"/>
      <c r="K822" s="102"/>
    </row>
    <row r="823" spans="1:11" x14ac:dyDescent="0.2">
      <c r="A823" s="97"/>
      <c r="B823" s="92" t="s">
        <v>166</v>
      </c>
      <c r="C823" s="92"/>
      <c r="D823" s="104"/>
      <c r="E823" s="105">
        <f>SUBTOTAL(9,E2:E821)</f>
        <v>154701.99793899999</v>
      </c>
      <c r="F823" s="93"/>
      <c r="G823" s="106">
        <f>SUM(G822,G816,G806,G795,G788,G785,G751,G747,G744,G711,G709,G697,G683,G680,G676,G672,G668,G666,G644,G629,G626,G615,G607,G599,G586,G574,G473,G465,G460,G458,G456,G443,G430,G423,G41,G9,G7,G409,G404,G370,G362,G360,G354,G352,G347,G341,G332,G300,G283,G272,G262,G259,G243,G240,G238,G228,G224,G221,G212,G208,G206,G198,G192,G173,G168,G157,G148,G127,G118,G116,G111,G106,G104,G51)</f>
        <v>0</v>
      </c>
      <c r="H823" s="106">
        <f>SUM(H822,H816,H806,H795,H788,H785,H751,H747,H744,H711,H709,H697,H683,H680,H676,H672,H668,H666,H644,H629,H626,H615,H607,H599,H586,H574,H473,H465,H460,H458,H456,H443,H430,H423,H409,H404,H362,H360,H354,H352,H347,H341,H332,H300,H283,H272,H262,H259,H243,H240,H238,H228,H224,H221,H212,H208,H206,H198,H192,H173,H168,H157,H148,H127,H118,H116,H111,H106,H104,H51,H41,H9,H7)</f>
        <v>0</v>
      </c>
      <c r="I823" s="106">
        <f>SUM(I822,I816,I806,I795,I788,I785,I751,I747,I744,I711,I709,I697,I683,I680,I676,I672,I668,I666,I644,I629,I626,I615,I607,I599,I586,I574,I473,I465,I460,I458,I456,I443,I430,I423,I409,I404,I362,I360,I354,I341,I283,I272,I262,I259,I243,I240,I238,I228,I224,I221,I212,I208,I198,I192,I173,I168,I157,I148,I127,I111,I106,I104,I51,I9,I7)</f>
        <v>0</v>
      </c>
      <c r="J823" s="106">
        <f>SUM(J644,J806,J676,J599,J423,J360,J221,J192)</f>
        <v>0</v>
      </c>
      <c r="K823" s="106">
        <f>SUM(K806)</f>
        <v>0</v>
      </c>
    </row>
    <row r="824" spans="1:11" x14ac:dyDescent="0.2">
      <c r="A824" s="107"/>
      <c r="B824" s="107"/>
      <c r="C824" s="107"/>
      <c r="D824" s="76"/>
      <c r="E824" s="38"/>
      <c r="F824" s="77"/>
      <c r="G824" s="6"/>
      <c r="H824" s="6"/>
      <c r="I824" s="6"/>
      <c r="J824" s="6"/>
      <c r="K824" s="6"/>
    </row>
    <row r="825" spans="1:11" x14ac:dyDescent="0.2">
      <c r="A825" s="107"/>
      <c r="B825" s="108" t="s">
        <v>503</v>
      </c>
      <c r="C825" s="108"/>
      <c r="D825" s="85"/>
      <c r="E825" s="86">
        <f>E823</f>
        <v>154701.99793899999</v>
      </c>
      <c r="F825" s="87"/>
      <c r="G825" s="117">
        <f>SUM(G823:K823)</f>
        <v>0</v>
      </c>
      <c r="H825" s="118"/>
      <c r="I825" s="118"/>
      <c r="J825" s="118"/>
      <c r="K825" s="119"/>
    </row>
    <row r="826" spans="1:11" x14ac:dyDescent="0.2">
      <c r="B826" s="110"/>
      <c r="G826" s="111"/>
    </row>
    <row r="828" spans="1:11" x14ac:dyDescent="0.2">
      <c r="B828" s="112"/>
      <c r="C828" s="107"/>
      <c r="D828" s="76"/>
      <c r="E828" s="120" t="s">
        <v>103</v>
      </c>
      <c r="F828" s="120"/>
    </row>
  </sheetData>
  <mergeCells count="2">
    <mergeCell ref="G825:K825"/>
    <mergeCell ref="E828:F8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UDRZBA CELKEM</vt:lpstr>
      <vt:lpstr>pletí a řezy</vt:lpstr>
      <vt:lpstr>kosení s mulčováním</vt:lpstr>
      <vt:lpstr>kosení se sběrem</vt:lpstr>
      <vt:lpstr>'UDRZBA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Administrator</cp:lastModifiedBy>
  <cp:lastPrinted>2020-04-08T14:18:42Z</cp:lastPrinted>
  <dcterms:created xsi:type="dcterms:W3CDTF">2020-04-20T07:55:12Z</dcterms:created>
  <dcterms:modified xsi:type="dcterms:W3CDTF">2020-04-21T09:46:00Z</dcterms:modified>
</cp:coreProperties>
</file>